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1. FILE RSUD\RSUD\14. KEPEGAWAIAN\TABEL EFORMASI\2024\"/>
    </mc:Choice>
  </mc:AlternateContent>
  <xr:revisionPtr revIDLastSave="0" documentId="13_ncr:1_{4C987F7C-9944-4142-A9F3-A705122C41B8}" xr6:coauthVersionLast="43" xr6:coauthVersionMax="43" xr10:uidLastSave="{00000000-0000-0000-0000-000000000000}"/>
  <bookViews>
    <workbookView xWindow="-120" yWindow="-120" windowWidth="29040" windowHeight="15840" xr2:uid="{2B0FE593-9248-4374-AE3B-FBE3CCA19156}"/>
  </bookViews>
  <sheets>
    <sheet name="NOVEMBER" sheetId="3" r:id="rId1"/>
    <sheet name="Sheet1" sheetId="9" r:id="rId2"/>
    <sheet name="REKAP BY NAME (4)" sheetId="1" state="hidden" r:id="rId3"/>
    <sheet name="REKAP BY NAME (5)" sheetId="4" state="hidden" r:id="rId4"/>
    <sheet name="diagram" sheetId="5" state="hidden" r:id="rId5"/>
    <sheet name="REKAP BY NAME (6)" sheetId="6" r:id="rId6"/>
    <sheet name="DIAGRAM (2)" sheetId="8" state="hidden" r:id="rId7"/>
  </sheets>
  <definedNames>
    <definedName name="_xlnm._FilterDatabase" localSheetId="4" hidden="1">diagram!$A$1:$G$166</definedName>
    <definedName name="_xlnm._FilterDatabase" localSheetId="6" hidden="1">'DIAGRAM (2)'!$A$1:$G$167</definedName>
    <definedName name="_xlnm._FilterDatabase" localSheetId="0" hidden="1">NOVEMBER!$A$1:$G$167</definedName>
    <definedName name="_xlnm._FilterDatabase" localSheetId="2" hidden="1">'REKAP BY NAME (4)'!$A$3:$P$888</definedName>
    <definedName name="_xlnm._FilterDatabase" localSheetId="3" hidden="1">'REKAP BY NAME (5)'!$A$3:$P$1015</definedName>
    <definedName name="_xlnm._FilterDatabase" localSheetId="5" hidden="1">'REKAP BY NAME (6)'!$A$3:$O$994</definedName>
    <definedName name="_xlnm.Print_Area" localSheetId="4">diagram!$A$1:$I$168</definedName>
    <definedName name="_xlnm.Print_Area" localSheetId="6">'DIAGRAM (2)'!$A$1:$I$185</definedName>
    <definedName name="_xlnm.Print_Area" localSheetId="0">NOVEMBER!$A$1:$I$185</definedName>
    <definedName name="_xlnm.Print_Area" localSheetId="2">'REKAP BY NAME (4)'!$A$1:$M$778</definedName>
    <definedName name="_xlnm.Print_Area" localSheetId="3">'REKAP BY NAME (5)'!$A$1:$M$776</definedName>
    <definedName name="_xlnm.Print_Area" localSheetId="5">'REKAP BY NAME (6)'!$A$1:$M$756</definedName>
    <definedName name="_xlnm.Print_Titles" localSheetId="4">diagram!$3:$4</definedName>
    <definedName name="_xlnm.Print_Titles" localSheetId="6">'DIAGRAM (2)'!$3:$4</definedName>
    <definedName name="_xlnm.Print_Titles" localSheetId="0">NOVEMBER!$3:$4</definedName>
    <definedName name="_xlnm.Print_Titles" localSheetId="2">'REKAP BY NAME (4)'!$3:$3</definedName>
    <definedName name="_xlnm.Print_Titles" localSheetId="3">'REKAP BY NAME (5)'!$3:$3</definedName>
    <definedName name="_xlnm.Print_Titles" localSheetId="5">'REKAP BY NAME (6)'!$3:$3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2" i="3" l="1"/>
  <c r="G12" i="9" l="1"/>
  <c r="J13" i="9"/>
  <c r="C974" i="6" l="1"/>
  <c r="F78" i="3" l="1"/>
  <c r="F166" i="8" l="1"/>
  <c r="G166" i="8" s="1"/>
  <c r="G165" i="8"/>
  <c r="G164" i="8"/>
  <c r="G163" i="8"/>
  <c r="G162" i="8"/>
  <c r="G161" i="8"/>
  <c r="G160" i="8"/>
  <c r="G159" i="8"/>
  <c r="F158" i="8"/>
  <c r="G158" i="8" s="1"/>
  <c r="G157" i="8"/>
  <c r="G156" i="8"/>
  <c r="G155" i="8"/>
  <c r="G154" i="8"/>
  <c r="G153" i="8"/>
  <c r="G152" i="8"/>
  <c r="G151" i="8"/>
  <c r="G150" i="8"/>
  <c r="G148" i="8"/>
  <c r="G147" i="8"/>
  <c r="G146" i="8"/>
  <c r="F145" i="8"/>
  <c r="F101" i="8" s="1"/>
  <c r="G144" i="8"/>
  <c r="G143" i="8"/>
  <c r="G142" i="8"/>
  <c r="F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E101" i="8"/>
  <c r="D101" i="8"/>
  <c r="C101" i="8"/>
  <c r="G100" i="8"/>
  <c r="G99" i="8"/>
  <c r="G98" i="8"/>
  <c r="F97" i="8"/>
  <c r="F95" i="8" s="1"/>
  <c r="G95" i="8" s="1"/>
  <c r="G96" i="8"/>
  <c r="E95" i="8"/>
  <c r="D95" i="8"/>
  <c r="C95" i="8"/>
  <c r="G94" i="8"/>
  <c r="F93" i="8"/>
  <c r="E93" i="8"/>
  <c r="E87" i="8" s="1"/>
  <c r="G87" i="8" s="1"/>
  <c r="F92" i="8"/>
  <c r="G92" i="8" s="1"/>
  <c r="G91" i="8"/>
  <c r="G90" i="8"/>
  <c r="G89" i="8"/>
  <c r="G88" i="8"/>
  <c r="F87" i="8"/>
  <c r="D87" i="8"/>
  <c r="C87" i="8"/>
  <c r="G86" i="8"/>
  <c r="F85" i="8"/>
  <c r="G85" i="8" s="1"/>
  <c r="G84" i="8"/>
  <c r="G83" i="8"/>
  <c r="C82" i="8"/>
  <c r="G82" i="8" s="1"/>
  <c r="G81" i="8"/>
  <c r="G80" i="8"/>
  <c r="G79" i="8"/>
  <c r="F78" i="8"/>
  <c r="F76" i="8" s="1"/>
  <c r="E78" i="8"/>
  <c r="E75" i="8" s="1"/>
  <c r="G75" i="8" s="1"/>
  <c r="G77" i="8"/>
  <c r="D76" i="8"/>
  <c r="C76" i="8"/>
  <c r="F75" i="8"/>
  <c r="D75" i="8"/>
  <c r="C75" i="8"/>
  <c r="G74" i="8"/>
  <c r="E73" i="8"/>
  <c r="E72" i="8" s="1"/>
  <c r="C73" i="8"/>
  <c r="G73" i="8" s="1"/>
  <c r="F72" i="8"/>
  <c r="D72" i="8"/>
  <c r="G71" i="8"/>
  <c r="G70" i="8"/>
  <c r="F69" i="8"/>
  <c r="G69" i="8" s="1"/>
  <c r="E69" i="8"/>
  <c r="D69" i="8"/>
  <c r="C69" i="8"/>
  <c r="G68" i="8"/>
  <c r="G67" i="8"/>
  <c r="G66" i="8"/>
  <c r="F65" i="8"/>
  <c r="G65" i="8" s="1"/>
  <c r="E65" i="8"/>
  <c r="D65" i="8"/>
  <c r="C65" i="8"/>
  <c r="G64" i="8"/>
  <c r="F63" i="8"/>
  <c r="E63" i="8"/>
  <c r="D63" i="8"/>
  <c r="G63" i="8" s="1"/>
  <c r="C63" i="8"/>
  <c r="F62" i="8"/>
  <c r="G62" i="8" s="1"/>
  <c r="E62" i="8"/>
  <c r="F61" i="8"/>
  <c r="G61" i="8" s="1"/>
  <c r="F60" i="8"/>
  <c r="G60" i="8" s="1"/>
  <c r="M7" i="8" s="1"/>
  <c r="E60" i="8"/>
  <c r="D60" i="8"/>
  <c r="C60" i="8"/>
  <c r="G59" i="8"/>
  <c r="G58" i="8"/>
  <c r="G57" i="8"/>
  <c r="F56" i="8"/>
  <c r="F54" i="8" s="1"/>
  <c r="E56" i="8"/>
  <c r="F55" i="8"/>
  <c r="G55" i="8" s="1"/>
  <c r="E55" i="8"/>
  <c r="E54" i="8"/>
  <c r="D54" i="8"/>
  <c r="G54" i="8" s="1"/>
  <c r="M6" i="8" s="1"/>
  <c r="C54" i="8"/>
  <c r="F53" i="8"/>
  <c r="G53" i="8" s="1"/>
  <c r="E53" i="8"/>
  <c r="E52" i="8"/>
  <c r="E51" i="8" s="1"/>
  <c r="G51" i="8" s="1"/>
  <c r="F51" i="8"/>
  <c r="D51" i="8"/>
  <c r="C51" i="8"/>
  <c r="G50" i="8"/>
  <c r="G49" i="8"/>
  <c r="G48" i="8"/>
  <c r="G47" i="8"/>
  <c r="G46" i="8"/>
  <c r="G45" i="8"/>
  <c r="G44" i="8"/>
  <c r="G43" i="8"/>
  <c r="G42" i="8"/>
  <c r="G41" i="8"/>
  <c r="C40" i="8"/>
  <c r="C29" i="8" s="1"/>
  <c r="G29" i="8" s="1"/>
  <c r="G39" i="8"/>
  <c r="C39" i="8"/>
  <c r="G38" i="8"/>
  <c r="G37" i="8"/>
  <c r="G36" i="8"/>
  <c r="G35" i="8"/>
  <c r="G34" i="8"/>
  <c r="G33" i="8"/>
  <c r="G32" i="8"/>
  <c r="G31" i="8"/>
  <c r="F30" i="8"/>
  <c r="C30" i="8"/>
  <c r="G30" i="8" s="1"/>
  <c r="M3" i="8" s="1"/>
  <c r="F29" i="8"/>
  <c r="E29" i="8"/>
  <c r="D29" i="8"/>
  <c r="G28" i="8"/>
  <c r="G27" i="8"/>
  <c r="G26" i="8"/>
  <c r="G25" i="8"/>
  <c r="G24" i="8"/>
  <c r="G23" i="8"/>
  <c r="G22" i="8"/>
  <c r="G21" i="8"/>
  <c r="G20" i="8"/>
  <c r="G19" i="8"/>
  <c r="G18" i="8"/>
  <c r="G17" i="8"/>
  <c r="G16" i="8"/>
  <c r="G15" i="8"/>
  <c r="G14" i="8"/>
  <c r="G13" i="8"/>
  <c r="G12" i="8"/>
  <c r="G11" i="8"/>
  <c r="G10" i="8"/>
  <c r="G9" i="8"/>
  <c r="G8" i="8"/>
  <c r="G7" i="8"/>
  <c r="G6" i="8"/>
  <c r="M5" i="8"/>
  <c r="F5" i="8"/>
  <c r="G5" i="8" s="1"/>
  <c r="M2" i="8" s="1"/>
  <c r="E5" i="8"/>
  <c r="D5" i="8"/>
  <c r="D167" i="8" s="1"/>
  <c r="C174" i="8" s="1"/>
  <c r="C5" i="8"/>
  <c r="F93" i="3"/>
  <c r="E93" i="3"/>
  <c r="E78" i="3"/>
  <c r="F56" i="3"/>
  <c r="E56" i="3"/>
  <c r="F55" i="3"/>
  <c r="E55" i="3"/>
  <c r="F62" i="3"/>
  <c r="F53" i="3"/>
  <c r="E53" i="3"/>
  <c r="C167" i="8" l="1"/>
  <c r="G101" i="8"/>
  <c r="M9" i="8" s="1"/>
  <c r="M8" i="8"/>
  <c r="E167" i="8"/>
  <c r="C175" i="8" s="1"/>
  <c r="D173" i="8" s="1"/>
  <c r="D176" i="8" s="1"/>
  <c r="F167" i="8"/>
  <c r="C176" i="8" s="1"/>
  <c r="G145" i="8"/>
  <c r="C72" i="8"/>
  <c r="G72" i="8" s="1"/>
  <c r="E76" i="8"/>
  <c r="G76" i="8" s="1"/>
  <c r="G56" i="8"/>
  <c r="G52" i="8"/>
  <c r="G40" i="8"/>
  <c r="M4" i="8" s="1"/>
  <c r="M10" i="8" s="1"/>
  <c r="G78" i="8"/>
  <c r="G97" i="8"/>
  <c r="G93" i="8"/>
  <c r="M18" i="5"/>
  <c r="M16" i="5"/>
  <c r="M9" i="5"/>
  <c r="C990" i="6"/>
  <c r="C989" i="6"/>
  <c r="C988" i="6"/>
  <c r="C987" i="6"/>
  <c r="C986" i="6"/>
  <c r="C985" i="6"/>
  <c r="C984" i="6"/>
  <c r="C983" i="6"/>
  <c r="C982" i="6"/>
  <c r="C981" i="6"/>
  <c r="C980" i="6"/>
  <c r="C979" i="6"/>
  <c r="C978" i="6"/>
  <c r="C977" i="6"/>
  <c r="C976" i="6"/>
  <c r="C975"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1015" i="4"/>
  <c r="G17" i="3"/>
  <c r="E52" i="3"/>
  <c r="E73" i="3"/>
  <c r="F92" i="3"/>
  <c r="F87" i="3" s="1"/>
  <c r="G167" i="8" l="1"/>
  <c r="M27" i="5"/>
  <c r="E166" i="5"/>
  <c r="F165" i="5"/>
  <c r="G165" i="5" s="1"/>
  <c r="G164" i="5"/>
  <c r="G163" i="5"/>
  <c r="G162" i="5"/>
  <c r="G161" i="5"/>
  <c r="G160" i="5"/>
  <c r="G159" i="5"/>
  <c r="G158" i="5"/>
  <c r="F157" i="5"/>
  <c r="G157" i="5" s="1"/>
  <c r="G156" i="5"/>
  <c r="G155" i="5"/>
  <c r="G154" i="5"/>
  <c r="G153" i="5"/>
  <c r="G152" i="5"/>
  <c r="G151" i="5"/>
  <c r="G150" i="5"/>
  <c r="G149" i="5"/>
  <c r="G147" i="5"/>
  <c r="G146" i="5"/>
  <c r="G145" i="5"/>
  <c r="F144" i="5"/>
  <c r="G144" i="5" s="1"/>
  <c r="G143" i="5"/>
  <c r="G142" i="5"/>
  <c r="F141" i="5"/>
  <c r="G141" i="5" s="1"/>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E100" i="5"/>
  <c r="D100" i="5"/>
  <c r="C100" i="5"/>
  <c r="G99" i="5"/>
  <c r="G98" i="5"/>
  <c r="G97" i="5"/>
  <c r="F96" i="5"/>
  <c r="F94" i="5" s="1"/>
  <c r="G95" i="5"/>
  <c r="E94" i="5"/>
  <c r="D94" i="5"/>
  <c r="C94" i="5"/>
  <c r="G93" i="5"/>
  <c r="F92" i="5"/>
  <c r="G92" i="5" s="1"/>
  <c r="G91" i="5"/>
  <c r="G90" i="5"/>
  <c r="G89" i="5"/>
  <c r="G88" i="5"/>
  <c r="G87" i="5"/>
  <c r="E86" i="5"/>
  <c r="D86" i="5"/>
  <c r="C86" i="5"/>
  <c r="G85" i="5"/>
  <c r="F84" i="5"/>
  <c r="G84" i="5" s="1"/>
  <c r="G83" i="5"/>
  <c r="G82" i="5"/>
  <c r="C81" i="5"/>
  <c r="G81" i="5" s="1"/>
  <c r="G80" i="5"/>
  <c r="G79" i="5"/>
  <c r="G78" i="5"/>
  <c r="F77" i="5"/>
  <c r="G77" i="5" s="1"/>
  <c r="G76" i="5"/>
  <c r="E75" i="5"/>
  <c r="D75" i="5"/>
  <c r="C75" i="5"/>
  <c r="E74" i="5"/>
  <c r="D74" i="5"/>
  <c r="G73" i="5"/>
  <c r="C72" i="5"/>
  <c r="G72" i="5" s="1"/>
  <c r="F71" i="5"/>
  <c r="E71" i="5"/>
  <c r="D71" i="5"/>
  <c r="G70" i="5"/>
  <c r="G69" i="5"/>
  <c r="F68" i="5"/>
  <c r="E68" i="5"/>
  <c r="D68" i="5"/>
  <c r="C68" i="5"/>
  <c r="G67" i="5"/>
  <c r="G66" i="5"/>
  <c r="G65" i="5"/>
  <c r="F64" i="5"/>
  <c r="E64" i="5"/>
  <c r="D64" i="5"/>
  <c r="C64" i="5"/>
  <c r="G63" i="5"/>
  <c r="F62" i="5"/>
  <c r="E62" i="5"/>
  <c r="D62" i="5"/>
  <c r="C62" i="5"/>
  <c r="G61" i="5"/>
  <c r="F60" i="5"/>
  <c r="F59" i="5" s="1"/>
  <c r="E59" i="5"/>
  <c r="D59" i="5"/>
  <c r="C59" i="5"/>
  <c r="G58" i="5"/>
  <c r="G57" i="5"/>
  <c r="G56" i="5"/>
  <c r="F55" i="5"/>
  <c r="G55" i="5" s="1"/>
  <c r="F54" i="5"/>
  <c r="G54" i="5" s="1"/>
  <c r="E53" i="5"/>
  <c r="D53" i="5"/>
  <c r="C53" i="5"/>
  <c r="F52" i="5"/>
  <c r="G52" i="5" s="1"/>
  <c r="G51" i="5"/>
  <c r="E50" i="5"/>
  <c r="D50" i="5"/>
  <c r="C50" i="5"/>
  <c r="G49" i="5"/>
  <c r="G48" i="5"/>
  <c r="G47" i="5"/>
  <c r="G46" i="5"/>
  <c r="G45" i="5"/>
  <c r="G44" i="5"/>
  <c r="G43" i="5"/>
  <c r="G42" i="5"/>
  <c r="G41" i="5"/>
  <c r="G40" i="5"/>
  <c r="C39" i="5"/>
  <c r="G39" i="5" s="1"/>
  <c r="C38" i="5"/>
  <c r="G38" i="5" s="1"/>
  <c r="G37" i="5"/>
  <c r="G36" i="5"/>
  <c r="G35" i="5"/>
  <c r="G34" i="5"/>
  <c r="G33" i="5"/>
  <c r="G32" i="5"/>
  <c r="G31" i="5"/>
  <c r="G30" i="5"/>
  <c r="F29" i="5"/>
  <c r="F28" i="5" s="1"/>
  <c r="C29" i="5"/>
  <c r="E28" i="5"/>
  <c r="D28" i="5"/>
  <c r="G27" i="5"/>
  <c r="G26" i="5"/>
  <c r="G25" i="5"/>
  <c r="G24" i="5"/>
  <c r="G23" i="5"/>
  <c r="G22" i="5"/>
  <c r="G21" i="5"/>
  <c r="G20" i="5"/>
  <c r="G19" i="5"/>
  <c r="G18" i="5"/>
  <c r="G17" i="5"/>
  <c r="G16" i="5"/>
  <c r="G15" i="5"/>
  <c r="G14" i="5"/>
  <c r="G13" i="5"/>
  <c r="G12" i="5"/>
  <c r="G11" i="5"/>
  <c r="G10" i="5"/>
  <c r="G9" i="5"/>
  <c r="G8" i="5"/>
  <c r="G7" i="5"/>
  <c r="G6" i="5"/>
  <c r="F5" i="5"/>
  <c r="E5" i="5"/>
  <c r="D5" i="5"/>
  <c r="C5" i="5"/>
  <c r="G151" i="3"/>
  <c r="F142" i="3"/>
  <c r="F85" i="3"/>
  <c r="F166" i="3"/>
  <c r="G98" i="3"/>
  <c r="F97" i="3"/>
  <c r="F158" i="3"/>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884" i="4"/>
  <c r="C74" i="5" l="1"/>
  <c r="G29" i="5"/>
  <c r="M3" i="5" s="1"/>
  <c r="F50" i="5"/>
  <c r="G50" i="5" s="1"/>
  <c r="G96" i="5"/>
  <c r="M5" i="5"/>
  <c r="C71" i="5"/>
  <c r="G71" i="5" s="1"/>
  <c r="G68" i="5"/>
  <c r="F74" i="5"/>
  <c r="F53" i="5"/>
  <c r="G53" i="5" s="1"/>
  <c r="M6" i="5" s="1"/>
  <c r="G64" i="5"/>
  <c r="D166" i="5"/>
  <c r="M4" i="5"/>
  <c r="C28" i="5"/>
  <c r="G28" i="5" s="1"/>
  <c r="G62" i="5"/>
  <c r="F75" i="5"/>
  <c r="G75" i="5" s="1"/>
  <c r="G94" i="5"/>
  <c r="G59" i="5"/>
  <c r="M7" i="5" s="1"/>
  <c r="G60" i="5"/>
  <c r="F86" i="5"/>
  <c r="G86" i="5" s="1"/>
  <c r="F100" i="5"/>
  <c r="G100" i="5" s="1"/>
  <c r="G5" i="5"/>
  <c r="M2" i="5" s="1"/>
  <c r="C398" i="4"/>
  <c r="C397" i="4"/>
  <c r="C396" i="4"/>
  <c r="C395" i="4"/>
  <c r="G74" i="5" l="1"/>
  <c r="M8" i="5" s="1"/>
  <c r="M10" i="5" s="1"/>
  <c r="F166" i="5"/>
  <c r="C166" i="5"/>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F61" i="3"/>
  <c r="G61" i="3" s="1"/>
  <c r="F145" i="3"/>
  <c r="G145" i="3" s="1"/>
  <c r="C82" i="3"/>
  <c r="C75" i="3" s="1"/>
  <c r="C73" i="3"/>
  <c r="G73" i="3" s="1"/>
  <c r="E167" i="3"/>
  <c r="C175" i="3" s="1"/>
  <c r="G165" i="3"/>
  <c r="G164" i="3"/>
  <c r="G163" i="3"/>
  <c r="G162" i="3"/>
  <c r="G161" i="3"/>
  <c r="G160" i="3"/>
  <c r="G159" i="3"/>
  <c r="G158" i="3"/>
  <c r="G157" i="3"/>
  <c r="G156" i="3"/>
  <c r="G155" i="3"/>
  <c r="G154" i="3"/>
  <c r="G153" i="3"/>
  <c r="G152" i="3"/>
  <c r="G150" i="3"/>
  <c r="G148" i="3"/>
  <c r="G147" i="3"/>
  <c r="G146"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E101" i="3"/>
  <c r="D101" i="3"/>
  <c r="C101" i="3"/>
  <c r="G100" i="3"/>
  <c r="G99" i="3"/>
  <c r="G97" i="3"/>
  <c r="G96" i="3"/>
  <c r="F95" i="3"/>
  <c r="E95" i="3"/>
  <c r="D95" i="3"/>
  <c r="C95" i="3"/>
  <c r="G94" i="3"/>
  <c r="G93" i="3"/>
  <c r="G92" i="3"/>
  <c r="G91" i="3"/>
  <c r="G90" i="3"/>
  <c r="G89" i="3"/>
  <c r="G88" i="3"/>
  <c r="E87" i="3"/>
  <c r="D87" i="3"/>
  <c r="C87" i="3"/>
  <c r="G86" i="3"/>
  <c r="G85" i="3"/>
  <c r="G84" i="3"/>
  <c r="G83" i="3"/>
  <c r="G81" i="3"/>
  <c r="G80" i="3"/>
  <c r="G79" i="3"/>
  <c r="G78" i="3"/>
  <c r="G77" i="3"/>
  <c r="F76" i="3"/>
  <c r="E76" i="3"/>
  <c r="D76" i="3"/>
  <c r="C76" i="3"/>
  <c r="F75" i="3"/>
  <c r="E75" i="3"/>
  <c r="D75" i="3"/>
  <c r="G74" i="3"/>
  <c r="F72" i="3"/>
  <c r="E72" i="3"/>
  <c r="D72" i="3"/>
  <c r="G71" i="3"/>
  <c r="G70" i="3"/>
  <c r="F69" i="3"/>
  <c r="E69" i="3"/>
  <c r="D69" i="3"/>
  <c r="C69" i="3"/>
  <c r="G68" i="3"/>
  <c r="G67" i="3"/>
  <c r="G66" i="3"/>
  <c r="F65" i="3"/>
  <c r="E65" i="3"/>
  <c r="D65" i="3"/>
  <c r="C65" i="3"/>
  <c r="G64" i="3"/>
  <c r="F63" i="3"/>
  <c r="E63" i="3"/>
  <c r="D63" i="3"/>
  <c r="C63" i="3"/>
  <c r="G62" i="3"/>
  <c r="E60" i="3"/>
  <c r="D60" i="3"/>
  <c r="C60" i="3"/>
  <c r="G59" i="3"/>
  <c r="G58" i="3"/>
  <c r="G57" i="3"/>
  <c r="G55" i="3"/>
  <c r="E54" i="3"/>
  <c r="D54" i="3"/>
  <c r="C54" i="3"/>
  <c r="G53" i="3"/>
  <c r="G52" i="3"/>
  <c r="F51" i="3"/>
  <c r="E51" i="3"/>
  <c r="D51" i="3"/>
  <c r="C51" i="3"/>
  <c r="G50" i="3"/>
  <c r="G49" i="3"/>
  <c r="G48" i="3"/>
  <c r="G47" i="3"/>
  <c r="G46" i="3"/>
  <c r="G45" i="3"/>
  <c r="G44" i="3"/>
  <c r="G43" i="3"/>
  <c r="G42" i="3"/>
  <c r="G41" i="3"/>
  <c r="C40" i="3"/>
  <c r="G40" i="3" s="1"/>
  <c r="C39" i="3"/>
  <c r="G39" i="3" s="1"/>
  <c r="G38" i="3"/>
  <c r="G37" i="3"/>
  <c r="G36" i="3"/>
  <c r="G35" i="3"/>
  <c r="G34" i="3"/>
  <c r="G33" i="3"/>
  <c r="G32" i="3"/>
  <c r="G31" i="3"/>
  <c r="C30" i="3"/>
  <c r="G30" i="3" s="1"/>
  <c r="M3" i="3" s="1"/>
  <c r="F29" i="3"/>
  <c r="E29" i="3"/>
  <c r="D29" i="3"/>
  <c r="G28" i="3"/>
  <c r="G27" i="3"/>
  <c r="G26" i="3"/>
  <c r="G25" i="3"/>
  <c r="G24" i="3"/>
  <c r="G23" i="3"/>
  <c r="G22" i="3"/>
  <c r="G21" i="3"/>
  <c r="G20" i="3"/>
  <c r="G19" i="3"/>
  <c r="G18" i="3"/>
  <c r="G16" i="3"/>
  <c r="G15" i="3"/>
  <c r="G14" i="3"/>
  <c r="G13" i="3"/>
  <c r="G12" i="3"/>
  <c r="G11" i="3"/>
  <c r="G10" i="3"/>
  <c r="G9" i="3"/>
  <c r="G8" i="3"/>
  <c r="G7" i="3"/>
  <c r="G6" i="3"/>
  <c r="F5" i="3"/>
  <c r="E5" i="3"/>
  <c r="D5" i="3"/>
  <c r="C5" i="3"/>
  <c r="M4" i="3" l="1"/>
  <c r="G87" i="3"/>
  <c r="G166" i="5"/>
  <c r="F60" i="3"/>
  <c r="G60" i="3" s="1"/>
  <c r="M7" i="3" s="1"/>
  <c r="G51" i="3"/>
  <c r="G5" i="3"/>
  <c r="M2" i="3" s="1"/>
  <c r="G63" i="3"/>
  <c r="G75" i="3"/>
  <c r="G65" i="3"/>
  <c r="F54" i="3"/>
  <c r="G54" i="3" s="1"/>
  <c r="M6" i="3" s="1"/>
  <c r="G76" i="3"/>
  <c r="D167" i="3"/>
  <c r="C174" i="3" s="1"/>
  <c r="M5" i="3"/>
  <c r="G82" i="3"/>
  <c r="F101" i="3"/>
  <c r="G101" i="3" s="1"/>
  <c r="M9" i="3" s="1"/>
  <c r="G69" i="3"/>
  <c r="G166" i="3"/>
  <c r="G95" i="3"/>
  <c r="C72" i="3"/>
  <c r="G72" i="3" s="1"/>
  <c r="G56" i="3"/>
  <c r="C29" i="3"/>
  <c r="G29" i="3" s="1"/>
  <c r="M8" i="3" l="1"/>
  <c r="M10" i="3" s="1"/>
  <c r="F167" i="3"/>
  <c r="C176" i="3" s="1"/>
  <c r="C167" i="3"/>
  <c r="C173" i="3" s="1"/>
  <c r="D173" i="3" s="1"/>
  <c r="D176" i="3" l="1"/>
  <c r="G167" i="3"/>
  <c r="C888" i="1" l="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30" authorId="0" shapeId="0" xr:uid="{01DCAA8D-8AD0-4755-A347-5FC4B7F78841}">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30" authorId="0" shapeId="0" xr:uid="{D12BC0EA-3A43-4CD3-9652-3DA92F5A3C5C}">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30" authorId="0" shapeId="0" xr:uid="{CE0606DD-3508-4FEE-8BFD-EDCD381862D4}">
      <text>
        <r>
          <rPr>
            <b/>
            <sz val="9"/>
            <color indexed="81"/>
            <rFont val="Tahoma"/>
            <family val="2"/>
          </rPr>
          <t>Hp:</t>
        </r>
        <r>
          <rPr>
            <sz val="9"/>
            <color indexed="81"/>
            <rFont val="Tahoma"/>
            <family val="2"/>
          </rPr>
          <t xml:space="preserve">
</t>
        </r>
        <r>
          <rPr>
            <sz val="10"/>
            <color indexed="81"/>
            <rFont val="Tahoma"/>
            <family val="2"/>
          </rPr>
          <t>dr. EFI ERNI ASIH
dr. RETRI DAMAIN TYAH SARI
dr. Karina isti</t>
        </r>
      </text>
    </comment>
    <comment ref="F30" authorId="0" shapeId="0" xr:uid="{B62880FC-256D-49AF-8AF1-BE28A127530C}">
      <text>
        <r>
          <rPr>
            <b/>
            <sz val="9"/>
            <color indexed="81"/>
            <rFont val="Tahoma"/>
            <family val="2"/>
          </rPr>
          <t>Hp:</t>
        </r>
        <r>
          <rPr>
            <sz val="9"/>
            <color indexed="81"/>
            <rFont val="Tahoma"/>
            <family val="2"/>
          </rPr>
          <t xml:space="preserve">
</t>
        </r>
        <r>
          <rPr>
            <sz val="12"/>
            <color indexed="81"/>
            <rFont val="Tahoma"/>
            <family val="2"/>
          </rPr>
          <t>dr. AISYAH MUSA KHUMAIROH
dr. BRENDA GERALDIN SARAGI (KELUAR)
dr. MELISA EFENDY</t>
        </r>
        <r>
          <rPr>
            <sz val="9"/>
            <color indexed="81"/>
            <rFont val="Tahoma"/>
            <family val="2"/>
          </rPr>
          <t xml:space="preserve">
</t>
        </r>
      </text>
    </comment>
    <comment ref="C31" authorId="0" shapeId="0" xr:uid="{E083B220-9B31-4EAE-BD9E-077891E1A87D}">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1" authorId="0" shapeId="0" xr:uid="{1FC3C21E-86B8-431C-AA83-9DA71C82653A}">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1" authorId="0" shapeId="0" xr:uid="{E74263E4-1CB3-4F18-8ADC-3650E3937AA9}">
      <text>
        <r>
          <rPr>
            <b/>
            <sz val="9"/>
            <color indexed="81"/>
            <rFont val="Tahoma"/>
            <family val="2"/>
          </rPr>
          <t>Hp:</t>
        </r>
        <r>
          <rPr>
            <sz val="9"/>
            <color indexed="81"/>
            <rFont val="Tahoma"/>
            <family val="2"/>
          </rPr>
          <t xml:space="preserve">
DR ABRAHAM GUNTUR, Sp.PD</t>
        </r>
      </text>
    </comment>
    <comment ref="C32" authorId="0" shapeId="0" xr:uid="{3E852A62-359F-4187-9AE4-591EC3B5F358}">
      <text>
        <r>
          <rPr>
            <b/>
            <sz val="9"/>
            <color indexed="81"/>
            <rFont val="Tahoma"/>
            <family val="2"/>
          </rPr>
          <t>Hp:</t>
        </r>
        <r>
          <rPr>
            <sz val="11"/>
            <color indexed="81"/>
            <rFont val="Tahoma"/>
            <family val="2"/>
          </rPr>
          <t xml:space="preserve">
dr. WARJIANTO,Sp.B
dr. Riski Wibowo, Sp. B</t>
        </r>
      </text>
    </comment>
    <comment ref="D32" authorId="0" shapeId="0" xr:uid="{19DBD970-2D57-492C-9F5D-61D08F8C7E37}">
      <text>
        <r>
          <rPr>
            <b/>
            <sz val="9"/>
            <color indexed="81"/>
            <rFont val="Tahoma"/>
            <family val="2"/>
          </rPr>
          <t>Hp:</t>
        </r>
        <r>
          <rPr>
            <sz val="9"/>
            <color indexed="81"/>
            <rFont val="Tahoma"/>
            <family val="2"/>
          </rPr>
          <t xml:space="preserve">
</t>
        </r>
        <r>
          <rPr>
            <sz val="11"/>
            <color indexed="81"/>
            <rFont val="Tahoma"/>
            <family val="2"/>
          </rPr>
          <t>dr. RISKI WIBOWO, Sp.B</t>
        </r>
      </text>
    </comment>
    <comment ref="C33" authorId="0" shapeId="0" xr:uid="{92B4271F-A1E4-46FC-B6E1-FE93FFC031DC}">
      <text>
        <r>
          <rPr>
            <b/>
            <sz val="9"/>
            <color indexed="81"/>
            <rFont val="Tahoma"/>
            <family val="2"/>
          </rPr>
          <t>Hp:</t>
        </r>
        <r>
          <rPr>
            <sz val="9"/>
            <color indexed="81"/>
            <rFont val="Tahoma"/>
            <family val="2"/>
          </rPr>
          <t xml:space="preserve">
dr HUSNUL AUTHOR, Sp.B. ONK</t>
        </r>
      </text>
    </comment>
    <comment ref="C34" authorId="0" shapeId="0" xr:uid="{63BADBD5-2DA1-4A4C-9947-73BDAE36F707}">
      <text>
        <r>
          <rPr>
            <b/>
            <sz val="9"/>
            <color indexed="81"/>
            <rFont val="Tahoma"/>
            <family val="2"/>
          </rPr>
          <t>Hp:</t>
        </r>
        <r>
          <rPr>
            <sz val="9"/>
            <color indexed="81"/>
            <rFont val="Tahoma"/>
            <family val="2"/>
          </rPr>
          <t xml:space="preserve">
dr. DEVI YUSTINA, Sp.A</t>
        </r>
      </text>
    </comment>
    <comment ref="F34" authorId="0" shapeId="0" xr:uid="{ACACB834-883C-4CAD-BBCF-C5FBE4F29CB3}">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5" authorId="0" shapeId="0" xr:uid="{6D651CCF-58FF-43CD-B6FB-C5857C498DBB}">
      <text>
        <r>
          <rPr>
            <b/>
            <sz val="9"/>
            <color indexed="81"/>
            <rFont val="Tahoma"/>
            <family val="2"/>
          </rPr>
          <t>Hp:</t>
        </r>
        <r>
          <rPr>
            <sz val="9"/>
            <color indexed="81"/>
            <rFont val="Tahoma"/>
            <family val="2"/>
          </rPr>
          <t xml:space="preserve">
dr. FRIANTON TUA SARAGI, Sp.OG(K)
dr. SUPATMI, Sp.OG.M.Kes</t>
        </r>
      </text>
    </comment>
    <comment ref="C36" authorId="0" shapeId="0" xr:uid="{AF350C4F-F293-46C1-8D9F-EAC965CEC92B}">
      <text>
        <r>
          <rPr>
            <b/>
            <sz val="9"/>
            <color indexed="81"/>
            <rFont val="Tahoma"/>
            <family val="2"/>
          </rPr>
          <t>Hp:</t>
        </r>
        <r>
          <rPr>
            <sz val="9"/>
            <color indexed="81"/>
            <rFont val="Tahoma"/>
            <family val="2"/>
          </rPr>
          <t xml:space="preserve">
dr. AHMAD LUTFI, Sp.M
dr. SUTAMA BASUKI, Sp.M</t>
        </r>
      </text>
    </comment>
    <comment ref="C37" authorId="0" shapeId="0" xr:uid="{F2932FBD-47C4-4608-823A-8D507CAA02A8}">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8" authorId="0" shapeId="0" xr:uid="{81B9E080-1755-47B0-AAE7-CDDF3A59A2BC}">
      <text>
        <r>
          <rPr>
            <b/>
            <sz val="9"/>
            <color indexed="81"/>
            <rFont val="Tahoma"/>
            <family val="2"/>
          </rPr>
          <t>Hp:</t>
        </r>
        <r>
          <rPr>
            <sz val="9"/>
            <color indexed="81"/>
            <rFont val="Tahoma"/>
            <family val="2"/>
          </rPr>
          <t xml:space="preserve">
dr. ANDY ARDIANSYAH
dr. JODHY MAYANGKORO MARJIANTO</t>
        </r>
      </text>
    </comment>
    <comment ref="F38" authorId="0" shapeId="0" xr:uid="{AC337635-A790-4D56-805E-1E1044273BC2}">
      <text>
        <r>
          <rPr>
            <b/>
            <sz val="9"/>
            <color indexed="81"/>
            <rFont val="Tahoma"/>
            <family val="2"/>
          </rPr>
          <t>Hp:</t>
        </r>
        <r>
          <rPr>
            <sz val="9"/>
            <color indexed="81"/>
            <rFont val="Tahoma"/>
            <family val="2"/>
          </rPr>
          <t xml:space="preserve">
dr. ROSYAD NUR KHADAFI, Sp.OT</t>
        </r>
      </text>
    </comment>
    <comment ref="C39" authorId="0" shapeId="0" xr:uid="{EE7FD532-2479-4118-958F-7093E5976BC6}">
      <text>
        <r>
          <rPr>
            <b/>
            <sz val="9"/>
            <color indexed="81"/>
            <rFont val="Tahoma"/>
            <family val="2"/>
          </rPr>
          <t>Hp:</t>
        </r>
        <r>
          <rPr>
            <sz val="9"/>
            <color indexed="81"/>
            <rFont val="Tahoma"/>
            <family val="2"/>
          </rPr>
          <t xml:space="preserve">
dr. MAHASTINI, Sp.THT-KL
dr sugeng S</t>
        </r>
      </text>
    </comment>
    <comment ref="D39" authorId="0" shapeId="0" xr:uid="{7422CAE9-D875-41DB-B2F8-916092B0E106}">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40" authorId="0" shapeId="0" xr:uid="{FDD2720C-A4E7-4F0E-95F2-15E246FBC9E2}">
      <text>
        <r>
          <rPr>
            <b/>
            <sz val="9"/>
            <color indexed="81"/>
            <rFont val="Tahoma"/>
            <family val="2"/>
          </rPr>
          <t>Hp:</t>
        </r>
        <r>
          <rPr>
            <sz val="9"/>
            <color indexed="81"/>
            <rFont val="Tahoma"/>
            <family val="2"/>
          </rPr>
          <t xml:space="preserve">
dr. KELLY KUSWIDI YANTO, Sp.JP</t>
        </r>
      </text>
    </comment>
    <comment ref="D40" authorId="0" shapeId="0" xr:uid="{D9AC8705-9D34-462F-BD70-06A3512B73D4}">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40" authorId="0" shapeId="0" xr:uid="{B59287C2-2566-4EF4-804B-58761A3CC24F}">
      <text>
        <r>
          <rPr>
            <b/>
            <sz val="9"/>
            <color indexed="81"/>
            <rFont val="Tahoma"/>
            <family val="2"/>
          </rPr>
          <t>Hp:</t>
        </r>
        <r>
          <rPr>
            <sz val="9"/>
            <color indexed="81"/>
            <rFont val="Tahoma"/>
            <family val="2"/>
          </rPr>
          <t xml:space="preserve">
dr. GARNISWARA SWANDITA, SpJP</t>
        </r>
      </text>
    </comment>
    <comment ref="F41" authorId="0" shapeId="0" xr:uid="{95493577-C083-4AD5-B8DE-1ACE6CAFBC93}">
      <text>
        <r>
          <rPr>
            <b/>
            <sz val="9"/>
            <color indexed="81"/>
            <rFont val="Tahoma"/>
            <family val="2"/>
          </rPr>
          <t>Hp:</t>
        </r>
        <r>
          <rPr>
            <sz val="9"/>
            <color indexed="81"/>
            <rFont val="Tahoma"/>
            <family val="2"/>
          </rPr>
          <t xml:space="preserve">
</t>
        </r>
        <r>
          <rPr>
            <sz val="10"/>
            <color indexed="81"/>
            <rFont val="Tahoma"/>
            <family val="2"/>
          </rPr>
          <t>dr. SRI MURNIATI, Sp. KK</t>
        </r>
      </text>
    </comment>
    <comment ref="C42" authorId="0" shapeId="0" xr:uid="{A7E354A0-3B3D-4645-8498-E8C9CCAAA892}">
      <text>
        <r>
          <rPr>
            <b/>
            <sz val="9"/>
            <color indexed="81"/>
            <rFont val="Tahoma"/>
            <family val="2"/>
          </rPr>
          <t>Hp:</t>
        </r>
        <r>
          <rPr>
            <sz val="9"/>
            <color indexed="81"/>
            <rFont val="Tahoma"/>
            <family val="2"/>
          </rPr>
          <t xml:space="preserve">
dr. EKA PRASETYA, Sp.RAD
dr. IGNATIUS MIKAEL REZA</t>
        </r>
      </text>
    </comment>
    <comment ref="C43" authorId="0" shapeId="0" xr:uid="{C76059A5-1DA9-4FA7-81E1-E41ECF82255F}">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4" authorId="0" shapeId="0" xr:uid="{08520A07-EEA1-4EC0-A690-1CF6BE511C84}">
      <text>
        <r>
          <rPr>
            <b/>
            <sz val="9"/>
            <color indexed="81"/>
            <rFont val="Tahoma"/>
            <family val="2"/>
          </rPr>
          <t>Hp:</t>
        </r>
        <r>
          <rPr>
            <sz val="9"/>
            <color indexed="81"/>
            <rFont val="Tahoma"/>
            <family val="2"/>
          </rPr>
          <t xml:space="preserve">
dr. NUGROHO WICAKSONO, Sp.An.M.Kes</t>
        </r>
      </text>
    </comment>
    <comment ref="D44" authorId="0" shapeId="0" xr:uid="{E6A739E2-5888-49A5-94C5-391CD1EEEC8F}">
      <text>
        <r>
          <rPr>
            <b/>
            <sz val="9"/>
            <color indexed="81"/>
            <rFont val="Tahoma"/>
            <family val="2"/>
          </rPr>
          <t>Hp:</t>
        </r>
        <r>
          <rPr>
            <sz val="9"/>
            <color indexed="81"/>
            <rFont val="Tahoma"/>
            <family val="2"/>
          </rPr>
          <t xml:space="preserve">
</t>
        </r>
        <r>
          <rPr>
            <sz val="10"/>
            <color indexed="81"/>
            <rFont val="Tahoma"/>
            <family val="2"/>
          </rPr>
          <t>dr. DIANA ANGGRAINI, Sp.An</t>
        </r>
      </text>
    </comment>
    <comment ref="E44" authorId="0" shapeId="0" xr:uid="{B89AA6BD-D3F9-4803-BEA5-419FD5551B57}">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5" authorId="0" shapeId="0" xr:uid="{2E05844F-D65F-45AB-855D-B0A6A076E598}">
      <text>
        <r>
          <rPr>
            <b/>
            <sz val="9"/>
            <color indexed="81"/>
            <rFont val="Tahoma"/>
            <family val="2"/>
          </rPr>
          <t>Hp:</t>
        </r>
        <r>
          <rPr>
            <sz val="9"/>
            <color indexed="81"/>
            <rFont val="Tahoma"/>
            <family val="2"/>
          </rPr>
          <t xml:space="preserve">
dr. FATEH JAMAL NAHDI, Sp.U</t>
        </r>
      </text>
    </comment>
    <comment ref="C46" authorId="0" shapeId="0" xr:uid="{90438D0F-94AE-417E-86A9-B67916DC6A41}">
      <text>
        <r>
          <rPr>
            <b/>
            <sz val="9"/>
            <color indexed="81"/>
            <rFont val="Tahoma"/>
            <family val="2"/>
          </rPr>
          <t>Hp:</t>
        </r>
        <r>
          <rPr>
            <sz val="9"/>
            <color indexed="81"/>
            <rFont val="Tahoma"/>
            <family val="2"/>
          </rPr>
          <t xml:space="preserve">
dr. YANNY OCTAVIA SALLY RIDE, Sp.P</t>
        </r>
      </text>
    </comment>
    <comment ref="E46" authorId="0" shapeId="0" xr:uid="{5425978E-4DDA-4573-8A79-2872389D80E3}">
      <text>
        <r>
          <rPr>
            <b/>
            <sz val="9"/>
            <color indexed="81"/>
            <rFont val="Tahoma"/>
            <family val="2"/>
          </rPr>
          <t>Hp:</t>
        </r>
        <r>
          <rPr>
            <sz val="9"/>
            <color indexed="81"/>
            <rFont val="Tahoma"/>
            <family val="2"/>
          </rPr>
          <t xml:space="preserve">
</t>
        </r>
        <r>
          <rPr>
            <sz val="10"/>
            <color indexed="81"/>
            <rFont val="Tahoma"/>
            <family val="2"/>
          </rPr>
          <t>dr. DWI INDRAYATI, Sp.P</t>
        </r>
      </text>
    </comment>
    <comment ref="C47" authorId="0" shapeId="0" xr:uid="{2B4B19FA-7305-40D5-A7C2-0CA6361B9283}">
      <text>
        <r>
          <rPr>
            <b/>
            <sz val="9"/>
            <color indexed="81"/>
            <rFont val="Tahoma"/>
            <family val="2"/>
          </rPr>
          <t>Hp:</t>
        </r>
        <r>
          <rPr>
            <sz val="9"/>
            <color indexed="81"/>
            <rFont val="Tahoma"/>
            <family val="2"/>
          </rPr>
          <t xml:space="preserve">
dr. AGUNG SETIAWAN, Sp. K.F.R</t>
        </r>
      </text>
    </comment>
    <comment ref="C48" authorId="0" shapeId="0" xr:uid="{4639AED5-01C3-4654-9E6C-73B1D2B961DB}">
      <text>
        <r>
          <rPr>
            <b/>
            <sz val="9"/>
            <color indexed="81"/>
            <rFont val="Tahoma"/>
            <family val="2"/>
          </rPr>
          <t>Hp:</t>
        </r>
        <r>
          <rPr>
            <sz val="9"/>
            <color indexed="81"/>
            <rFont val="Tahoma"/>
            <family val="2"/>
          </rPr>
          <t xml:space="preserve">
dr. SRI RAHAYU HARTINI, M. Sc. Sp. KJ</t>
        </r>
      </text>
    </comment>
    <comment ref="C49" authorId="0" shapeId="0" xr:uid="{1626EF7F-458B-41FE-9ED7-D96A2FCD9753}">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50" authorId="0" shapeId="0" xr:uid="{BFFD4C71-CFFB-467D-8071-F40396A8E78C}">
      <text>
        <r>
          <rPr>
            <b/>
            <sz val="9"/>
            <color indexed="81"/>
            <rFont val="Tahoma"/>
            <family val="2"/>
          </rPr>
          <t>Hp:</t>
        </r>
        <r>
          <rPr>
            <sz val="9"/>
            <color indexed="81"/>
            <rFont val="Tahoma"/>
            <family val="2"/>
          </rPr>
          <t xml:space="preserve">
drg. YUYUS MOHAMAD ILYAS DJUNAEDY</t>
        </r>
      </text>
    </comment>
    <comment ref="E52" authorId="0" shapeId="0" xr:uid="{A8C965C9-377E-4AEF-9883-61F761AABEF5}">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
ANIS ZULFA M</t>
        </r>
      </text>
    </comment>
    <comment ref="F52" authorId="0" shapeId="0" xr:uid="{6A59A682-D8FA-42CE-99D1-53CA8951F784}">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3" authorId="0" shapeId="0" xr:uid="{EA49C24E-B7F3-4969-9053-CFCABB5915CC}">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F55" authorId="0" shapeId="0" xr:uid="{2D861C14-7D1F-4DF2-80E5-2BCBB89B5A7A}">
      <text>
        <r>
          <rPr>
            <b/>
            <sz val="9"/>
            <color indexed="81"/>
            <rFont val="Tahoma"/>
            <family val="2"/>
          </rPr>
          <t>Hp:</t>
        </r>
        <r>
          <rPr>
            <sz val="9"/>
            <color indexed="81"/>
            <rFont val="Tahoma"/>
            <family val="2"/>
          </rPr>
          <t xml:space="preserve">
</t>
        </r>
        <r>
          <rPr>
            <sz val="12"/>
            <color indexed="81"/>
            <rFont val="Tahoma"/>
            <family val="2"/>
          </rPr>
          <t>mukharom
annisa mardiastuti</t>
        </r>
      </text>
    </comment>
    <comment ref="C56" authorId="0" shapeId="0" xr:uid="{CD95B4A7-EF81-4A00-9D5E-F5E8AFDF4BC0}">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1" authorId="0" shapeId="0" xr:uid="{696C4570-10BC-4F85-BD05-A3A0A851E1F2}">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7" authorId="0" shapeId="0" xr:uid="{E0524BEE-441B-4E5C-B47B-794058E8BCF1}">
      <text>
        <r>
          <rPr>
            <b/>
            <sz val="9"/>
            <color indexed="81"/>
            <rFont val="Tahoma"/>
            <family val="2"/>
          </rPr>
          <t>Hp:</t>
        </r>
        <r>
          <rPr>
            <sz val="9"/>
            <color indexed="81"/>
            <rFont val="Tahoma"/>
            <family val="2"/>
          </rPr>
          <t xml:space="preserve">
</t>
        </r>
        <r>
          <rPr>
            <sz val="11"/>
            <color indexed="81"/>
            <rFont val="Tahoma"/>
            <family val="2"/>
          </rPr>
          <t>KUROTUN AINI, S.KM</t>
        </r>
      </text>
    </comment>
    <comment ref="E70" authorId="0" shapeId="0" xr:uid="{10C06CFA-C3FA-46D4-9F73-5D513A3C240C}">
      <text>
        <r>
          <rPr>
            <b/>
            <sz val="9"/>
            <color indexed="81"/>
            <rFont val="Tahoma"/>
            <family val="2"/>
          </rPr>
          <t>Hp:</t>
        </r>
        <r>
          <rPr>
            <sz val="9"/>
            <color indexed="81"/>
            <rFont val="Tahoma"/>
            <family val="2"/>
          </rPr>
          <t xml:space="preserve">
</t>
        </r>
        <r>
          <rPr>
            <sz val="12"/>
            <color indexed="81"/>
            <rFont val="Tahoma"/>
            <family val="2"/>
          </rPr>
          <t>TESA AROFANI NUR F</t>
        </r>
      </text>
    </comment>
    <comment ref="C71" authorId="0" shapeId="0" xr:uid="{25861BED-6C68-44D8-A687-A787DF05B149}">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1" authorId="0" shapeId="0" xr:uid="{39842FB7-6D9D-4FCC-AB0C-4BC3B33AF9DA}">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3" authorId="0" shapeId="0" xr:uid="{1ADE1611-704B-4B47-B94E-BFEA7EC0B757}">
      <text>
        <r>
          <rPr>
            <b/>
            <sz val="9"/>
            <color indexed="81"/>
            <rFont val="Tahoma"/>
            <family val="2"/>
          </rPr>
          <t>Hp:</t>
        </r>
        <r>
          <rPr>
            <sz val="9"/>
            <color indexed="81"/>
            <rFont val="Tahoma"/>
            <family val="2"/>
          </rPr>
          <t xml:space="preserve">
</t>
        </r>
        <r>
          <rPr>
            <sz val="11"/>
            <color indexed="81"/>
            <rFont val="Tahoma"/>
            <family val="2"/>
          </rPr>
          <t>LINA DWI SETYARINI, S.Tr.Gz
ABDUL AZIZ, S.Gz
VIQI ANGGI R</t>
        </r>
      </text>
    </comment>
    <comment ref="F74" authorId="0" shapeId="0" xr:uid="{D17E7CF2-4DA2-4944-B5C2-1E41432B4B05}">
      <text>
        <r>
          <rPr>
            <b/>
            <sz val="9"/>
            <color indexed="81"/>
            <rFont val="Tahoma"/>
            <family val="2"/>
          </rPr>
          <t>Hp:</t>
        </r>
        <r>
          <rPr>
            <sz val="9"/>
            <color indexed="81"/>
            <rFont val="Tahoma"/>
            <family val="2"/>
          </rPr>
          <t xml:space="preserve">
</t>
        </r>
        <r>
          <rPr>
            <sz val="10"/>
            <color indexed="81"/>
            <rFont val="Tahoma"/>
            <family val="2"/>
          </rPr>
          <t>MELY INDRIYANI, A.Md.Gz ke pppk</t>
        </r>
      </text>
    </comment>
    <comment ref="E78" authorId="0" shapeId="0" xr:uid="{6FB664BD-7936-418E-82A2-151BE449D28C}">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1" authorId="0" shapeId="0" xr:uid="{3F8C92BE-A7C8-4E7C-B98E-5B16990D7202}">
      <text>
        <r>
          <rPr>
            <b/>
            <sz val="9"/>
            <color indexed="81"/>
            <rFont val="Tahoma"/>
            <family val="2"/>
          </rPr>
          <t>Hp:</t>
        </r>
        <r>
          <rPr>
            <sz val="9"/>
            <color indexed="81"/>
            <rFont val="Tahoma"/>
            <family val="2"/>
          </rPr>
          <t xml:space="preserve">
</t>
        </r>
        <r>
          <rPr>
            <sz val="12"/>
            <color indexed="81"/>
            <rFont val="Tahoma"/>
            <family val="2"/>
          </rPr>
          <t>RETNO SAFITRI</t>
        </r>
      </text>
    </comment>
    <comment ref="E82" authorId="0" shapeId="0" xr:uid="{3262EBD3-7F1F-4004-B364-D051BF7C115E}">
      <text>
        <r>
          <rPr>
            <b/>
            <sz val="9"/>
            <color indexed="81"/>
            <rFont val="Tahoma"/>
            <family val="2"/>
          </rPr>
          <t>Hp:</t>
        </r>
        <r>
          <rPr>
            <sz val="9"/>
            <color indexed="81"/>
            <rFont val="Tahoma"/>
            <family val="2"/>
          </rPr>
          <t xml:space="preserve">
</t>
        </r>
        <r>
          <rPr>
            <sz val="11"/>
            <color indexed="81"/>
            <rFont val="Tahoma"/>
            <family val="2"/>
          </rPr>
          <t>IRWAN HERMANSYAH, A.Md.K.G</t>
        </r>
      </text>
    </comment>
    <comment ref="C83" authorId="0" shapeId="0" xr:uid="{44BBC88B-B06C-43AF-ADEC-25CECF8704F1}">
      <text>
        <r>
          <rPr>
            <b/>
            <sz val="9"/>
            <color indexed="81"/>
            <rFont val="Tahoma"/>
            <family val="2"/>
          </rPr>
          <t>Hp:</t>
        </r>
        <r>
          <rPr>
            <sz val="9"/>
            <color indexed="81"/>
            <rFont val="Tahoma"/>
            <family val="2"/>
          </rPr>
          <t xml:space="preserve">
RIFIANTI</t>
        </r>
      </text>
    </comment>
    <comment ref="E84" authorId="0" shapeId="0" xr:uid="{2FDAA465-8455-49D1-98AA-9E330246FE24}">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5" authorId="0" shapeId="0" xr:uid="{E5AAF8E1-7B50-47FC-BDA3-B28C18EEF3B5}">
      <text>
        <r>
          <rPr>
            <b/>
            <sz val="9"/>
            <color indexed="81"/>
            <rFont val="Tahoma"/>
            <family val="2"/>
          </rPr>
          <t>Hp:</t>
        </r>
        <r>
          <rPr>
            <sz val="9"/>
            <color indexed="81"/>
            <rFont val="Tahoma"/>
            <family val="2"/>
          </rPr>
          <t xml:space="preserve">
BUDI JOKO SANTOSO
JAROT SUHONO
SYARIF FATKHU ROKHMAN</t>
        </r>
      </text>
    </comment>
    <comment ref="E85" authorId="0" shapeId="0" xr:uid="{A18D3385-B4AE-4393-8235-0699592EB0BF}">
      <text>
        <r>
          <rPr>
            <b/>
            <sz val="9"/>
            <color indexed="81"/>
            <rFont val="Tahoma"/>
            <family val="2"/>
          </rPr>
          <t>Hp:</t>
        </r>
        <r>
          <rPr>
            <sz val="9"/>
            <color indexed="81"/>
            <rFont val="Tahoma"/>
            <family val="2"/>
          </rPr>
          <t xml:space="preserve">
</t>
        </r>
        <r>
          <rPr>
            <sz val="12"/>
            <color indexed="81"/>
            <rFont val="Tahoma"/>
            <family val="2"/>
          </rPr>
          <t>KURNIA DEVI</t>
        </r>
      </text>
    </comment>
    <comment ref="C86" authorId="0" shapeId="0" xr:uid="{C8C24C84-FDF0-47B1-B6BF-33BF4FD2CF42}">
      <text>
        <r>
          <rPr>
            <b/>
            <sz val="9"/>
            <color indexed="81"/>
            <rFont val="Tahoma"/>
            <family val="2"/>
          </rPr>
          <t>Hp:</t>
        </r>
        <r>
          <rPr>
            <sz val="9"/>
            <color indexed="81"/>
            <rFont val="Tahoma"/>
            <family val="2"/>
          </rPr>
          <t xml:space="preserve">
SOEH PURWANTO</t>
        </r>
      </text>
    </comment>
    <comment ref="C92" authorId="0" shapeId="0" xr:uid="{E24EEF97-BC8B-44ED-9FE2-299B2622B620}">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2" authorId="0" shapeId="0" xr:uid="{04863A43-532B-4DE1-8ECD-5CE389A70A7B}">
      <text>
        <r>
          <rPr>
            <b/>
            <sz val="9"/>
            <color indexed="81"/>
            <rFont val="Tahoma"/>
            <family val="2"/>
          </rPr>
          <t>Hp:</t>
        </r>
        <r>
          <rPr>
            <sz val="9"/>
            <color indexed="81"/>
            <rFont val="Tahoma"/>
            <family val="2"/>
          </rPr>
          <t xml:space="preserve">
</t>
        </r>
        <r>
          <rPr>
            <sz val="12"/>
            <color indexed="81"/>
            <rFont val="Tahoma"/>
            <family val="2"/>
          </rPr>
          <t>out &gt;&gt;</t>
        </r>
        <r>
          <rPr>
            <sz val="10"/>
            <color indexed="81"/>
            <rFont val="Tahoma"/>
            <family val="2"/>
          </rPr>
          <t>AYU NOER LALILI JAQIYAH, S.Tr.Kes</t>
        </r>
        <r>
          <rPr>
            <sz val="12"/>
            <color indexed="81"/>
            <rFont val="Tahoma"/>
            <family val="2"/>
          </rPr>
          <t>&lt;&lt;</t>
        </r>
        <r>
          <rPr>
            <sz val="10"/>
            <color indexed="81"/>
            <rFont val="Tahoma"/>
            <family val="2"/>
          </rPr>
          <t xml:space="preserve">
RIZKI NURJANAH, S.Tr.Kes</t>
        </r>
      </text>
    </comment>
    <comment ref="E93" authorId="0" shapeId="0" xr:uid="{E2A7041A-7806-45A7-AB9D-69581E93E862}">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3" authorId="0" shapeId="0" xr:uid="{AD3A6625-F1CD-47A0-AC50-688D7AFD1CA3}">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6" authorId="0" shapeId="0" xr:uid="{65BC8884-AD55-4470-BFC0-CED2DCD27C78}">
      <text>
        <r>
          <rPr>
            <b/>
            <sz val="9"/>
            <color indexed="81"/>
            <rFont val="Tahoma"/>
            <family val="2"/>
          </rPr>
          <t>Hp:</t>
        </r>
        <r>
          <rPr>
            <sz val="9"/>
            <color indexed="81"/>
            <rFont val="Tahoma"/>
            <family val="2"/>
          </rPr>
          <t xml:space="preserve">
</t>
        </r>
        <r>
          <rPr>
            <sz val="14"/>
            <color indexed="81"/>
            <rFont val="Tahoma"/>
            <family val="2"/>
          </rPr>
          <t>EDI SUSILO
pensiun</t>
        </r>
      </text>
    </comment>
    <comment ref="C97" authorId="0" shapeId="0" xr:uid="{B8681623-E360-47B7-AE6D-37AF9CC9EE0C}">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9" authorId="0" shapeId="0" xr:uid="{B0C69995-0358-4349-BBF6-C8FB24D15E10}">
      <text>
        <r>
          <rPr>
            <b/>
            <sz val="9"/>
            <color indexed="81"/>
            <rFont val="Tahoma"/>
            <family val="2"/>
          </rPr>
          <t>Hp:</t>
        </r>
        <r>
          <rPr>
            <sz val="9"/>
            <color indexed="81"/>
            <rFont val="Tahoma"/>
            <family val="2"/>
          </rPr>
          <t xml:space="preserve">
</t>
        </r>
        <r>
          <rPr>
            <sz val="10"/>
            <color indexed="81"/>
            <rFont val="Tahoma"/>
            <family val="2"/>
          </rPr>
          <t>+1 BLUD BARU 220424</t>
        </r>
      </text>
    </comment>
    <comment ref="C103" authorId="0" shapeId="0" xr:uid="{26D720AA-18F7-4A98-9A7F-D543900AADDB}">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4" authorId="0" shapeId="0" xr:uid="{A28571DB-5623-4F90-956B-E6D3A0EAD62F}">
      <text>
        <r>
          <rPr>
            <b/>
            <sz val="9"/>
            <color indexed="81"/>
            <rFont val="Tahoma"/>
            <family val="2"/>
          </rPr>
          <t>Hp:</t>
        </r>
        <r>
          <rPr>
            <sz val="9"/>
            <color indexed="81"/>
            <rFont val="Tahoma"/>
            <family val="2"/>
          </rPr>
          <t xml:space="preserve">
</t>
        </r>
        <r>
          <rPr>
            <sz val="11"/>
            <color indexed="81"/>
            <rFont val="Tahoma"/>
            <family val="2"/>
          </rPr>
          <t>MINTARSIH</t>
        </r>
      </text>
    </comment>
    <comment ref="F105" authorId="0" shapeId="0" xr:uid="{508A5D1D-037E-4FAF-A458-267DBAF2D758}">
      <text>
        <r>
          <rPr>
            <b/>
            <sz val="9"/>
            <color indexed="81"/>
            <rFont val="Tahoma"/>
            <family val="2"/>
          </rPr>
          <t>Hp:</t>
        </r>
        <r>
          <rPr>
            <sz val="9"/>
            <color indexed="81"/>
            <rFont val="Tahoma"/>
            <family val="2"/>
          </rPr>
          <t xml:space="preserve">
</t>
        </r>
        <r>
          <rPr>
            <sz val="10"/>
            <color indexed="81"/>
            <rFont val="Tahoma"/>
            <family val="2"/>
          </rPr>
          <t>REGINA RAHMA UTAMI, S.H</t>
        </r>
      </text>
    </comment>
    <comment ref="F106" authorId="0" shapeId="0" xr:uid="{0A9FB239-4C31-42D0-BE56-823B75F47320}">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8" authorId="0" shapeId="0" xr:uid="{5793B25C-E806-4AE6-9B57-444C4E234B33}">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9" authorId="0" shapeId="0" xr:uid="{9252592E-A368-4B88-8AAC-5255130BB65A}">
      <text>
        <r>
          <rPr>
            <b/>
            <sz val="9"/>
            <color indexed="81"/>
            <rFont val="Tahoma"/>
            <family val="2"/>
          </rPr>
          <t>Hp:
GIAT GUNANDAR, SM
YUDI AGUS SETIAWAN, S.S.MM</t>
        </r>
      </text>
    </comment>
    <comment ref="C110" authorId="0" shapeId="0" xr:uid="{BAE68430-1262-4D13-9712-B548D3B9C323}">
      <text>
        <r>
          <rPr>
            <b/>
            <sz val="9"/>
            <color indexed="81"/>
            <rFont val="Tahoma"/>
            <family val="2"/>
          </rPr>
          <t>Hp:</t>
        </r>
        <r>
          <rPr>
            <sz val="9"/>
            <color indexed="81"/>
            <rFont val="Tahoma"/>
            <family val="2"/>
          </rPr>
          <t xml:space="preserve">
</t>
        </r>
        <r>
          <rPr>
            <sz val="11"/>
            <color indexed="81"/>
            <rFont val="Tahoma"/>
            <family val="2"/>
          </rPr>
          <t>ANDARDIAN</t>
        </r>
      </text>
    </comment>
    <comment ref="C111" authorId="0" shapeId="0" xr:uid="{71EDA167-20C6-4115-8B6D-175978C220F4}">
      <text>
        <r>
          <rPr>
            <b/>
            <sz val="9"/>
            <color indexed="81"/>
            <rFont val="Tahoma"/>
            <family val="2"/>
          </rPr>
          <t>Hp:</t>
        </r>
        <r>
          <rPr>
            <sz val="9"/>
            <color indexed="81"/>
            <rFont val="Tahoma"/>
            <family val="2"/>
          </rPr>
          <t xml:space="preserve">
PUTRI UTAMI</t>
        </r>
      </text>
    </comment>
    <comment ref="C112" authorId="0" shapeId="0" xr:uid="{50165734-398F-4738-BA23-73DDB8472884}">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2" authorId="0" shapeId="0" xr:uid="{58EDA4B4-6189-41BA-9E90-244FA3C354AD}">
      <text>
        <r>
          <rPr>
            <b/>
            <sz val="9"/>
            <color indexed="81"/>
            <rFont val="Tahoma"/>
            <family val="2"/>
          </rPr>
          <t>Hp:</t>
        </r>
        <r>
          <rPr>
            <sz val="9"/>
            <color indexed="81"/>
            <rFont val="Tahoma"/>
            <family val="2"/>
          </rPr>
          <t xml:space="preserve">
</t>
        </r>
        <r>
          <rPr>
            <sz val="12"/>
            <color indexed="81"/>
            <rFont val="Tahoma"/>
            <family val="2"/>
          </rPr>
          <t>musti irnawati</t>
        </r>
      </text>
    </comment>
    <comment ref="C113" authorId="0" shapeId="0" xr:uid="{B532DC3B-1C10-4603-B15C-9ECAB7DD8779}">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4" authorId="0" shapeId="0" xr:uid="{423AC057-0881-45FE-9AD8-C3E3C54465B9}">
      <text>
        <r>
          <rPr>
            <b/>
            <sz val="9"/>
            <color indexed="81"/>
            <rFont val="Tahoma"/>
            <family val="2"/>
          </rPr>
          <t>Hp:</t>
        </r>
        <r>
          <rPr>
            <sz val="9"/>
            <color indexed="81"/>
            <rFont val="Tahoma"/>
            <family val="2"/>
          </rPr>
          <t xml:space="preserve">
</t>
        </r>
        <r>
          <rPr>
            <sz val="12"/>
            <color indexed="81"/>
            <rFont val="Tahoma"/>
            <family val="2"/>
          </rPr>
          <t>DEVITA DYAH LESTARI</t>
        </r>
      </text>
    </comment>
    <comment ref="C115" authorId="0" shapeId="0" xr:uid="{E4209894-44A4-4C6C-BF60-A952C81FB717}">
      <text>
        <r>
          <rPr>
            <b/>
            <sz val="9"/>
            <color indexed="81"/>
            <rFont val="Tahoma"/>
            <family val="2"/>
          </rPr>
          <t>Hp:</t>
        </r>
        <r>
          <rPr>
            <sz val="9"/>
            <color indexed="81"/>
            <rFont val="Tahoma"/>
            <family val="2"/>
          </rPr>
          <t xml:space="preserve">
</t>
        </r>
        <r>
          <rPr>
            <sz val="12"/>
            <color indexed="81"/>
            <rFont val="Tahoma"/>
            <family val="2"/>
          </rPr>
          <t>PANDIT WISNU SAPUTRA</t>
        </r>
      </text>
    </comment>
    <comment ref="F115" authorId="0" shapeId="0" xr:uid="{F8D32A33-502D-4BB3-955F-C8D02112ED0A}">
      <text>
        <r>
          <rPr>
            <b/>
            <sz val="9"/>
            <color indexed="81"/>
            <rFont val="Tahoma"/>
            <family val="2"/>
          </rPr>
          <t>Hp:</t>
        </r>
        <r>
          <rPr>
            <sz val="9"/>
            <color indexed="81"/>
            <rFont val="Tahoma"/>
            <family val="2"/>
          </rPr>
          <t xml:space="preserve">
</t>
        </r>
        <r>
          <rPr>
            <sz val="11"/>
            <color indexed="81"/>
            <rFont val="Tahoma"/>
            <family val="2"/>
          </rPr>
          <t>BAYU PRASETYO UTOMO, S.T</t>
        </r>
      </text>
    </comment>
    <comment ref="C118" authorId="0" shapeId="0" xr:uid="{E7DFEDE9-39FB-4BD8-8551-6FEEEAB6B1F9}">
      <text>
        <r>
          <rPr>
            <b/>
            <sz val="9"/>
            <color indexed="81"/>
            <rFont val="Tahoma"/>
            <family val="2"/>
          </rPr>
          <t>Hp:</t>
        </r>
        <r>
          <rPr>
            <sz val="9"/>
            <color indexed="81"/>
            <rFont val="Tahoma"/>
            <family val="2"/>
          </rPr>
          <t xml:space="preserve">
</t>
        </r>
        <r>
          <rPr>
            <sz val="11"/>
            <color indexed="81"/>
            <rFont val="Tahoma"/>
            <family val="2"/>
          </rPr>
          <t>ELI KUSWARI
SUGIARTO</t>
        </r>
      </text>
    </comment>
    <comment ref="C120" authorId="0" shapeId="0" xr:uid="{C436FEF1-7972-40DF-9F04-BE5537FA9DB8}">
      <text>
        <r>
          <rPr>
            <b/>
            <sz val="9"/>
            <color indexed="81"/>
            <rFont val="Tahoma"/>
            <family val="2"/>
          </rPr>
          <t>Hp:</t>
        </r>
        <r>
          <rPr>
            <sz val="9"/>
            <color indexed="81"/>
            <rFont val="Tahoma"/>
            <family val="2"/>
          </rPr>
          <t xml:space="preserve">
</t>
        </r>
        <r>
          <rPr>
            <sz val="11"/>
            <color indexed="81"/>
            <rFont val="Tahoma"/>
            <family val="2"/>
          </rPr>
          <t>TRIO NURBANI, S.sos</t>
        </r>
      </text>
    </comment>
    <comment ref="C122" authorId="0" shapeId="0" xr:uid="{C454C00E-F445-4C73-B3A6-6DDA0065B4EA}">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3" authorId="0" shapeId="0" xr:uid="{3C7FCBBC-2660-4353-A56F-02AF1CE3D08B}">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4" authorId="0" shapeId="0" xr:uid="{7151B937-961F-4524-A744-CDF4ABE22664}">
      <text>
        <r>
          <rPr>
            <b/>
            <sz val="9"/>
            <color indexed="81"/>
            <rFont val="Tahoma"/>
            <family val="2"/>
          </rPr>
          <t>Hp:</t>
        </r>
        <r>
          <rPr>
            <sz val="9"/>
            <color indexed="81"/>
            <rFont val="Tahoma"/>
            <family val="2"/>
          </rPr>
          <t xml:space="preserve">
GURUH TRI ATMAJA
WEMPI LISTIANTI</t>
        </r>
      </text>
    </comment>
    <comment ref="C126" authorId="0" shapeId="0" xr:uid="{ECB5E3F7-38B1-4BB9-B3FC-2ACD3427A000}">
      <text>
        <r>
          <rPr>
            <b/>
            <sz val="9"/>
            <color indexed="81"/>
            <rFont val="Tahoma"/>
            <family val="2"/>
          </rPr>
          <t>Hp:</t>
        </r>
        <r>
          <rPr>
            <sz val="9"/>
            <color indexed="81"/>
            <rFont val="Tahoma"/>
            <family val="2"/>
          </rPr>
          <t xml:space="preserve">
</t>
        </r>
        <r>
          <rPr>
            <sz val="12"/>
            <color indexed="81"/>
            <rFont val="Tahoma"/>
            <family val="2"/>
          </rPr>
          <t>AJI TOYIBUL CHASANI</t>
        </r>
      </text>
    </comment>
    <comment ref="F129" authorId="0" shapeId="0" xr:uid="{194BF68B-5369-499B-9BBA-0A56BD39266E}">
      <text>
        <r>
          <rPr>
            <b/>
            <sz val="9"/>
            <color indexed="81"/>
            <rFont val="Tahoma"/>
            <family val="2"/>
          </rPr>
          <t>Hp:</t>
        </r>
        <r>
          <rPr>
            <sz val="9"/>
            <color indexed="81"/>
            <rFont val="Tahoma"/>
            <family val="2"/>
          </rPr>
          <t xml:space="preserve">
ADITYA PUTRA PRATAMA
</t>
        </r>
      </text>
    </comment>
    <comment ref="C130" authorId="0" shapeId="0" xr:uid="{360038F9-3A9A-43D4-AD98-E48118162CD5}">
      <text>
        <r>
          <rPr>
            <b/>
            <sz val="9"/>
            <color indexed="81"/>
            <rFont val="Tahoma"/>
            <family val="2"/>
          </rPr>
          <t>Hp:</t>
        </r>
        <r>
          <rPr>
            <sz val="9"/>
            <color indexed="81"/>
            <rFont val="Tahoma"/>
            <family val="2"/>
          </rPr>
          <t xml:space="preserve">
</t>
        </r>
        <r>
          <rPr>
            <sz val="14"/>
            <color indexed="81"/>
            <rFont val="Tahoma"/>
            <family val="2"/>
          </rPr>
          <t>AYU KAMILLAH</t>
        </r>
      </text>
    </comment>
    <comment ref="E130" authorId="0" shapeId="0" xr:uid="{D087833D-D785-409D-B438-77CC8E9ABE1F}">
      <text>
        <r>
          <rPr>
            <b/>
            <sz val="9"/>
            <color indexed="81"/>
            <rFont val="Tahoma"/>
            <family val="2"/>
          </rPr>
          <t>Hp:</t>
        </r>
        <r>
          <rPr>
            <sz val="9"/>
            <color indexed="81"/>
            <rFont val="Tahoma"/>
            <family val="2"/>
          </rPr>
          <t xml:space="preserve">
</t>
        </r>
        <r>
          <rPr>
            <sz val="11"/>
            <color indexed="81"/>
            <rFont val="Tahoma"/>
            <family val="2"/>
          </rPr>
          <t>BAYU AGIL PRIYATNO, A.Md</t>
        </r>
      </text>
    </comment>
    <comment ref="F130" authorId="0" shapeId="0" xr:uid="{EB773291-A2BE-450D-91DA-AA769AD1DBCB}">
      <text>
        <r>
          <rPr>
            <b/>
            <sz val="9"/>
            <color indexed="81"/>
            <rFont val="Tahoma"/>
            <family val="2"/>
          </rPr>
          <t>Hp:</t>
        </r>
        <r>
          <rPr>
            <sz val="9"/>
            <color indexed="81"/>
            <rFont val="Tahoma"/>
            <family val="2"/>
          </rPr>
          <t xml:space="preserve">
</t>
        </r>
        <r>
          <rPr>
            <sz val="14"/>
            <color indexed="81"/>
            <rFont val="Tahoma"/>
            <family val="2"/>
          </rPr>
          <t>ISMAIL SIDQI
FADHLIELAH LATIEF</t>
        </r>
      </text>
    </comment>
    <comment ref="F131" authorId="0" shapeId="0" xr:uid="{37B4CB5D-A355-494A-BB79-DBB0FE612528}">
      <text>
        <r>
          <rPr>
            <b/>
            <sz val="9"/>
            <color indexed="81"/>
            <rFont val="Tahoma"/>
            <family val="2"/>
          </rPr>
          <t>Hp:</t>
        </r>
        <r>
          <rPr>
            <sz val="9"/>
            <color indexed="81"/>
            <rFont val="Tahoma"/>
            <family val="2"/>
          </rPr>
          <t xml:space="preserve">
</t>
        </r>
        <r>
          <rPr>
            <sz val="11"/>
            <color indexed="81"/>
            <rFont val="Tahoma"/>
            <family val="2"/>
          </rPr>
          <t>AMALINDA SEKAR KINASIH
ILHAM ADITYA PANGESTU</t>
        </r>
      </text>
    </comment>
    <comment ref="F132" authorId="0" shapeId="0" xr:uid="{4AD57A73-0525-4F04-8829-17850CF02DD4}">
      <text>
        <r>
          <rPr>
            <b/>
            <sz val="9"/>
            <color indexed="81"/>
            <rFont val="Tahoma"/>
            <family val="2"/>
          </rPr>
          <t xml:space="preserve">Hp:
</t>
        </r>
        <r>
          <rPr>
            <b/>
            <sz val="12"/>
            <color indexed="81"/>
            <rFont val="Tahoma"/>
            <family val="2"/>
          </rPr>
          <t>OKTA VERINA</t>
        </r>
      </text>
    </comment>
    <comment ref="F134" authorId="0" shapeId="0" xr:uid="{0EBCE285-723D-492D-884A-BA947DA4A9DC}">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5" authorId="0" shapeId="0" xr:uid="{055E54F7-07A5-4899-AAEA-5918A810F597}">
      <text>
        <r>
          <rPr>
            <b/>
            <sz val="9"/>
            <color indexed="81"/>
            <rFont val="Tahoma"/>
            <family val="2"/>
          </rPr>
          <t>Hp:</t>
        </r>
        <r>
          <rPr>
            <sz val="9"/>
            <color indexed="81"/>
            <rFont val="Tahoma"/>
            <family val="2"/>
          </rPr>
          <t xml:space="preserve">
</t>
        </r>
        <r>
          <rPr>
            <sz val="14"/>
            <color indexed="81"/>
            <rFont val="Tahoma"/>
            <family val="2"/>
          </rPr>
          <t>ROSIDAH</t>
        </r>
      </text>
    </comment>
    <comment ref="C137" authorId="0" shapeId="0" xr:uid="{7F92FC36-6DAB-43F6-AAA3-1283A76EEBBA}">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8" authorId="0" shapeId="0" xr:uid="{1010BAE5-F929-4FF6-9383-F464536239B6}">
      <text>
        <r>
          <rPr>
            <b/>
            <sz val="9"/>
            <color indexed="81"/>
            <rFont val="Tahoma"/>
            <family val="2"/>
          </rPr>
          <t>Hp:</t>
        </r>
        <r>
          <rPr>
            <sz val="9"/>
            <color indexed="81"/>
            <rFont val="Tahoma"/>
            <family val="2"/>
          </rPr>
          <t xml:space="preserve">
</t>
        </r>
        <r>
          <rPr>
            <sz val="14"/>
            <color indexed="81"/>
            <rFont val="Tahoma"/>
            <family val="2"/>
          </rPr>
          <t>WIWIT HAMDANI</t>
        </r>
      </text>
    </comment>
    <comment ref="F138" authorId="0" shapeId="0" xr:uid="{761E6D98-1A6C-4B11-AB9D-71DFC4BBE4EC}">
      <text>
        <r>
          <rPr>
            <b/>
            <sz val="9"/>
            <color indexed="81"/>
            <rFont val="Tahoma"/>
            <family val="2"/>
          </rPr>
          <t>Hp:</t>
        </r>
        <r>
          <rPr>
            <sz val="9"/>
            <color indexed="81"/>
            <rFont val="Tahoma"/>
            <family val="2"/>
          </rPr>
          <t xml:space="preserve">
</t>
        </r>
        <r>
          <rPr>
            <sz val="11"/>
            <color indexed="81"/>
            <rFont val="Tahoma"/>
            <family val="2"/>
          </rPr>
          <t>OKTA ANUGRAH HIDAYAT</t>
        </r>
      </text>
    </comment>
    <comment ref="C139" authorId="0" shapeId="0" xr:uid="{6F234833-F890-43E8-8A10-32B4E282B208}">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1" authorId="0" shapeId="0" xr:uid="{197F4CE1-5B44-4F25-B0C7-DFC54B643147}">
      <text>
        <r>
          <rPr>
            <b/>
            <sz val="9"/>
            <color indexed="81"/>
            <rFont val="Tahoma"/>
            <family val="2"/>
          </rPr>
          <t>Hp:</t>
        </r>
        <r>
          <rPr>
            <sz val="9"/>
            <color indexed="81"/>
            <rFont val="Tahoma"/>
            <family val="2"/>
          </rPr>
          <t xml:space="preserve">
</t>
        </r>
        <r>
          <rPr>
            <sz val="12"/>
            <color indexed="81"/>
            <rFont val="Tahoma"/>
            <family val="2"/>
          </rPr>
          <t>SUKINAH</t>
        </r>
      </text>
    </comment>
    <comment ref="F141" authorId="0" shapeId="0" xr:uid="{2CECD309-920C-4D8F-8287-D87CF8C0DE4A}">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2" authorId="0" shapeId="0" xr:uid="{D16E63D3-E04B-41CC-BECF-E0200C52D17A}">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2" authorId="0" shapeId="0" xr:uid="{E4514FBC-DFEE-42DE-88A4-270259CCC15B}">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3" authorId="0" shapeId="0" xr:uid="{158F189B-FCC6-41C3-A211-D79D1565E8FD}">
      <text>
        <r>
          <rPr>
            <b/>
            <sz val="9"/>
            <color indexed="81"/>
            <rFont val="Tahoma"/>
            <family val="2"/>
          </rPr>
          <t>Hp:</t>
        </r>
        <r>
          <rPr>
            <sz val="9"/>
            <color indexed="81"/>
            <rFont val="Tahoma"/>
            <family val="2"/>
          </rPr>
          <t xml:space="preserve">
</t>
        </r>
        <r>
          <rPr>
            <sz val="10"/>
            <color indexed="81"/>
            <rFont val="Tahoma"/>
            <family val="2"/>
          </rPr>
          <t>HERMAWAN DWI PRAKOSO</t>
        </r>
      </text>
    </comment>
    <comment ref="F145" authorId="0" shapeId="0" xr:uid="{66D75A49-789F-43CB-8716-BC81DFF81C17}">
      <text>
        <r>
          <rPr>
            <b/>
            <sz val="9"/>
            <color indexed="81"/>
            <rFont val="Tahoma"/>
            <family val="2"/>
          </rPr>
          <t>Hp:</t>
        </r>
        <r>
          <rPr>
            <sz val="9"/>
            <color indexed="81"/>
            <rFont val="Tahoma"/>
            <family val="2"/>
          </rPr>
          <t xml:space="preserve">
1 JUNIOR DWI CAHYO ADM LABKES</t>
        </r>
      </text>
    </comment>
    <comment ref="F146" authorId="0" shapeId="0" xr:uid="{4C92D1C6-910E-45A0-9FDB-46FFEB725B6F}">
      <text>
        <r>
          <rPr>
            <b/>
            <sz val="9"/>
            <color indexed="81"/>
            <rFont val="Tahoma"/>
            <family val="2"/>
          </rPr>
          <t>Hp:</t>
        </r>
        <r>
          <rPr>
            <sz val="9"/>
            <color indexed="81"/>
            <rFont val="Tahoma"/>
            <family val="2"/>
          </rPr>
          <t xml:space="preserve">
</t>
        </r>
        <r>
          <rPr>
            <sz val="11"/>
            <color indexed="81"/>
            <rFont val="Tahoma"/>
            <family val="2"/>
          </rPr>
          <t>HARTIM
MARYANTO</t>
        </r>
      </text>
    </comment>
    <comment ref="E148" authorId="0" shapeId="0" xr:uid="{361984E5-118D-496D-84FB-4D83F32E8FC0}">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8" authorId="0" shapeId="0" xr:uid="{CD716051-867E-4580-BEFA-9F12548E87DE}">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9" authorId="0" shapeId="0" xr:uid="{02F92C2D-5A77-4BA9-B779-A300424247F8}">
      <text>
        <r>
          <rPr>
            <b/>
            <sz val="9"/>
            <color indexed="81"/>
            <rFont val="Tahoma"/>
            <family val="2"/>
          </rPr>
          <t>Hp:</t>
        </r>
        <r>
          <rPr>
            <sz val="9"/>
            <color indexed="81"/>
            <rFont val="Tahoma"/>
            <family val="2"/>
          </rPr>
          <t xml:space="preserve">
ISTIQOMATURROFIAH, S.K.M </t>
        </r>
        <r>
          <rPr>
            <sz val="10"/>
            <color indexed="81"/>
            <rFont val="Tahoma"/>
            <family val="2"/>
          </rPr>
          <t>&gt;&gt;</t>
        </r>
        <r>
          <rPr>
            <sz val="9"/>
            <color indexed="81"/>
            <rFont val="Tahoma"/>
            <family val="2"/>
          </rPr>
          <t xml:space="preserve"> </t>
        </r>
        <r>
          <rPr>
            <sz val="14"/>
            <color indexed="81"/>
            <rFont val="Tahoma"/>
            <family val="2"/>
          </rPr>
          <t>out</t>
        </r>
      </text>
    </comment>
    <comment ref="C156" authorId="0" shapeId="0" xr:uid="{32DCB31B-88A7-4CA2-A978-95F8686F1F0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6" authorId="0" shapeId="0" xr:uid="{EFDE02CC-23D3-4910-864D-B0A327F8B7FE}">
      <text>
        <r>
          <rPr>
            <b/>
            <sz val="9"/>
            <color indexed="81"/>
            <rFont val="Tahoma"/>
            <family val="2"/>
          </rPr>
          <t>Hp:</t>
        </r>
        <r>
          <rPr>
            <sz val="9"/>
            <color indexed="81"/>
            <rFont val="Tahoma"/>
            <family val="2"/>
          </rPr>
          <t xml:space="preserve">
</t>
        </r>
        <r>
          <rPr>
            <sz val="14"/>
            <color indexed="81"/>
            <rFont val="Tahoma"/>
            <family val="2"/>
          </rPr>
          <t>huda pratama</t>
        </r>
      </text>
    </comment>
    <comment ref="F157" authorId="0" shapeId="0" xr:uid="{744C448C-F52C-4148-B820-FF3B4395CD9F}">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8" authorId="0" shapeId="0" xr:uid="{7EE31006-312E-432C-B95A-00F21F2F8C61}">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9" authorId="0" shapeId="0" xr:uid="{B22F86DE-F85B-45CC-9379-761482ABC1F8}">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60" authorId="0" shapeId="0" xr:uid="{3B7B9F7E-4279-49AA-AA2F-BFBDB557CB68}">
      <text>
        <r>
          <rPr>
            <b/>
            <sz val="9"/>
            <color indexed="81"/>
            <rFont val="Tahoma"/>
            <family val="2"/>
          </rPr>
          <t>Hp:</t>
        </r>
        <r>
          <rPr>
            <sz val="9"/>
            <color indexed="81"/>
            <rFont val="Tahoma"/>
            <family val="2"/>
          </rPr>
          <t xml:space="preserve">
</t>
        </r>
        <r>
          <rPr>
            <sz val="14"/>
            <color indexed="81"/>
            <rFont val="Tahoma"/>
            <family val="2"/>
          </rPr>
          <t>TUMINGAN</t>
        </r>
      </text>
    </comment>
    <comment ref="F162" authorId="0" shapeId="0" xr:uid="{6B1D721D-3AB5-4BBA-8576-87155CCBF114}">
      <text>
        <r>
          <rPr>
            <b/>
            <sz val="9"/>
            <color indexed="81"/>
            <rFont val="Tahoma"/>
            <family val="2"/>
          </rPr>
          <t>Hp:</t>
        </r>
        <r>
          <rPr>
            <sz val="9"/>
            <color indexed="81"/>
            <rFont val="Tahoma"/>
            <family val="2"/>
          </rPr>
          <t xml:space="preserve">
</t>
        </r>
        <r>
          <rPr>
            <sz val="12"/>
            <color indexed="81"/>
            <rFont val="Tahoma"/>
            <family val="2"/>
          </rPr>
          <t>MARYO</t>
        </r>
      </text>
    </comment>
    <comment ref="C163" authorId="0" shapeId="0" xr:uid="{558AAADA-1D43-425B-9DE2-7F48D03DB34B}">
      <text>
        <r>
          <rPr>
            <b/>
            <sz val="9"/>
            <color indexed="81"/>
            <rFont val="Tahoma"/>
            <family val="2"/>
          </rPr>
          <t>Hp:</t>
        </r>
        <r>
          <rPr>
            <sz val="9"/>
            <color indexed="81"/>
            <rFont val="Tahoma"/>
            <family val="2"/>
          </rPr>
          <t xml:space="preserve">
</t>
        </r>
        <r>
          <rPr>
            <sz val="12"/>
            <color indexed="81"/>
            <rFont val="Tahoma"/>
            <family val="2"/>
          </rPr>
          <t>KASIWAN</t>
        </r>
      </text>
    </comment>
    <comment ref="F163" authorId="0" shapeId="0" xr:uid="{14C48DAB-7CFA-4DD9-AA2E-F3AA9DE1F0C9}">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6" authorId="0" shapeId="0" xr:uid="{0E256D8E-EFF8-4B07-BB8A-5FCC9BE07EA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7" authorId="0" shapeId="0" xr:uid="{36790648-0C4C-4560-B3F0-A4C795818485}">
      <text>
        <r>
          <rPr>
            <b/>
            <sz val="9"/>
            <color indexed="81"/>
            <rFont val="Tahoma"/>
            <family val="2"/>
          </rPr>
          <t>Hp:</t>
        </r>
        <r>
          <rPr>
            <sz val="9"/>
            <color indexed="81"/>
            <rFont val="Tahoma"/>
            <family val="2"/>
          </rPr>
          <t xml:space="preserve">
</t>
        </r>
        <r>
          <rPr>
            <sz val="12"/>
            <color indexed="81"/>
            <rFont val="Tahoma"/>
            <family val="2"/>
          </rPr>
          <t>DENGAN DOKTER FAHLIAN</t>
        </r>
      </text>
    </comment>
    <comment ref="D167" authorId="0" shapeId="0" xr:uid="{04018152-BEE4-445F-BBB3-8AD3B7244DE5}">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34E61FE4-7BDE-43F7-8588-58734BD1DB74}">
      <text>
        <r>
          <rPr>
            <b/>
            <sz val="9"/>
            <color indexed="81"/>
            <rFont val="Tahoma"/>
            <family val="2"/>
          </rPr>
          <t>Hp:</t>
        </r>
        <r>
          <rPr>
            <sz val="9"/>
            <color indexed="81"/>
            <rFont val="Tahoma"/>
            <family val="2"/>
          </rPr>
          <t xml:space="preserve">
tmt 1 sept 2023</t>
        </r>
      </text>
    </comment>
    <comment ref="L256" authorId="0" shapeId="0" xr:uid="{E5B8B69F-B17F-41A9-9AAF-881043277287}">
      <text>
        <r>
          <rPr>
            <b/>
            <sz val="9"/>
            <color indexed="81"/>
            <rFont val="Tahoma"/>
            <family val="2"/>
          </rPr>
          <t>Hp:</t>
        </r>
        <r>
          <rPr>
            <sz val="9"/>
            <color indexed="81"/>
            <rFont val="Tahoma"/>
            <family val="2"/>
          </rPr>
          <t xml:space="preserve">
tmt 1 september 2023</t>
        </r>
      </text>
    </comment>
    <comment ref="L267" authorId="0" shapeId="0" xr:uid="{29EC69E8-0F0B-4465-8A77-243BA13BE5B1}">
      <text>
        <r>
          <rPr>
            <b/>
            <sz val="9"/>
            <color indexed="81"/>
            <rFont val="Tahoma"/>
            <family val="2"/>
          </rPr>
          <t>Hp:</t>
        </r>
        <r>
          <rPr>
            <sz val="9"/>
            <color indexed="81"/>
            <rFont val="Tahoma"/>
            <family val="2"/>
          </rPr>
          <t xml:space="preserve">
tmt 1 sept 2023</t>
        </r>
      </text>
    </comment>
    <comment ref="L270" authorId="0" shapeId="0" xr:uid="{C672B792-3A5E-49F4-A7D4-815967101D02}">
      <text>
        <r>
          <rPr>
            <b/>
            <sz val="9"/>
            <color indexed="81"/>
            <rFont val="Tahoma"/>
            <family val="2"/>
          </rPr>
          <t>Hp:</t>
        </r>
        <r>
          <rPr>
            <sz val="9"/>
            <color indexed="81"/>
            <rFont val="Tahoma"/>
            <family val="2"/>
          </rPr>
          <t xml:space="preserve">
tmt 1 sept 23</t>
        </r>
      </text>
    </comment>
    <comment ref="L308" authorId="0" shapeId="0" xr:uid="{4A3F2879-E84B-4EB1-9103-28CA91F6851F}">
      <text>
        <r>
          <rPr>
            <b/>
            <sz val="9"/>
            <color indexed="81"/>
            <rFont val="Tahoma"/>
            <family val="2"/>
          </rPr>
          <t>Hp:</t>
        </r>
        <r>
          <rPr>
            <sz val="9"/>
            <color indexed="81"/>
            <rFont val="Tahoma"/>
            <family val="2"/>
          </rPr>
          <t xml:space="preserve">
1 september 2023</t>
        </r>
      </text>
    </comment>
    <comment ref="K400" authorId="1" shapeId="0" xr:uid="{0F31C310-9BD9-479F-8483-B0F78A9BABBE}">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3036A1D-EAF7-484A-B7D1-266400E70356}">
      <text>
        <r>
          <rPr>
            <b/>
            <sz val="9"/>
            <color indexed="81"/>
            <rFont val="Tahoma"/>
            <family val="2"/>
          </rPr>
          <t>AKREDITASI04:</t>
        </r>
        <r>
          <rPr>
            <sz val="9"/>
            <color indexed="81"/>
            <rFont val="Tahoma"/>
            <family val="2"/>
          </rPr>
          <t xml:space="preserve">
UPDATE IJAZAH
</t>
        </r>
      </text>
    </comment>
    <comment ref="K402" authorId="1" shapeId="0" xr:uid="{C5BF3007-3DEF-4DDF-9061-8FFA341B0F1E}">
      <text>
        <r>
          <rPr>
            <b/>
            <sz val="9"/>
            <color indexed="81"/>
            <rFont val="Tahoma"/>
            <family val="2"/>
          </rPr>
          <t>AKREDITASI04:</t>
        </r>
        <r>
          <rPr>
            <sz val="9"/>
            <color indexed="81"/>
            <rFont val="Tahoma"/>
            <family val="2"/>
          </rPr>
          <t xml:space="preserve">
UPDATE IJAZAH</t>
        </r>
      </text>
    </comment>
    <comment ref="K403" authorId="1" shapeId="0" xr:uid="{A034B8BE-EB61-4298-A9F1-ED4597E4B177}">
      <text>
        <r>
          <rPr>
            <b/>
            <sz val="9"/>
            <color indexed="81"/>
            <rFont val="Tahoma"/>
            <family val="2"/>
          </rPr>
          <t>AKREDITASI04:</t>
        </r>
        <r>
          <rPr>
            <sz val="9"/>
            <color indexed="81"/>
            <rFont val="Tahoma"/>
            <family val="2"/>
          </rPr>
          <t xml:space="preserve">
UPDATE IJAZAH</t>
        </r>
      </text>
    </comment>
    <comment ref="K405" authorId="1" shapeId="0" xr:uid="{5BE74981-ED5D-4993-94EA-6EDC06E22138}">
      <text>
        <r>
          <rPr>
            <b/>
            <sz val="9"/>
            <color indexed="81"/>
            <rFont val="Tahoma"/>
            <family val="2"/>
          </rPr>
          <t>AKREDITASI04:</t>
        </r>
        <r>
          <rPr>
            <sz val="9"/>
            <color indexed="81"/>
            <rFont val="Tahoma"/>
            <family val="2"/>
          </rPr>
          <t xml:space="preserve">
UPDATE IJAZAH</t>
        </r>
      </text>
    </comment>
    <comment ref="K406" authorId="1" shapeId="0" xr:uid="{6684D373-C487-4CA1-A4C8-6A8B022B830D}">
      <text>
        <r>
          <rPr>
            <b/>
            <sz val="9"/>
            <color indexed="81"/>
            <rFont val="Tahoma"/>
            <family val="2"/>
          </rPr>
          <t>AKREDITASI04:</t>
        </r>
        <r>
          <rPr>
            <sz val="9"/>
            <color indexed="81"/>
            <rFont val="Tahoma"/>
            <family val="2"/>
          </rPr>
          <t xml:space="preserve">
UPDATE IJAZAH</t>
        </r>
      </text>
    </comment>
    <comment ref="K407" authorId="1" shapeId="0" xr:uid="{870F5293-8FBA-4AC2-89E7-7362D54BC00A}">
      <text>
        <r>
          <rPr>
            <b/>
            <sz val="9"/>
            <color indexed="81"/>
            <rFont val="Tahoma"/>
            <family val="2"/>
          </rPr>
          <t>AKREDITASI04:</t>
        </r>
        <r>
          <rPr>
            <sz val="9"/>
            <color indexed="81"/>
            <rFont val="Tahoma"/>
            <family val="2"/>
          </rPr>
          <t xml:space="preserve">
UPDATE IJAZAH</t>
        </r>
      </text>
    </comment>
    <comment ref="K408" authorId="1" shapeId="0" xr:uid="{F3BF840E-C07D-4348-8B9B-B0326C3EFF27}">
      <text>
        <r>
          <rPr>
            <b/>
            <sz val="9"/>
            <color indexed="81"/>
            <rFont val="Tahoma"/>
            <family val="2"/>
          </rPr>
          <t>AKREDITASI04:</t>
        </r>
        <r>
          <rPr>
            <sz val="9"/>
            <color indexed="81"/>
            <rFont val="Tahoma"/>
            <family val="2"/>
          </rPr>
          <t xml:space="preserve">
UPDATE IJAZAH</t>
        </r>
      </text>
    </comment>
    <comment ref="L409" authorId="1" shapeId="0" xr:uid="{A54E19B1-B547-42ED-B150-3109E878B6B0}">
      <text>
        <r>
          <rPr>
            <b/>
            <sz val="9"/>
            <color indexed="81"/>
            <rFont val="Tahoma"/>
            <family val="2"/>
          </rPr>
          <t>AKREDITASI04:</t>
        </r>
        <r>
          <rPr>
            <sz val="9"/>
            <color indexed="81"/>
            <rFont val="Tahoma"/>
            <family val="2"/>
          </rPr>
          <t xml:space="preserve">
kurang STR n SIP
</t>
        </r>
      </text>
    </comment>
    <comment ref="K410" authorId="1" shapeId="0" xr:uid="{52167E0B-5F46-44B2-B142-F59BFD74CA5B}">
      <text>
        <r>
          <rPr>
            <b/>
            <sz val="9"/>
            <color indexed="81"/>
            <rFont val="Tahoma"/>
            <family val="2"/>
          </rPr>
          <t>AKREDITASI04:</t>
        </r>
        <r>
          <rPr>
            <sz val="9"/>
            <color indexed="81"/>
            <rFont val="Tahoma"/>
            <family val="2"/>
          </rPr>
          <t xml:space="preserve">
UPDATE IJAZAH</t>
        </r>
      </text>
    </comment>
    <comment ref="K412" authorId="1" shapeId="0" xr:uid="{C564FCFE-EA70-454B-BEC4-EA9F8764860F}">
      <text>
        <r>
          <rPr>
            <b/>
            <sz val="9"/>
            <color indexed="81"/>
            <rFont val="Tahoma"/>
            <family val="2"/>
          </rPr>
          <t>AKREDITASI04:</t>
        </r>
        <r>
          <rPr>
            <sz val="9"/>
            <color indexed="81"/>
            <rFont val="Tahoma"/>
            <family val="2"/>
          </rPr>
          <t xml:space="preserve">
UPDATE IJAZAH</t>
        </r>
      </text>
    </comment>
    <comment ref="K413" authorId="1" shapeId="0" xr:uid="{82BA1401-0095-42B9-8CA7-5BA4C335A0EA}">
      <text>
        <r>
          <rPr>
            <b/>
            <sz val="9"/>
            <color indexed="81"/>
            <rFont val="Tahoma"/>
            <family val="2"/>
          </rPr>
          <t>AKREDITASI04:</t>
        </r>
        <r>
          <rPr>
            <sz val="9"/>
            <color indexed="81"/>
            <rFont val="Tahoma"/>
            <family val="2"/>
          </rPr>
          <t xml:space="preserve">
UPDATE IJAZAH</t>
        </r>
      </text>
    </comment>
    <comment ref="K414" authorId="1" shapeId="0" xr:uid="{77BEC111-D71A-45E7-A207-E70BCAEFA996}">
      <text>
        <r>
          <rPr>
            <b/>
            <sz val="9"/>
            <color indexed="81"/>
            <rFont val="Tahoma"/>
            <family val="2"/>
          </rPr>
          <t>AKREDITASI04:</t>
        </r>
        <r>
          <rPr>
            <sz val="9"/>
            <color indexed="81"/>
            <rFont val="Tahoma"/>
            <family val="2"/>
          </rPr>
          <t xml:space="preserve">
UPDATE IJAZAH</t>
        </r>
      </text>
    </comment>
    <comment ref="K415" authorId="1" shapeId="0" xr:uid="{CDACBD3A-1F95-4E5D-9142-D186B4EBC33D}">
      <text>
        <r>
          <rPr>
            <b/>
            <sz val="9"/>
            <color indexed="81"/>
            <rFont val="Tahoma"/>
            <family val="2"/>
          </rPr>
          <t>AKREDITASI04:</t>
        </r>
        <r>
          <rPr>
            <sz val="9"/>
            <color indexed="81"/>
            <rFont val="Tahoma"/>
            <family val="2"/>
          </rPr>
          <t xml:space="preserve">
UPDATE IJAZAH</t>
        </r>
      </text>
    </comment>
    <comment ref="K417" authorId="1" shapeId="0" xr:uid="{3B4968B0-2BD1-4302-AC4F-FDF077662E19}">
      <text>
        <r>
          <rPr>
            <b/>
            <sz val="9"/>
            <color indexed="81"/>
            <rFont val="Tahoma"/>
            <family val="2"/>
          </rPr>
          <t>AKREDITASI04:</t>
        </r>
        <r>
          <rPr>
            <sz val="9"/>
            <color indexed="81"/>
            <rFont val="Tahoma"/>
            <family val="2"/>
          </rPr>
          <t xml:space="preserve">
UPDATE IJAZAH</t>
        </r>
      </text>
    </comment>
    <comment ref="K418" authorId="1" shapeId="0" xr:uid="{7042B054-66CD-46A8-9033-49CDDF0FA9DE}">
      <text>
        <r>
          <rPr>
            <b/>
            <sz val="9"/>
            <color indexed="81"/>
            <rFont val="Tahoma"/>
            <family val="2"/>
          </rPr>
          <t>AKREDITASI04:</t>
        </r>
        <r>
          <rPr>
            <sz val="9"/>
            <color indexed="81"/>
            <rFont val="Tahoma"/>
            <family val="2"/>
          </rPr>
          <t xml:space="preserve">
UPDATE IJAZAH</t>
        </r>
      </text>
    </comment>
    <comment ref="K419" authorId="1" shapeId="0" xr:uid="{83251D28-DE9C-4BA9-941E-94ABD44949FF}">
      <text>
        <r>
          <rPr>
            <b/>
            <sz val="9"/>
            <color indexed="81"/>
            <rFont val="Tahoma"/>
            <family val="2"/>
          </rPr>
          <t>AKREDITASI04:</t>
        </r>
        <r>
          <rPr>
            <sz val="9"/>
            <color indexed="81"/>
            <rFont val="Tahoma"/>
            <family val="2"/>
          </rPr>
          <t xml:space="preserve">
UPDATE IJAZAH</t>
        </r>
      </text>
    </comment>
    <comment ref="K420" authorId="1" shapeId="0" xr:uid="{BC07F2FC-F567-4414-AC42-D6E5F77E2EE8}">
      <text>
        <r>
          <rPr>
            <b/>
            <sz val="9"/>
            <color indexed="81"/>
            <rFont val="Tahoma"/>
            <family val="2"/>
          </rPr>
          <t>AKREDITASI04:</t>
        </r>
        <r>
          <rPr>
            <sz val="9"/>
            <color indexed="81"/>
            <rFont val="Tahoma"/>
            <family val="2"/>
          </rPr>
          <t xml:space="preserve">
IJAZAH KEDOKTERAN BELUM</t>
        </r>
      </text>
    </comment>
    <comment ref="K421" authorId="1" shapeId="0" xr:uid="{8B2403E5-6812-4EA3-BEC0-903176DEB713}">
      <text>
        <r>
          <rPr>
            <b/>
            <sz val="9"/>
            <color indexed="81"/>
            <rFont val="Tahoma"/>
            <family val="2"/>
          </rPr>
          <t>AKREDITASI04:</t>
        </r>
        <r>
          <rPr>
            <sz val="9"/>
            <color indexed="81"/>
            <rFont val="Tahoma"/>
            <family val="2"/>
          </rPr>
          <t xml:space="preserve">
UPDATE IJAZAH</t>
        </r>
      </text>
    </comment>
    <comment ref="K422" authorId="1" shapeId="0" xr:uid="{7FFE6963-065C-4074-A146-CE2F99EBDB20}">
      <text>
        <r>
          <rPr>
            <b/>
            <sz val="9"/>
            <color indexed="81"/>
            <rFont val="Tahoma"/>
            <family val="2"/>
          </rPr>
          <t>AKREDITASI04:</t>
        </r>
        <r>
          <rPr>
            <sz val="9"/>
            <color indexed="81"/>
            <rFont val="Tahoma"/>
            <family val="2"/>
          </rPr>
          <t xml:space="preserve">
UPDATE IJAZAH</t>
        </r>
      </text>
    </comment>
    <comment ref="K424" authorId="1" shapeId="0" xr:uid="{66B9A160-E863-426C-8129-276BD08D5958}">
      <text>
        <r>
          <rPr>
            <b/>
            <sz val="9"/>
            <color indexed="81"/>
            <rFont val="Tahoma"/>
            <family val="2"/>
          </rPr>
          <t>AKREDITASI04:</t>
        </r>
        <r>
          <rPr>
            <sz val="9"/>
            <color indexed="81"/>
            <rFont val="Tahoma"/>
            <family val="2"/>
          </rPr>
          <t xml:space="preserve">
UPDATE IJAZAH</t>
        </r>
      </text>
    </comment>
    <comment ref="L424" authorId="1" shapeId="0" xr:uid="{2B550EB1-AC05-44B3-9BBC-78AD354A090E}">
      <text>
        <r>
          <rPr>
            <b/>
            <sz val="9"/>
            <color indexed="81"/>
            <rFont val="Tahoma"/>
            <family val="2"/>
          </rPr>
          <t>AKREDITASI04:</t>
        </r>
        <r>
          <rPr>
            <sz val="9"/>
            <color indexed="81"/>
            <rFont val="Tahoma"/>
            <family val="2"/>
          </rPr>
          <t xml:space="preserve">
KURANG SIP</t>
        </r>
      </text>
    </comment>
    <comment ref="K425" authorId="1" shapeId="0" xr:uid="{79015727-BC00-4DAF-B075-FD3ACF6E4556}">
      <text>
        <r>
          <rPr>
            <b/>
            <sz val="9"/>
            <color indexed="81"/>
            <rFont val="Tahoma"/>
            <family val="2"/>
          </rPr>
          <t>AKREDITASI04:</t>
        </r>
        <r>
          <rPr>
            <sz val="9"/>
            <color indexed="81"/>
            <rFont val="Tahoma"/>
            <family val="2"/>
          </rPr>
          <t xml:space="preserve">
UPDATE IJAZAH</t>
        </r>
      </text>
    </comment>
    <comment ref="K426" authorId="1" shapeId="0" xr:uid="{A9AC7D0B-E371-49EC-B9D5-B8AA8B07A01C}">
      <text>
        <r>
          <rPr>
            <b/>
            <sz val="9"/>
            <color indexed="81"/>
            <rFont val="Tahoma"/>
            <family val="2"/>
          </rPr>
          <t>AKREDITASI04:</t>
        </r>
        <r>
          <rPr>
            <sz val="9"/>
            <color indexed="81"/>
            <rFont val="Tahoma"/>
            <family val="2"/>
          </rPr>
          <t xml:space="preserve">
UPDATE IJAZAH</t>
        </r>
      </text>
    </comment>
    <comment ref="K427" authorId="1" shapeId="0" xr:uid="{113DB4D3-7585-4863-AAB4-5E45529BC38C}">
      <text>
        <r>
          <rPr>
            <b/>
            <sz val="9"/>
            <color indexed="81"/>
            <rFont val="Tahoma"/>
            <family val="2"/>
          </rPr>
          <t>AKREDITASI04:</t>
        </r>
        <r>
          <rPr>
            <sz val="9"/>
            <color indexed="81"/>
            <rFont val="Tahoma"/>
            <family val="2"/>
          </rPr>
          <t xml:space="preserve">
UPDATE IJAZAH</t>
        </r>
      </text>
    </comment>
    <comment ref="K429" authorId="1" shapeId="0" xr:uid="{14743611-DE69-4546-B554-785A6C410BD2}">
      <text>
        <r>
          <rPr>
            <b/>
            <sz val="9"/>
            <color indexed="81"/>
            <rFont val="Tahoma"/>
            <family val="2"/>
          </rPr>
          <t>AKREDITASI04:</t>
        </r>
        <r>
          <rPr>
            <sz val="9"/>
            <color indexed="81"/>
            <rFont val="Tahoma"/>
            <family val="2"/>
          </rPr>
          <t xml:space="preserve">
UPDATE IJAZAH</t>
        </r>
      </text>
    </comment>
    <comment ref="K430" authorId="1" shapeId="0" xr:uid="{1FB96B36-8125-450E-9BAC-8A4463A60F61}">
      <text>
        <r>
          <rPr>
            <b/>
            <sz val="9"/>
            <color indexed="81"/>
            <rFont val="Tahoma"/>
            <family val="2"/>
          </rPr>
          <t>AKREDITASI04:</t>
        </r>
        <r>
          <rPr>
            <sz val="9"/>
            <color indexed="81"/>
            <rFont val="Tahoma"/>
            <family val="2"/>
          </rPr>
          <t xml:space="preserve">
UPDATE IJAZAH</t>
        </r>
      </text>
    </comment>
    <comment ref="B529" authorId="1" shapeId="0" xr:uid="{08A2D05E-D815-4DEC-8292-68A7930B70CA}">
      <text>
        <r>
          <rPr>
            <b/>
            <sz val="9"/>
            <color indexed="81"/>
            <rFont val="Tahoma"/>
            <family val="2"/>
          </rPr>
          <t>AKREDITASI04:</t>
        </r>
        <r>
          <rPr>
            <sz val="9"/>
            <color indexed="81"/>
            <rFont val="Tahoma"/>
            <family val="2"/>
          </rPr>
          <t xml:space="preserve">
EDIT MASA KERJA SDMK
</t>
        </r>
      </text>
    </comment>
    <comment ref="L556" authorId="0" shapeId="0" xr:uid="{0231A6B1-A2AA-4F68-AB27-965CC5ED7FB8}">
      <text>
        <r>
          <rPr>
            <b/>
            <sz val="9"/>
            <color indexed="81"/>
            <rFont val="Tahoma"/>
            <family val="2"/>
          </rPr>
          <t>Hp:</t>
        </r>
        <r>
          <rPr>
            <sz val="9"/>
            <color indexed="81"/>
            <rFont val="Tahoma"/>
            <family val="2"/>
          </rPr>
          <t xml:space="preserve">
Pengelola Perencanaan Teknis Tata Bangunan</t>
        </r>
      </text>
    </comment>
    <comment ref="B685" authorId="1" shapeId="0" xr:uid="{DC22435E-3DD2-45B0-889D-32C9B32ED8C7}">
      <text>
        <r>
          <rPr>
            <b/>
            <sz val="9"/>
            <color indexed="81"/>
            <rFont val="Tahoma"/>
            <family val="2"/>
          </rPr>
          <t>AKREDITASI04:</t>
        </r>
        <r>
          <rPr>
            <sz val="9"/>
            <color indexed="81"/>
            <rFont val="Tahoma"/>
            <family val="2"/>
          </rPr>
          <t xml:space="preserve">
CEK MASA KERJA
</t>
        </r>
      </text>
    </comment>
    <comment ref="B745" authorId="1" shapeId="0" xr:uid="{9A9CCCC2-06C3-4E94-861E-81FE77467E7F}">
      <text>
        <r>
          <rPr>
            <b/>
            <sz val="9"/>
            <color indexed="81"/>
            <rFont val="Tahoma"/>
            <family val="2"/>
          </rPr>
          <t>AKREDITASI04:</t>
        </r>
        <r>
          <rPr>
            <sz val="9"/>
            <color indexed="81"/>
            <rFont val="Tahoma"/>
            <family val="2"/>
          </rPr>
          <t xml:space="preserve">
NAMA BELUM PASTI</t>
        </r>
      </text>
    </comment>
    <comment ref="B760" authorId="1" shapeId="0" xr:uid="{D1C13A11-D777-4ED0-A929-AD6AE74C1C1D}">
      <text>
        <r>
          <rPr>
            <b/>
            <sz val="9"/>
            <color indexed="81"/>
            <rFont val="Tahoma"/>
            <family val="2"/>
          </rPr>
          <t>AKREDITASI04:</t>
        </r>
        <r>
          <rPr>
            <sz val="9"/>
            <color indexed="81"/>
            <rFont val="Tahoma"/>
            <family val="2"/>
          </rPr>
          <t xml:space="preserve">
GELAR S2
</t>
        </r>
      </text>
    </comment>
    <comment ref="K856" authorId="1" shapeId="0" xr:uid="{FEDFA7D9-7AEF-4D9A-9764-2304B49616F3}">
      <text>
        <r>
          <rPr>
            <b/>
            <sz val="9"/>
            <color indexed="81"/>
            <rFont val="Tahoma"/>
            <family val="2"/>
          </rPr>
          <t>AKREDITASI04:</t>
        </r>
        <r>
          <rPr>
            <sz val="9"/>
            <color indexed="81"/>
            <rFont val="Tahoma"/>
            <family val="2"/>
          </rPr>
          <t xml:space="preserve">
belum masuk no ijazah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C06FBB39-61CD-4359-A185-9471A10BF4D0}">
      <text>
        <r>
          <rPr>
            <b/>
            <sz val="9"/>
            <color indexed="81"/>
            <rFont val="Tahoma"/>
            <family val="2"/>
          </rPr>
          <t>Hp:</t>
        </r>
        <r>
          <rPr>
            <sz val="9"/>
            <color indexed="81"/>
            <rFont val="Tahoma"/>
            <family val="2"/>
          </rPr>
          <t xml:space="preserve">
tmt 1 sept 2023</t>
        </r>
      </text>
    </comment>
    <comment ref="L253" authorId="0" shapeId="0" xr:uid="{05A143D4-5D44-4C43-8884-BAE9B6372FC5}">
      <text>
        <r>
          <rPr>
            <b/>
            <sz val="9"/>
            <color indexed="81"/>
            <rFont val="Tahoma"/>
            <family val="2"/>
          </rPr>
          <t>Hp:</t>
        </r>
        <r>
          <rPr>
            <sz val="9"/>
            <color indexed="81"/>
            <rFont val="Tahoma"/>
            <family val="2"/>
          </rPr>
          <t xml:space="preserve">
tmt 1 september 2023</t>
        </r>
      </text>
    </comment>
    <comment ref="L264" authorId="0" shapeId="0" xr:uid="{E63E37A7-6927-4894-BAFA-B238B74C8A51}">
      <text>
        <r>
          <rPr>
            <b/>
            <sz val="9"/>
            <color indexed="81"/>
            <rFont val="Tahoma"/>
            <family val="2"/>
          </rPr>
          <t>Hp:</t>
        </r>
        <r>
          <rPr>
            <sz val="9"/>
            <color indexed="81"/>
            <rFont val="Tahoma"/>
            <family val="2"/>
          </rPr>
          <t xml:space="preserve">
tmt 1 sept 2023</t>
        </r>
      </text>
    </comment>
    <comment ref="L267" authorId="0" shapeId="0" xr:uid="{03A11553-3AC4-43AD-A755-1B84F7B7194C}">
      <text>
        <r>
          <rPr>
            <b/>
            <sz val="9"/>
            <color indexed="81"/>
            <rFont val="Tahoma"/>
            <family val="2"/>
          </rPr>
          <t>Hp:</t>
        </r>
        <r>
          <rPr>
            <sz val="9"/>
            <color indexed="81"/>
            <rFont val="Tahoma"/>
            <family val="2"/>
          </rPr>
          <t xml:space="preserve">
tmt 1 sept 23</t>
        </r>
      </text>
    </comment>
    <comment ref="L305" authorId="0" shapeId="0" xr:uid="{D013FDBB-C55B-4023-8038-E5202BF36176}">
      <text>
        <r>
          <rPr>
            <b/>
            <sz val="9"/>
            <color indexed="81"/>
            <rFont val="Tahoma"/>
            <family val="2"/>
          </rPr>
          <t>Hp:</t>
        </r>
        <r>
          <rPr>
            <sz val="9"/>
            <color indexed="81"/>
            <rFont val="Tahoma"/>
            <family val="2"/>
          </rPr>
          <t xml:space="preserve">
1 september 2023</t>
        </r>
      </text>
    </comment>
    <comment ref="K400" authorId="1" shapeId="0" xr:uid="{B1584780-293C-4F28-B2A3-5882A5A4F619}">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1" authorId="1" shapeId="0" xr:uid="{3003E797-90EC-430E-8509-D89AE15CA1BB}">
      <text>
        <r>
          <rPr>
            <b/>
            <sz val="9"/>
            <color indexed="81"/>
            <rFont val="Tahoma"/>
            <family val="2"/>
          </rPr>
          <t>AKREDITASI04:</t>
        </r>
        <r>
          <rPr>
            <sz val="9"/>
            <color indexed="81"/>
            <rFont val="Tahoma"/>
            <family val="2"/>
          </rPr>
          <t xml:space="preserve">
UPDATE IJAZAH
</t>
        </r>
      </text>
    </comment>
    <comment ref="K402" authorId="1" shapeId="0" xr:uid="{B60733AB-2490-4DEB-A016-ACA6C35F9C3A}">
      <text>
        <r>
          <rPr>
            <b/>
            <sz val="9"/>
            <color indexed="81"/>
            <rFont val="Tahoma"/>
            <family val="2"/>
          </rPr>
          <t>AKREDITASI04:</t>
        </r>
        <r>
          <rPr>
            <sz val="9"/>
            <color indexed="81"/>
            <rFont val="Tahoma"/>
            <family val="2"/>
          </rPr>
          <t xml:space="preserve">
UPDATE IJAZAH</t>
        </r>
      </text>
    </comment>
    <comment ref="K403" authorId="1" shapeId="0" xr:uid="{38D1E3CE-C2EA-4B9F-9737-3E2C435DA992}">
      <text>
        <r>
          <rPr>
            <b/>
            <sz val="9"/>
            <color indexed="81"/>
            <rFont val="Tahoma"/>
            <family val="2"/>
          </rPr>
          <t>AKREDITASI04:</t>
        </r>
        <r>
          <rPr>
            <sz val="9"/>
            <color indexed="81"/>
            <rFont val="Tahoma"/>
            <family val="2"/>
          </rPr>
          <t xml:space="preserve">
UPDATE IJAZAH</t>
        </r>
      </text>
    </comment>
    <comment ref="K405" authorId="1" shapeId="0" xr:uid="{D189A555-0431-4CF3-AEDF-11F2F164785F}">
      <text>
        <r>
          <rPr>
            <b/>
            <sz val="9"/>
            <color indexed="81"/>
            <rFont val="Tahoma"/>
            <family val="2"/>
          </rPr>
          <t>AKREDITASI04:</t>
        </r>
        <r>
          <rPr>
            <sz val="9"/>
            <color indexed="81"/>
            <rFont val="Tahoma"/>
            <family val="2"/>
          </rPr>
          <t xml:space="preserve">
UPDATE IJAZAH</t>
        </r>
      </text>
    </comment>
    <comment ref="K406" authorId="1" shapeId="0" xr:uid="{A422AE20-319C-4E90-9359-13AEDB943108}">
      <text>
        <r>
          <rPr>
            <b/>
            <sz val="9"/>
            <color indexed="81"/>
            <rFont val="Tahoma"/>
            <family val="2"/>
          </rPr>
          <t>AKREDITASI04:</t>
        </r>
        <r>
          <rPr>
            <sz val="9"/>
            <color indexed="81"/>
            <rFont val="Tahoma"/>
            <family val="2"/>
          </rPr>
          <t xml:space="preserve">
UPDATE IJAZAH</t>
        </r>
      </text>
    </comment>
    <comment ref="K407" authorId="1" shapeId="0" xr:uid="{CB7FA8AF-3854-4958-84B3-DC78E9067352}">
      <text>
        <r>
          <rPr>
            <b/>
            <sz val="9"/>
            <color indexed="81"/>
            <rFont val="Tahoma"/>
            <family val="2"/>
          </rPr>
          <t>AKREDITASI04:</t>
        </r>
        <r>
          <rPr>
            <sz val="9"/>
            <color indexed="81"/>
            <rFont val="Tahoma"/>
            <family val="2"/>
          </rPr>
          <t xml:space="preserve">
UPDATE IJAZAH</t>
        </r>
      </text>
    </comment>
    <comment ref="K408" authorId="1" shapeId="0" xr:uid="{1A6C9CB3-1E1F-47ED-B8FF-51B618EF7DFD}">
      <text>
        <r>
          <rPr>
            <b/>
            <sz val="9"/>
            <color indexed="81"/>
            <rFont val="Tahoma"/>
            <family val="2"/>
          </rPr>
          <t>AKREDITASI04:</t>
        </r>
        <r>
          <rPr>
            <sz val="9"/>
            <color indexed="81"/>
            <rFont val="Tahoma"/>
            <family val="2"/>
          </rPr>
          <t xml:space="preserve">
UPDATE IJAZAH</t>
        </r>
      </text>
    </comment>
    <comment ref="L409" authorId="1" shapeId="0" xr:uid="{A028230B-12A3-4F0F-8A3F-433478BA1BD5}">
      <text>
        <r>
          <rPr>
            <b/>
            <sz val="9"/>
            <color indexed="81"/>
            <rFont val="Tahoma"/>
            <family val="2"/>
          </rPr>
          <t>AKREDITASI04:</t>
        </r>
        <r>
          <rPr>
            <sz val="9"/>
            <color indexed="81"/>
            <rFont val="Tahoma"/>
            <family val="2"/>
          </rPr>
          <t xml:space="preserve">
kurang STR n SIP
</t>
        </r>
      </text>
    </comment>
    <comment ref="K410" authorId="1" shapeId="0" xr:uid="{52036728-70DC-4E0A-834A-3CA7BA14212A}">
      <text>
        <r>
          <rPr>
            <b/>
            <sz val="9"/>
            <color indexed="81"/>
            <rFont val="Tahoma"/>
            <family val="2"/>
          </rPr>
          <t>AKREDITASI04:</t>
        </r>
        <r>
          <rPr>
            <sz val="9"/>
            <color indexed="81"/>
            <rFont val="Tahoma"/>
            <family val="2"/>
          </rPr>
          <t xml:space="preserve">
UPDATE IJAZAH</t>
        </r>
      </text>
    </comment>
    <comment ref="K412" authorId="1" shapeId="0" xr:uid="{F5B6D625-8365-412E-8858-2078A84F3489}">
      <text>
        <r>
          <rPr>
            <b/>
            <sz val="9"/>
            <color indexed="81"/>
            <rFont val="Tahoma"/>
            <family val="2"/>
          </rPr>
          <t>AKREDITASI04:</t>
        </r>
        <r>
          <rPr>
            <sz val="9"/>
            <color indexed="81"/>
            <rFont val="Tahoma"/>
            <family val="2"/>
          </rPr>
          <t xml:space="preserve">
UPDATE IJAZAH</t>
        </r>
      </text>
    </comment>
    <comment ref="K413" authorId="1" shapeId="0" xr:uid="{3A7EF0BD-9D41-4F13-B700-8B3C0D6A2B70}">
      <text>
        <r>
          <rPr>
            <b/>
            <sz val="9"/>
            <color indexed="81"/>
            <rFont val="Tahoma"/>
            <family val="2"/>
          </rPr>
          <t>AKREDITASI04:</t>
        </r>
        <r>
          <rPr>
            <sz val="9"/>
            <color indexed="81"/>
            <rFont val="Tahoma"/>
            <family val="2"/>
          </rPr>
          <t xml:space="preserve">
UPDATE IJAZAH</t>
        </r>
      </text>
    </comment>
    <comment ref="K414" authorId="1" shapeId="0" xr:uid="{E7B9D1BF-C51D-4C65-87EF-EF7883A60351}">
      <text>
        <r>
          <rPr>
            <b/>
            <sz val="9"/>
            <color indexed="81"/>
            <rFont val="Tahoma"/>
            <family val="2"/>
          </rPr>
          <t>AKREDITASI04:</t>
        </r>
        <r>
          <rPr>
            <sz val="9"/>
            <color indexed="81"/>
            <rFont val="Tahoma"/>
            <family val="2"/>
          </rPr>
          <t xml:space="preserve">
UPDATE IJAZAH</t>
        </r>
      </text>
    </comment>
    <comment ref="K415" authorId="1" shapeId="0" xr:uid="{BAEF1C09-4246-4259-9B2B-651CCF04FC0E}">
      <text>
        <r>
          <rPr>
            <b/>
            <sz val="9"/>
            <color indexed="81"/>
            <rFont val="Tahoma"/>
            <family val="2"/>
          </rPr>
          <t>AKREDITASI04:</t>
        </r>
        <r>
          <rPr>
            <sz val="9"/>
            <color indexed="81"/>
            <rFont val="Tahoma"/>
            <family val="2"/>
          </rPr>
          <t xml:space="preserve">
UPDATE IJAZAH</t>
        </r>
      </text>
    </comment>
    <comment ref="K417" authorId="1" shapeId="0" xr:uid="{23A7AA71-F974-48A0-85E5-2E00F2E63F20}">
      <text>
        <r>
          <rPr>
            <b/>
            <sz val="9"/>
            <color indexed="81"/>
            <rFont val="Tahoma"/>
            <family val="2"/>
          </rPr>
          <t>AKREDITASI04:</t>
        </r>
        <r>
          <rPr>
            <sz val="9"/>
            <color indexed="81"/>
            <rFont val="Tahoma"/>
            <family val="2"/>
          </rPr>
          <t xml:space="preserve">
UPDATE IJAZAH</t>
        </r>
      </text>
    </comment>
    <comment ref="K418" authorId="1" shapeId="0" xr:uid="{D81C6271-00D4-49FE-8515-3B5A68C7732D}">
      <text>
        <r>
          <rPr>
            <b/>
            <sz val="9"/>
            <color indexed="81"/>
            <rFont val="Tahoma"/>
            <family val="2"/>
          </rPr>
          <t>AKREDITASI04:</t>
        </r>
        <r>
          <rPr>
            <sz val="9"/>
            <color indexed="81"/>
            <rFont val="Tahoma"/>
            <family val="2"/>
          </rPr>
          <t xml:space="preserve">
UPDATE IJAZAH</t>
        </r>
      </text>
    </comment>
    <comment ref="K419" authorId="1" shapeId="0" xr:uid="{E0B27809-68AB-4D59-A29F-17E9C19BCCDB}">
      <text>
        <r>
          <rPr>
            <b/>
            <sz val="9"/>
            <color indexed="81"/>
            <rFont val="Tahoma"/>
            <family val="2"/>
          </rPr>
          <t>AKREDITASI04:</t>
        </r>
        <r>
          <rPr>
            <sz val="9"/>
            <color indexed="81"/>
            <rFont val="Tahoma"/>
            <family val="2"/>
          </rPr>
          <t xml:space="preserve">
UPDATE IJAZAH</t>
        </r>
      </text>
    </comment>
    <comment ref="K420" authorId="1" shapeId="0" xr:uid="{0186E41B-1A46-4A10-9587-BAC0530147D1}">
      <text>
        <r>
          <rPr>
            <b/>
            <sz val="9"/>
            <color indexed="81"/>
            <rFont val="Tahoma"/>
            <family val="2"/>
          </rPr>
          <t>AKREDITASI04:</t>
        </r>
        <r>
          <rPr>
            <sz val="9"/>
            <color indexed="81"/>
            <rFont val="Tahoma"/>
            <family val="2"/>
          </rPr>
          <t xml:space="preserve">
IJAZAH KEDOKTERAN BELUM</t>
        </r>
      </text>
    </comment>
    <comment ref="K421" authorId="1" shapeId="0" xr:uid="{25FA9295-426B-4BF6-8FD9-097EA52C0DAA}">
      <text>
        <r>
          <rPr>
            <b/>
            <sz val="9"/>
            <color indexed="81"/>
            <rFont val="Tahoma"/>
            <family val="2"/>
          </rPr>
          <t>AKREDITASI04:</t>
        </r>
        <r>
          <rPr>
            <sz val="9"/>
            <color indexed="81"/>
            <rFont val="Tahoma"/>
            <family val="2"/>
          </rPr>
          <t xml:space="preserve">
UPDATE IJAZAH</t>
        </r>
      </text>
    </comment>
    <comment ref="K422" authorId="1" shapeId="0" xr:uid="{630FBAD7-8318-47C2-8AA4-D4AD5850557E}">
      <text>
        <r>
          <rPr>
            <b/>
            <sz val="9"/>
            <color indexed="81"/>
            <rFont val="Tahoma"/>
            <family val="2"/>
          </rPr>
          <t>AKREDITASI04:</t>
        </r>
        <r>
          <rPr>
            <sz val="9"/>
            <color indexed="81"/>
            <rFont val="Tahoma"/>
            <family val="2"/>
          </rPr>
          <t xml:space="preserve">
UPDATE IJAZAH</t>
        </r>
      </text>
    </comment>
    <comment ref="K424" authorId="1" shapeId="0" xr:uid="{AFF476F9-A01C-481A-9DC4-2831070096E0}">
      <text>
        <r>
          <rPr>
            <b/>
            <sz val="9"/>
            <color indexed="81"/>
            <rFont val="Tahoma"/>
            <family val="2"/>
          </rPr>
          <t>AKREDITASI04:</t>
        </r>
        <r>
          <rPr>
            <sz val="9"/>
            <color indexed="81"/>
            <rFont val="Tahoma"/>
            <family val="2"/>
          </rPr>
          <t xml:space="preserve">
UPDATE IJAZAH</t>
        </r>
      </text>
    </comment>
    <comment ref="L424" authorId="1" shapeId="0" xr:uid="{4B19B312-010A-415B-8E44-8550C0AB5E9F}">
      <text>
        <r>
          <rPr>
            <b/>
            <sz val="9"/>
            <color indexed="81"/>
            <rFont val="Tahoma"/>
            <family val="2"/>
          </rPr>
          <t>AKREDITASI04:</t>
        </r>
        <r>
          <rPr>
            <sz val="9"/>
            <color indexed="81"/>
            <rFont val="Tahoma"/>
            <family val="2"/>
          </rPr>
          <t xml:space="preserve">
KURANG SIP</t>
        </r>
      </text>
    </comment>
    <comment ref="K425" authorId="1" shapeId="0" xr:uid="{41CBDFE6-7CD9-454B-A9E5-3DCC3119E8EC}">
      <text>
        <r>
          <rPr>
            <b/>
            <sz val="9"/>
            <color indexed="81"/>
            <rFont val="Tahoma"/>
            <family val="2"/>
          </rPr>
          <t>AKREDITASI04:</t>
        </r>
        <r>
          <rPr>
            <sz val="9"/>
            <color indexed="81"/>
            <rFont val="Tahoma"/>
            <family val="2"/>
          </rPr>
          <t xml:space="preserve">
UPDATE IJAZAH</t>
        </r>
      </text>
    </comment>
    <comment ref="K426" authorId="1" shapeId="0" xr:uid="{AB8CB672-0D14-41AF-8A93-8D24D9ABCA23}">
      <text>
        <r>
          <rPr>
            <b/>
            <sz val="9"/>
            <color indexed="81"/>
            <rFont val="Tahoma"/>
            <family val="2"/>
          </rPr>
          <t>AKREDITASI04:</t>
        </r>
        <r>
          <rPr>
            <sz val="9"/>
            <color indexed="81"/>
            <rFont val="Tahoma"/>
            <family val="2"/>
          </rPr>
          <t xml:space="preserve">
UPDATE IJAZAH</t>
        </r>
      </text>
    </comment>
    <comment ref="K427" authorId="1" shapeId="0" xr:uid="{1D3E9FC9-76B8-49FA-9B7C-D62426B52C25}">
      <text>
        <r>
          <rPr>
            <b/>
            <sz val="9"/>
            <color indexed="81"/>
            <rFont val="Tahoma"/>
            <family val="2"/>
          </rPr>
          <t>AKREDITASI04:</t>
        </r>
        <r>
          <rPr>
            <sz val="9"/>
            <color indexed="81"/>
            <rFont val="Tahoma"/>
            <family val="2"/>
          </rPr>
          <t xml:space="preserve">
UPDATE IJAZAH</t>
        </r>
      </text>
    </comment>
    <comment ref="K429" authorId="1" shapeId="0" xr:uid="{D92A3BDA-354F-4FAA-9651-91C0D9E22709}">
      <text>
        <r>
          <rPr>
            <b/>
            <sz val="9"/>
            <color indexed="81"/>
            <rFont val="Tahoma"/>
            <family val="2"/>
          </rPr>
          <t>AKREDITASI04:</t>
        </r>
        <r>
          <rPr>
            <sz val="9"/>
            <color indexed="81"/>
            <rFont val="Tahoma"/>
            <family val="2"/>
          </rPr>
          <t xml:space="preserve">
UPDATE IJAZAH</t>
        </r>
      </text>
    </comment>
    <comment ref="K430" authorId="1" shapeId="0" xr:uid="{ECEB062C-6C67-4FE0-B156-7ACBAC11DAC8}">
      <text>
        <r>
          <rPr>
            <b/>
            <sz val="9"/>
            <color indexed="81"/>
            <rFont val="Tahoma"/>
            <family val="2"/>
          </rPr>
          <t>AKREDITASI04:</t>
        </r>
        <r>
          <rPr>
            <sz val="9"/>
            <color indexed="81"/>
            <rFont val="Tahoma"/>
            <family val="2"/>
          </rPr>
          <t xml:space="preserve">
UPDATE IJAZAH</t>
        </r>
      </text>
    </comment>
    <comment ref="B528" authorId="1" shapeId="0" xr:uid="{93737022-238C-461C-A6DF-68DD6452E183}">
      <text>
        <r>
          <rPr>
            <b/>
            <sz val="9"/>
            <color indexed="81"/>
            <rFont val="Tahoma"/>
            <family val="2"/>
          </rPr>
          <t>AKREDITASI04:</t>
        </r>
        <r>
          <rPr>
            <sz val="9"/>
            <color indexed="81"/>
            <rFont val="Tahoma"/>
            <family val="2"/>
          </rPr>
          <t xml:space="preserve">
EDIT MASA KERJA SDMK
</t>
        </r>
      </text>
    </comment>
    <comment ref="L555" authorId="0" shapeId="0" xr:uid="{30D99814-4353-4F7C-8B38-718E3FA0B3B7}">
      <text>
        <r>
          <rPr>
            <b/>
            <sz val="9"/>
            <color indexed="81"/>
            <rFont val="Tahoma"/>
            <family val="2"/>
          </rPr>
          <t>Hp:</t>
        </r>
        <r>
          <rPr>
            <sz val="9"/>
            <color indexed="81"/>
            <rFont val="Tahoma"/>
            <family val="2"/>
          </rPr>
          <t xml:space="preserve">
Pengelola Perencanaan Teknis Tata Bangunan</t>
        </r>
      </text>
    </comment>
    <comment ref="B684" authorId="1" shapeId="0" xr:uid="{B2F80EFD-983A-46B3-814F-DCB8FC057774}">
      <text>
        <r>
          <rPr>
            <b/>
            <sz val="9"/>
            <color indexed="81"/>
            <rFont val="Tahoma"/>
            <family val="2"/>
          </rPr>
          <t>AKREDITASI04:</t>
        </r>
        <r>
          <rPr>
            <sz val="9"/>
            <color indexed="81"/>
            <rFont val="Tahoma"/>
            <family val="2"/>
          </rPr>
          <t xml:space="preserve">
CEK MASA KERJA
</t>
        </r>
      </text>
    </comment>
    <comment ref="B744" authorId="1" shapeId="0" xr:uid="{602EF958-8C24-4A38-832A-49C670ED31BF}">
      <text>
        <r>
          <rPr>
            <b/>
            <sz val="9"/>
            <color indexed="81"/>
            <rFont val="Tahoma"/>
            <family val="2"/>
          </rPr>
          <t>AKREDITASI04:</t>
        </r>
        <r>
          <rPr>
            <sz val="9"/>
            <color indexed="81"/>
            <rFont val="Tahoma"/>
            <family val="2"/>
          </rPr>
          <t xml:space="preserve">
NAMA BELUM PASTI</t>
        </r>
      </text>
    </comment>
    <comment ref="B758" authorId="1" shapeId="0" xr:uid="{32EDF841-2284-4839-B765-FBF0438585E3}">
      <text>
        <r>
          <rPr>
            <b/>
            <sz val="9"/>
            <color indexed="81"/>
            <rFont val="Tahoma"/>
            <family val="2"/>
          </rPr>
          <t>AKREDITASI04:</t>
        </r>
        <r>
          <rPr>
            <sz val="9"/>
            <color indexed="81"/>
            <rFont val="Tahoma"/>
            <family val="2"/>
          </rPr>
          <t xml:space="preserve">
GELAR S2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29" authorId="0" shapeId="0" xr:uid="{80D28189-3D67-42A9-B98C-1F249AF23ECF}">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812363D8-FFCF-4C42-B95E-53AE7A8AEF8C}">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175C3F55-A532-4EB6-B846-8EA3D0AA919D}">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C5148C5B-D2F9-48C1-827E-6CF6D9F83D99}">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A3A311BA-C0CF-4A05-907B-7E52437E9D9B}">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5C79BA1D-4E7F-49AE-84AA-B142C4A88E2E}">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0" authorId="0" shapeId="0" xr:uid="{176FF7A1-DE66-47E5-A6F2-BEACD07946CF}">
      <text>
        <r>
          <rPr>
            <b/>
            <sz val="9"/>
            <color indexed="81"/>
            <rFont val="Tahoma"/>
            <family val="2"/>
          </rPr>
          <t>Hp:</t>
        </r>
        <r>
          <rPr>
            <sz val="9"/>
            <color indexed="81"/>
            <rFont val="Tahoma"/>
            <family val="2"/>
          </rPr>
          <t xml:space="preserve">
DR ABRAHAM GUNTUR, Sp.PD</t>
        </r>
      </text>
    </comment>
    <comment ref="C31" authorId="0" shapeId="0" xr:uid="{1B1C30DD-9123-45E1-8439-634561C0C992}">
      <text>
        <r>
          <rPr>
            <b/>
            <sz val="9"/>
            <color indexed="81"/>
            <rFont val="Tahoma"/>
            <family val="2"/>
          </rPr>
          <t>Hp:</t>
        </r>
        <r>
          <rPr>
            <sz val="11"/>
            <color indexed="81"/>
            <rFont val="Tahoma"/>
            <family val="2"/>
          </rPr>
          <t xml:space="preserve">
dr. WARJIANTO,Sp.B
dr. Riski Wibowo, Sp. B</t>
        </r>
      </text>
    </comment>
    <comment ref="D31" authorId="0" shapeId="0" xr:uid="{A0526593-5754-4BFB-B147-E2E76A806AF8}">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89E66FFB-DA3B-4B8E-BC2A-C9AF433D9D65}">
      <text>
        <r>
          <rPr>
            <b/>
            <sz val="9"/>
            <color indexed="81"/>
            <rFont val="Tahoma"/>
            <family val="2"/>
          </rPr>
          <t>Hp:</t>
        </r>
        <r>
          <rPr>
            <sz val="9"/>
            <color indexed="81"/>
            <rFont val="Tahoma"/>
            <family val="2"/>
          </rPr>
          <t xml:space="preserve">
dr HUSNUL AUTHOR, Sp.B. ONK</t>
        </r>
      </text>
    </comment>
    <comment ref="C33" authorId="0" shapeId="0" xr:uid="{09A00B34-DAD0-4076-8374-D27A27FB119E}">
      <text>
        <r>
          <rPr>
            <b/>
            <sz val="9"/>
            <color indexed="81"/>
            <rFont val="Tahoma"/>
            <family val="2"/>
          </rPr>
          <t>Hp:</t>
        </r>
        <r>
          <rPr>
            <sz val="9"/>
            <color indexed="81"/>
            <rFont val="Tahoma"/>
            <family val="2"/>
          </rPr>
          <t xml:space="preserve">
dr. DEVI YUSTINA, Sp.A</t>
        </r>
      </text>
    </comment>
    <comment ref="F33" authorId="0" shapeId="0" xr:uid="{187C5A48-C04A-4394-B278-AE990746353A}">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1640BD12-9A6A-40F7-BCB2-06D7A9A1F0B7}">
      <text>
        <r>
          <rPr>
            <b/>
            <sz val="9"/>
            <color indexed="81"/>
            <rFont val="Tahoma"/>
            <family val="2"/>
          </rPr>
          <t>Hp:</t>
        </r>
        <r>
          <rPr>
            <sz val="9"/>
            <color indexed="81"/>
            <rFont val="Tahoma"/>
            <family val="2"/>
          </rPr>
          <t xml:space="preserve">
dr. FRIANTON TUA SARAGI, Sp.OG(K)
dr. SUPATMI, Sp.OG.M.Kes</t>
        </r>
      </text>
    </comment>
    <comment ref="C35" authorId="0" shapeId="0" xr:uid="{160BF2F9-505A-4190-9F44-1355759E0BED}">
      <text>
        <r>
          <rPr>
            <b/>
            <sz val="9"/>
            <color indexed="81"/>
            <rFont val="Tahoma"/>
            <family val="2"/>
          </rPr>
          <t>Hp:</t>
        </r>
        <r>
          <rPr>
            <sz val="9"/>
            <color indexed="81"/>
            <rFont val="Tahoma"/>
            <family val="2"/>
          </rPr>
          <t xml:space="preserve">
dr. AHMAD LUTFI, Sp.M
dr. SUTAMA BASUKI, Sp.M</t>
        </r>
      </text>
    </comment>
    <comment ref="C36" authorId="0" shapeId="0" xr:uid="{EA88F250-DEC1-42B9-ACEE-D8D80EE4C79D}">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C3596F6A-4C46-4F00-9918-5D23974C8CEF}">
      <text>
        <r>
          <rPr>
            <b/>
            <sz val="9"/>
            <color indexed="81"/>
            <rFont val="Tahoma"/>
            <family val="2"/>
          </rPr>
          <t>Hp:</t>
        </r>
        <r>
          <rPr>
            <sz val="9"/>
            <color indexed="81"/>
            <rFont val="Tahoma"/>
            <family val="2"/>
          </rPr>
          <t xml:space="preserve">
dr. ANDY ARDIANSYAH
dr. JODHY MAYANGKORO MARJIANTO</t>
        </r>
      </text>
    </comment>
    <comment ref="F37" authorId="0" shapeId="0" xr:uid="{ECB89DBC-AAA7-4B9F-ABAF-B12711AF8F3B}">
      <text>
        <r>
          <rPr>
            <b/>
            <sz val="9"/>
            <color indexed="81"/>
            <rFont val="Tahoma"/>
            <family val="2"/>
          </rPr>
          <t>Hp:</t>
        </r>
        <r>
          <rPr>
            <sz val="9"/>
            <color indexed="81"/>
            <rFont val="Tahoma"/>
            <family val="2"/>
          </rPr>
          <t xml:space="preserve">
dr. ROSYAD NUR KHADAFI, Sp.OT</t>
        </r>
      </text>
    </comment>
    <comment ref="C38" authorId="0" shapeId="0" xr:uid="{D07E7C33-DCC1-43C6-BC16-111B7ABE73E9}">
      <text>
        <r>
          <rPr>
            <b/>
            <sz val="9"/>
            <color indexed="81"/>
            <rFont val="Tahoma"/>
            <family val="2"/>
          </rPr>
          <t>Hp:</t>
        </r>
        <r>
          <rPr>
            <sz val="9"/>
            <color indexed="81"/>
            <rFont val="Tahoma"/>
            <family val="2"/>
          </rPr>
          <t xml:space="preserve">
dr. MAHASTINI, Sp.THT-KL
dr sugeng S</t>
        </r>
      </text>
    </comment>
    <comment ref="D38" authorId="0" shapeId="0" xr:uid="{54A5189E-FE01-4E01-80F1-4D4857D36BED}">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96EB1EC1-D80F-4969-A89F-BAE7176D8123}">
      <text>
        <r>
          <rPr>
            <b/>
            <sz val="9"/>
            <color indexed="81"/>
            <rFont val="Tahoma"/>
            <family val="2"/>
          </rPr>
          <t>Hp:</t>
        </r>
        <r>
          <rPr>
            <sz val="9"/>
            <color indexed="81"/>
            <rFont val="Tahoma"/>
            <family val="2"/>
          </rPr>
          <t xml:space="preserve">
dr. KELLY KUSWIDI YANTO, Sp.JP</t>
        </r>
      </text>
    </comment>
    <comment ref="D39" authorId="0" shapeId="0" xr:uid="{373680DA-85C8-4DF3-9F10-0CDBA975A3A9}">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AB2DC6FD-7B50-4180-AD87-21B18C6F02A0}">
      <text>
        <r>
          <rPr>
            <b/>
            <sz val="9"/>
            <color indexed="81"/>
            <rFont val="Tahoma"/>
            <family val="2"/>
          </rPr>
          <t>Hp:</t>
        </r>
        <r>
          <rPr>
            <sz val="9"/>
            <color indexed="81"/>
            <rFont val="Tahoma"/>
            <family val="2"/>
          </rPr>
          <t xml:space="preserve">
dr. GARNISWARA SWANDITA, SpJP</t>
        </r>
      </text>
    </comment>
    <comment ref="F40" authorId="0" shapeId="0" xr:uid="{28E3E9C8-95C9-4746-A723-6BEC9EE43AF8}">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6387F477-657A-4370-ADEB-C617865C5202}">
      <text>
        <r>
          <rPr>
            <b/>
            <sz val="9"/>
            <color indexed="81"/>
            <rFont val="Tahoma"/>
            <family val="2"/>
          </rPr>
          <t>Hp:</t>
        </r>
        <r>
          <rPr>
            <sz val="9"/>
            <color indexed="81"/>
            <rFont val="Tahoma"/>
            <family val="2"/>
          </rPr>
          <t xml:space="preserve">
dr. EKA PRASETYA, Sp.RAD
dr. IGNATIUS MIKAEL REZA</t>
        </r>
      </text>
    </comment>
    <comment ref="C42" authorId="0" shapeId="0" xr:uid="{67E19472-F2F8-4D78-904B-413F681697C6}">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3" authorId="0" shapeId="0" xr:uid="{0292E202-0EDC-4726-9708-D9714804F818}">
      <text>
        <r>
          <rPr>
            <b/>
            <sz val="9"/>
            <color indexed="81"/>
            <rFont val="Tahoma"/>
            <family val="2"/>
          </rPr>
          <t>Hp:</t>
        </r>
        <r>
          <rPr>
            <sz val="9"/>
            <color indexed="81"/>
            <rFont val="Tahoma"/>
            <family val="2"/>
          </rPr>
          <t xml:space="preserve">
dr. NUGROHO WICAKSONO, Sp.An.M.Kes</t>
        </r>
      </text>
    </comment>
    <comment ref="D43" authorId="0" shapeId="0" xr:uid="{551C8A64-1833-450B-8BE6-07EBEACCE08D}">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DD3A79E8-9453-4E7A-A60A-2EDB1C458F83}">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4" authorId="0" shapeId="0" xr:uid="{409867C0-CE1A-4830-A146-463128A339CB}">
      <text>
        <r>
          <rPr>
            <b/>
            <sz val="9"/>
            <color indexed="81"/>
            <rFont val="Tahoma"/>
            <family val="2"/>
          </rPr>
          <t>Hp:</t>
        </r>
        <r>
          <rPr>
            <sz val="9"/>
            <color indexed="81"/>
            <rFont val="Tahoma"/>
            <family val="2"/>
          </rPr>
          <t xml:space="preserve">
dr. FATEH JAMAL NAHDI, Sp.U</t>
        </r>
      </text>
    </comment>
    <comment ref="C45" authorId="0" shapeId="0" xr:uid="{D4EDE5CE-D915-4981-8F25-61F31C7BE298}">
      <text>
        <r>
          <rPr>
            <b/>
            <sz val="9"/>
            <color indexed="81"/>
            <rFont val="Tahoma"/>
            <family val="2"/>
          </rPr>
          <t>Hp:</t>
        </r>
        <r>
          <rPr>
            <sz val="9"/>
            <color indexed="81"/>
            <rFont val="Tahoma"/>
            <family val="2"/>
          </rPr>
          <t xml:space="preserve">
dr. YANNY OCTAVIA SALLY RIDE, Sp.P</t>
        </r>
      </text>
    </comment>
    <comment ref="E45" authorId="0" shapeId="0" xr:uid="{B02224FE-7FA3-4001-AED7-48BFCCE2E4E3}">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7EF8A9F7-8817-417E-BBA2-6044488749C0}">
      <text>
        <r>
          <rPr>
            <b/>
            <sz val="9"/>
            <color indexed="81"/>
            <rFont val="Tahoma"/>
            <family val="2"/>
          </rPr>
          <t>Hp:</t>
        </r>
        <r>
          <rPr>
            <sz val="9"/>
            <color indexed="81"/>
            <rFont val="Tahoma"/>
            <family val="2"/>
          </rPr>
          <t xml:space="preserve">
dr. AGUNG SETIAWAN, Sp. K.F.R</t>
        </r>
      </text>
    </comment>
    <comment ref="C47" authorId="0" shapeId="0" xr:uid="{E6B43B9C-5509-4617-BA0D-227697543783}">
      <text>
        <r>
          <rPr>
            <b/>
            <sz val="9"/>
            <color indexed="81"/>
            <rFont val="Tahoma"/>
            <family val="2"/>
          </rPr>
          <t>Hp:</t>
        </r>
        <r>
          <rPr>
            <sz val="9"/>
            <color indexed="81"/>
            <rFont val="Tahoma"/>
            <family val="2"/>
          </rPr>
          <t xml:space="preserve">
dr. SRI RAHAYU HARTINI, M. Sc. Sp. KJ</t>
        </r>
      </text>
    </comment>
    <comment ref="C48" authorId="0" shapeId="0" xr:uid="{C581EC7E-7C94-4406-BDD5-DD0311A4F5AE}">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D3931089-DFAF-4B1B-BB08-563CE658B1B2}">
      <text>
        <r>
          <rPr>
            <b/>
            <sz val="9"/>
            <color indexed="81"/>
            <rFont val="Tahoma"/>
            <family val="2"/>
          </rPr>
          <t>Hp:</t>
        </r>
        <r>
          <rPr>
            <sz val="9"/>
            <color indexed="81"/>
            <rFont val="Tahoma"/>
            <family val="2"/>
          </rPr>
          <t xml:space="preserve">
drg. YUYUS MOHAMAD ILYAS DJUNAEDY</t>
        </r>
      </text>
    </comment>
    <comment ref="E51" authorId="0" shapeId="0" xr:uid="{EABCA567-70C9-4B3D-A9DE-B545C6D507C3}">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E6DFCD1E-1FB4-48C4-BFF5-7F3AC4033C73}">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1A82B7D1-17C6-4AFD-A473-1961F08C1D43}">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934ABF8E-453F-4956-B3F7-0CC403541C86}">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0" authorId="0" shapeId="0" xr:uid="{FC59F46B-71B3-4854-9929-74C2D5E1A3EB}">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F93A068F-BAE5-4C8A-A8FD-A451BB6D2A58}">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E6DD4951-2F61-4883-971B-0B740EE5E601}">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A6BEB8B5-6CEF-4CBB-B5EE-DD08E2F1D310}">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41E3C2BE-A7E3-4D62-8AD6-EFD8D6587755}">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D36B1C19-A065-4FBA-8FF8-FB3843356395}">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283D2710-9FC2-4681-AEDF-20DD82BC830F}">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31131FB6-0FED-4F7B-B668-09C4E0F13B41}">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89ACD550-C6EA-40CE-98F7-60B7951418C9}">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7E1614D3-E054-42C4-BD0F-18047F28FBD6}">
      <text>
        <r>
          <rPr>
            <b/>
            <sz val="9"/>
            <color indexed="81"/>
            <rFont val="Tahoma"/>
            <family val="2"/>
          </rPr>
          <t>Hp:</t>
        </r>
        <r>
          <rPr>
            <sz val="9"/>
            <color indexed="81"/>
            <rFont val="Tahoma"/>
            <family val="2"/>
          </rPr>
          <t xml:space="preserve">
RIFIANTI</t>
        </r>
      </text>
    </comment>
    <comment ref="E83" authorId="0" shapeId="0" xr:uid="{D567668C-8A50-496D-9270-CD2D706F29D7}">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9DCB936E-D7CC-4A80-8E7A-8A34688672A1}">
      <text>
        <r>
          <rPr>
            <b/>
            <sz val="9"/>
            <color indexed="81"/>
            <rFont val="Tahoma"/>
            <family val="2"/>
          </rPr>
          <t>Hp:</t>
        </r>
        <r>
          <rPr>
            <sz val="9"/>
            <color indexed="81"/>
            <rFont val="Tahoma"/>
            <family val="2"/>
          </rPr>
          <t xml:space="preserve">
BUDI JOKO SANTOSO
JAROT SUHONO
SYARIF FATKHU ROKHMAN</t>
        </r>
      </text>
    </comment>
    <comment ref="C85" authorId="0" shapeId="0" xr:uid="{19995E8A-0A53-4EB3-8F2C-A41CCF8F864C}">
      <text>
        <r>
          <rPr>
            <b/>
            <sz val="9"/>
            <color indexed="81"/>
            <rFont val="Tahoma"/>
            <family val="2"/>
          </rPr>
          <t>Hp:</t>
        </r>
        <r>
          <rPr>
            <sz val="9"/>
            <color indexed="81"/>
            <rFont val="Tahoma"/>
            <family val="2"/>
          </rPr>
          <t xml:space="preserve">
SOEH PURWANTO</t>
        </r>
      </text>
    </comment>
    <comment ref="C91" authorId="0" shapeId="0" xr:uid="{F0061A77-11BD-40B7-B153-9860198EFEC9}">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58E7FAAE-8F93-4D68-92B4-54A88B52492C}">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F5ECA69B-F450-4151-8B5E-703A80508B62}">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68989197-6E40-416D-B1CC-A9090EED9880}">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5" authorId="0" shapeId="0" xr:uid="{7D9F463F-C740-419C-8E9F-92624BD7D10B}">
      <text>
        <r>
          <rPr>
            <b/>
            <sz val="9"/>
            <color indexed="81"/>
            <rFont val="Tahoma"/>
            <family val="2"/>
          </rPr>
          <t>Hp:</t>
        </r>
        <r>
          <rPr>
            <sz val="9"/>
            <color indexed="81"/>
            <rFont val="Tahoma"/>
            <family val="2"/>
          </rPr>
          <t xml:space="preserve">
</t>
        </r>
        <r>
          <rPr>
            <sz val="14"/>
            <color indexed="81"/>
            <rFont val="Tahoma"/>
            <family val="2"/>
          </rPr>
          <t>EDI SUSILO</t>
        </r>
      </text>
    </comment>
    <comment ref="C96" authorId="0" shapeId="0" xr:uid="{3BEB5832-4793-4426-9701-8B4C7BCE7FFF}">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8" authorId="0" shapeId="0" xr:uid="{9626376A-B693-4221-A566-ECBADC767FE5}">
      <text>
        <r>
          <rPr>
            <b/>
            <sz val="9"/>
            <color indexed="81"/>
            <rFont val="Tahoma"/>
            <family val="2"/>
          </rPr>
          <t>Hp:</t>
        </r>
        <r>
          <rPr>
            <sz val="9"/>
            <color indexed="81"/>
            <rFont val="Tahoma"/>
            <family val="2"/>
          </rPr>
          <t xml:space="preserve">
</t>
        </r>
        <r>
          <rPr>
            <sz val="10"/>
            <color indexed="81"/>
            <rFont val="Tahoma"/>
            <family val="2"/>
          </rPr>
          <t>+1 BLUD BARU 220424</t>
        </r>
      </text>
    </comment>
    <comment ref="C102" authorId="0" shapeId="0" xr:uid="{34C1848B-DF13-4FBE-851D-C97B67E5C777}">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3" authorId="0" shapeId="0" xr:uid="{E3AFCAFD-6357-47E9-A44E-F788ED77A040}">
      <text>
        <r>
          <rPr>
            <b/>
            <sz val="9"/>
            <color indexed="81"/>
            <rFont val="Tahoma"/>
            <family val="2"/>
          </rPr>
          <t>Hp:</t>
        </r>
        <r>
          <rPr>
            <sz val="9"/>
            <color indexed="81"/>
            <rFont val="Tahoma"/>
            <family val="2"/>
          </rPr>
          <t xml:space="preserve">
</t>
        </r>
        <r>
          <rPr>
            <sz val="11"/>
            <color indexed="81"/>
            <rFont val="Tahoma"/>
            <family val="2"/>
          </rPr>
          <t>MINTARSIH</t>
        </r>
      </text>
    </comment>
    <comment ref="F104" authorId="0" shapeId="0" xr:uid="{57367E05-F010-4B43-976D-B0363F39FDE9}">
      <text>
        <r>
          <rPr>
            <b/>
            <sz val="9"/>
            <color indexed="81"/>
            <rFont val="Tahoma"/>
            <family val="2"/>
          </rPr>
          <t>Hp:</t>
        </r>
        <r>
          <rPr>
            <sz val="9"/>
            <color indexed="81"/>
            <rFont val="Tahoma"/>
            <family val="2"/>
          </rPr>
          <t xml:space="preserve">
</t>
        </r>
        <r>
          <rPr>
            <sz val="10"/>
            <color indexed="81"/>
            <rFont val="Tahoma"/>
            <family val="2"/>
          </rPr>
          <t>REGINA RAHMA UTAMI, S.H</t>
        </r>
      </text>
    </comment>
    <comment ref="F105" authorId="0" shapeId="0" xr:uid="{860BBD9D-45DB-4997-81FF-DC57808E62A8}">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7" authorId="0" shapeId="0" xr:uid="{B3DAC18B-9524-4153-B37B-9A7C0F7CB765}">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8" authorId="0" shapeId="0" xr:uid="{FA05F74D-C0C8-474E-8393-7552933F8519}">
      <text>
        <r>
          <rPr>
            <b/>
            <sz val="9"/>
            <color indexed="81"/>
            <rFont val="Tahoma"/>
            <family val="2"/>
          </rPr>
          <t>Hp:
GIAT GUNANDAR, SM
YUDI AGUS SETIAWAN, S.S.MM</t>
        </r>
      </text>
    </comment>
    <comment ref="C109" authorId="0" shapeId="0" xr:uid="{3C8EAFE9-5769-428D-BF7F-DDB0FA6BEDEF}">
      <text>
        <r>
          <rPr>
            <b/>
            <sz val="9"/>
            <color indexed="81"/>
            <rFont val="Tahoma"/>
            <family val="2"/>
          </rPr>
          <t>Hp:</t>
        </r>
        <r>
          <rPr>
            <sz val="9"/>
            <color indexed="81"/>
            <rFont val="Tahoma"/>
            <family val="2"/>
          </rPr>
          <t xml:space="preserve">
</t>
        </r>
        <r>
          <rPr>
            <sz val="11"/>
            <color indexed="81"/>
            <rFont val="Tahoma"/>
            <family val="2"/>
          </rPr>
          <t>ANDARDIAN</t>
        </r>
      </text>
    </comment>
    <comment ref="C110" authorId="0" shapeId="0" xr:uid="{C8812FC0-2B81-47C7-90C8-65809D0A44D1}">
      <text>
        <r>
          <rPr>
            <b/>
            <sz val="9"/>
            <color indexed="81"/>
            <rFont val="Tahoma"/>
            <family val="2"/>
          </rPr>
          <t>Hp:</t>
        </r>
        <r>
          <rPr>
            <sz val="9"/>
            <color indexed="81"/>
            <rFont val="Tahoma"/>
            <family val="2"/>
          </rPr>
          <t xml:space="preserve">
PUTRI UTAMI</t>
        </r>
      </text>
    </comment>
    <comment ref="C111" authorId="0" shapeId="0" xr:uid="{B4DC8319-69BA-409B-8FED-9EC81E6E61CA}">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1" authorId="0" shapeId="0" xr:uid="{5DB2239D-60A4-4164-A52B-2D60D2FE5CE3}">
      <text>
        <r>
          <rPr>
            <b/>
            <sz val="9"/>
            <color indexed="81"/>
            <rFont val="Tahoma"/>
            <family val="2"/>
          </rPr>
          <t>Hp:</t>
        </r>
        <r>
          <rPr>
            <sz val="9"/>
            <color indexed="81"/>
            <rFont val="Tahoma"/>
            <family val="2"/>
          </rPr>
          <t xml:space="preserve">
</t>
        </r>
        <r>
          <rPr>
            <sz val="12"/>
            <color indexed="81"/>
            <rFont val="Tahoma"/>
            <family val="2"/>
          </rPr>
          <t>musti irnawati</t>
        </r>
      </text>
    </comment>
    <comment ref="C112" authorId="0" shapeId="0" xr:uid="{4DC0A073-67CE-46B4-9C51-19D8DF7AC4A7}">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3" authorId="0" shapeId="0" xr:uid="{00C83AE7-46AE-4F37-96F8-D91950D7387A}">
      <text>
        <r>
          <rPr>
            <b/>
            <sz val="9"/>
            <color indexed="81"/>
            <rFont val="Tahoma"/>
            <family val="2"/>
          </rPr>
          <t>Hp:</t>
        </r>
        <r>
          <rPr>
            <sz val="9"/>
            <color indexed="81"/>
            <rFont val="Tahoma"/>
            <family val="2"/>
          </rPr>
          <t xml:space="preserve">
</t>
        </r>
        <r>
          <rPr>
            <sz val="12"/>
            <color indexed="81"/>
            <rFont val="Tahoma"/>
            <family val="2"/>
          </rPr>
          <t>DEVITA DYAH LESTARI</t>
        </r>
      </text>
    </comment>
    <comment ref="C114" authorId="0" shapeId="0" xr:uid="{474C53EC-673F-4C2A-AA51-70B88759126C}">
      <text>
        <r>
          <rPr>
            <b/>
            <sz val="9"/>
            <color indexed="81"/>
            <rFont val="Tahoma"/>
            <family val="2"/>
          </rPr>
          <t>Hp:</t>
        </r>
        <r>
          <rPr>
            <sz val="9"/>
            <color indexed="81"/>
            <rFont val="Tahoma"/>
            <family val="2"/>
          </rPr>
          <t xml:space="preserve">
</t>
        </r>
        <r>
          <rPr>
            <sz val="12"/>
            <color indexed="81"/>
            <rFont val="Tahoma"/>
            <family val="2"/>
          </rPr>
          <t>PANDIT WISNU SAPUTRA</t>
        </r>
      </text>
    </comment>
    <comment ref="F114" authorId="0" shapeId="0" xr:uid="{439B241A-DF70-4A03-A327-84F9ED0026F7}">
      <text>
        <r>
          <rPr>
            <b/>
            <sz val="9"/>
            <color indexed="81"/>
            <rFont val="Tahoma"/>
            <family val="2"/>
          </rPr>
          <t>Hp:</t>
        </r>
        <r>
          <rPr>
            <sz val="9"/>
            <color indexed="81"/>
            <rFont val="Tahoma"/>
            <family val="2"/>
          </rPr>
          <t xml:space="preserve">
</t>
        </r>
        <r>
          <rPr>
            <sz val="11"/>
            <color indexed="81"/>
            <rFont val="Tahoma"/>
            <family val="2"/>
          </rPr>
          <t>BAYU PRASETYO UTOMO, S.T</t>
        </r>
      </text>
    </comment>
    <comment ref="C117" authorId="0" shapeId="0" xr:uid="{82B10706-AED5-40F9-A71B-BB02FB0C158E}">
      <text>
        <r>
          <rPr>
            <b/>
            <sz val="9"/>
            <color indexed="81"/>
            <rFont val="Tahoma"/>
            <family val="2"/>
          </rPr>
          <t>Hp:</t>
        </r>
        <r>
          <rPr>
            <sz val="9"/>
            <color indexed="81"/>
            <rFont val="Tahoma"/>
            <family val="2"/>
          </rPr>
          <t xml:space="preserve">
</t>
        </r>
        <r>
          <rPr>
            <sz val="11"/>
            <color indexed="81"/>
            <rFont val="Tahoma"/>
            <family val="2"/>
          </rPr>
          <t>ELI KUSWARI
SUGIARTO</t>
        </r>
      </text>
    </comment>
    <comment ref="C119" authorId="0" shapeId="0" xr:uid="{E136512A-ACED-4CB9-A411-7984893A687F}">
      <text>
        <r>
          <rPr>
            <b/>
            <sz val="9"/>
            <color indexed="81"/>
            <rFont val="Tahoma"/>
            <family val="2"/>
          </rPr>
          <t>Hp:</t>
        </r>
        <r>
          <rPr>
            <sz val="9"/>
            <color indexed="81"/>
            <rFont val="Tahoma"/>
            <family val="2"/>
          </rPr>
          <t xml:space="preserve">
</t>
        </r>
        <r>
          <rPr>
            <sz val="11"/>
            <color indexed="81"/>
            <rFont val="Tahoma"/>
            <family val="2"/>
          </rPr>
          <t>TRIO NURBANI, S.sos</t>
        </r>
      </text>
    </comment>
    <comment ref="C121" authorId="0" shapeId="0" xr:uid="{656D7B29-5D9A-43F7-B1B1-A5692B6EE5C0}">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2" authorId="0" shapeId="0" xr:uid="{5D0A6C3E-A09E-4E73-A22E-754EDEE85B54}">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3" authorId="0" shapeId="0" xr:uid="{B36F80F4-706A-464A-8203-AB07B498872A}">
      <text>
        <r>
          <rPr>
            <b/>
            <sz val="9"/>
            <color indexed="81"/>
            <rFont val="Tahoma"/>
            <family val="2"/>
          </rPr>
          <t>Hp:</t>
        </r>
        <r>
          <rPr>
            <sz val="9"/>
            <color indexed="81"/>
            <rFont val="Tahoma"/>
            <family val="2"/>
          </rPr>
          <t xml:space="preserve">
GURUH TRI ATMAJA
WEMPI LISTIANTI</t>
        </r>
      </text>
    </comment>
    <comment ref="C125" authorId="0" shapeId="0" xr:uid="{53525D35-E7B6-4B64-A39D-CAE273613C2E}">
      <text>
        <r>
          <rPr>
            <b/>
            <sz val="9"/>
            <color indexed="81"/>
            <rFont val="Tahoma"/>
            <family val="2"/>
          </rPr>
          <t>Hp:</t>
        </r>
        <r>
          <rPr>
            <sz val="9"/>
            <color indexed="81"/>
            <rFont val="Tahoma"/>
            <family val="2"/>
          </rPr>
          <t xml:space="preserve">
</t>
        </r>
        <r>
          <rPr>
            <sz val="12"/>
            <color indexed="81"/>
            <rFont val="Tahoma"/>
            <family val="2"/>
          </rPr>
          <t>AJI TOYIBUL CHASANI</t>
        </r>
      </text>
    </comment>
    <comment ref="F128" authorId="0" shapeId="0" xr:uid="{5093857E-B4E3-41B7-A3EA-A4B20A59DBB4}">
      <text>
        <r>
          <rPr>
            <b/>
            <sz val="9"/>
            <color indexed="81"/>
            <rFont val="Tahoma"/>
            <family val="2"/>
          </rPr>
          <t>Hp:</t>
        </r>
        <r>
          <rPr>
            <sz val="9"/>
            <color indexed="81"/>
            <rFont val="Tahoma"/>
            <family val="2"/>
          </rPr>
          <t xml:space="preserve">
ADITYA PUTRA PRATAMA
</t>
        </r>
      </text>
    </comment>
    <comment ref="C129" authorId="0" shapeId="0" xr:uid="{4D61E048-0D43-4808-8AEC-656FD9664E7B}">
      <text>
        <r>
          <rPr>
            <b/>
            <sz val="9"/>
            <color indexed="81"/>
            <rFont val="Tahoma"/>
            <family val="2"/>
          </rPr>
          <t>Hp:</t>
        </r>
        <r>
          <rPr>
            <sz val="9"/>
            <color indexed="81"/>
            <rFont val="Tahoma"/>
            <family val="2"/>
          </rPr>
          <t xml:space="preserve">
</t>
        </r>
        <r>
          <rPr>
            <sz val="14"/>
            <color indexed="81"/>
            <rFont val="Tahoma"/>
            <family val="2"/>
          </rPr>
          <t>AYU KAMILLAH</t>
        </r>
      </text>
    </comment>
    <comment ref="E129" authorId="0" shapeId="0" xr:uid="{9802F4A9-D655-4D7E-83BA-EA5A42310E75}">
      <text>
        <r>
          <rPr>
            <b/>
            <sz val="9"/>
            <color indexed="81"/>
            <rFont val="Tahoma"/>
            <family val="2"/>
          </rPr>
          <t>Hp:</t>
        </r>
        <r>
          <rPr>
            <sz val="9"/>
            <color indexed="81"/>
            <rFont val="Tahoma"/>
            <family val="2"/>
          </rPr>
          <t xml:space="preserve">
</t>
        </r>
        <r>
          <rPr>
            <sz val="11"/>
            <color indexed="81"/>
            <rFont val="Tahoma"/>
            <family val="2"/>
          </rPr>
          <t>BAYU AGIL PRIYATNO, A.Md</t>
        </r>
      </text>
    </comment>
    <comment ref="F129" authorId="0" shapeId="0" xr:uid="{7EFF7254-1254-46D5-8572-098046F051CA}">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30" authorId="0" shapeId="0" xr:uid="{E85A2BB9-32FB-47E4-80B9-78E5B54041C6}">
      <text>
        <r>
          <rPr>
            <b/>
            <sz val="9"/>
            <color indexed="81"/>
            <rFont val="Tahoma"/>
            <family val="2"/>
          </rPr>
          <t>Hp:</t>
        </r>
        <r>
          <rPr>
            <sz val="9"/>
            <color indexed="81"/>
            <rFont val="Tahoma"/>
            <family val="2"/>
          </rPr>
          <t xml:space="preserve">
</t>
        </r>
        <r>
          <rPr>
            <sz val="11"/>
            <color indexed="81"/>
            <rFont val="Tahoma"/>
            <family val="2"/>
          </rPr>
          <t>AMALINDA SEKAR KINASIH
ILHAM ADITYA PANGESTU
ISNAENI DHIYA (RESIGN)</t>
        </r>
      </text>
    </comment>
    <comment ref="F131" authorId="0" shapeId="0" xr:uid="{AF86AA84-96C9-4C40-BEBD-1E4BDBF68C56}">
      <text>
        <r>
          <rPr>
            <b/>
            <sz val="9"/>
            <color indexed="81"/>
            <rFont val="Tahoma"/>
            <family val="2"/>
          </rPr>
          <t xml:space="preserve">Hp:
</t>
        </r>
        <r>
          <rPr>
            <b/>
            <sz val="12"/>
            <color indexed="81"/>
            <rFont val="Tahoma"/>
            <family val="2"/>
          </rPr>
          <t>OKTA VERINA</t>
        </r>
      </text>
    </comment>
    <comment ref="F133" authorId="0" shapeId="0" xr:uid="{E4A6D813-3A98-4F29-B839-B8315BAAF4F8}">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4" authorId="0" shapeId="0" xr:uid="{9B882107-8405-4EB4-9CF4-08A265173C71}">
      <text>
        <r>
          <rPr>
            <b/>
            <sz val="9"/>
            <color indexed="81"/>
            <rFont val="Tahoma"/>
            <family val="2"/>
          </rPr>
          <t>Hp:</t>
        </r>
        <r>
          <rPr>
            <sz val="9"/>
            <color indexed="81"/>
            <rFont val="Tahoma"/>
            <family val="2"/>
          </rPr>
          <t xml:space="preserve">
</t>
        </r>
        <r>
          <rPr>
            <sz val="14"/>
            <color indexed="81"/>
            <rFont val="Tahoma"/>
            <family val="2"/>
          </rPr>
          <t>ROSIDAH</t>
        </r>
      </text>
    </comment>
    <comment ref="C136" authorId="0" shapeId="0" xr:uid="{D95DC8EB-4604-4C25-A865-FD60C19EA95D}">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7" authorId="0" shapeId="0" xr:uid="{6078CCA7-6464-4E5F-BAE8-601143DEC299}">
      <text>
        <r>
          <rPr>
            <b/>
            <sz val="9"/>
            <color indexed="81"/>
            <rFont val="Tahoma"/>
            <family val="2"/>
          </rPr>
          <t>Hp:</t>
        </r>
        <r>
          <rPr>
            <sz val="9"/>
            <color indexed="81"/>
            <rFont val="Tahoma"/>
            <family val="2"/>
          </rPr>
          <t xml:space="preserve">
</t>
        </r>
        <r>
          <rPr>
            <sz val="14"/>
            <color indexed="81"/>
            <rFont val="Tahoma"/>
            <family val="2"/>
          </rPr>
          <t>WIWIT HAMDANI</t>
        </r>
      </text>
    </comment>
    <comment ref="F137" authorId="0" shapeId="0" xr:uid="{A890B8C4-231A-4BF8-8392-1B5F20811221}">
      <text>
        <r>
          <rPr>
            <b/>
            <sz val="9"/>
            <color indexed="81"/>
            <rFont val="Tahoma"/>
            <family val="2"/>
          </rPr>
          <t>Hp:</t>
        </r>
        <r>
          <rPr>
            <sz val="9"/>
            <color indexed="81"/>
            <rFont val="Tahoma"/>
            <family val="2"/>
          </rPr>
          <t xml:space="preserve">
</t>
        </r>
        <r>
          <rPr>
            <sz val="11"/>
            <color indexed="81"/>
            <rFont val="Tahoma"/>
            <family val="2"/>
          </rPr>
          <t>OKTA ANUGRAH HIDAYAT</t>
        </r>
      </text>
    </comment>
    <comment ref="C138" authorId="0" shapeId="0" xr:uid="{E9BB363E-C58D-4810-8191-73C14678C94E}">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0" authorId="0" shapeId="0" xr:uid="{B4EC40E6-6C3C-47E4-8B0F-6D1A7B6B4922}">
      <text>
        <r>
          <rPr>
            <b/>
            <sz val="9"/>
            <color indexed="81"/>
            <rFont val="Tahoma"/>
            <family val="2"/>
          </rPr>
          <t>Hp:</t>
        </r>
        <r>
          <rPr>
            <sz val="9"/>
            <color indexed="81"/>
            <rFont val="Tahoma"/>
            <family val="2"/>
          </rPr>
          <t xml:space="preserve">
</t>
        </r>
        <r>
          <rPr>
            <sz val="12"/>
            <color indexed="81"/>
            <rFont val="Tahoma"/>
            <family val="2"/>
          </rPr>
          <t>SUKINAH</t>
        </r>
      </text>
    </comment>
    <comment ref="F140" authorId="0" shapeId="0" xr:uid="{F9319C08-0097-4010-9C8A-6CF2DE665616}">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1" authorId="0" shapeId="0" xr:uid="{C7D49116-77C6-4605-90DA-DE0FC980A94C}">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1" authorId="0" shapeId="0" xr:uid="{B3A0DF6F-9083-4419-8563-FAAC0B8DE695}">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2" authorId="0" shapeId="0" xr:uid="{3BDC47EF-B64A-47E4-8821-91558656DFD6}">
      <text>
        <r>
          <rPr>
            <b/>
            <sz val="9"/>
            <color indexed="81"/>
            <rFont val="Tahoma"/>
            <family val="2"/>
          </rPr>
          <t>Hp:</t>
        </r>
        <r>
          <rPr>
            <sz val="9"/>
            <color indexed="81"/>
            <rFont val="Tahoma"/>
            <family val="2"/>
          </rPr>
          <t xml:space="preserve">
</t>
        </r>
        <r>
          <rPr>
            <sz val="10"/>
            <color indexed="81"/>
            <rFont val="Tahoma"/>
            <family val="2"/>
          </rPr>
          <t>HERMAWAN DWI PRAKOSO</t>
        </r>
      </text>
    </comment>
    <comment ref="F144" authorId="0" shapeId="0" xr:uid="{3D288668-139C-4A0C-8BDB-F9AE2E2C110D}">
      <text>
        <r>
          <rPr>
            <b/>
            <sz val="9"/>
            <color indexed="81"/>
            <rFont val="Tahoma"/>
            <family val="2"/>
          </rPr>
          <t>Hp:</t>
        </r>
        <r>
          <rPr>
            <sz val="9"/>
            <color indexed="81"/>
            <rFont val="Tahoma"/>
            <family val="2"/>
          </rPr>
          <t xml:space="preserve">
1 JUNIOR DWI CAHYO ADM LABKES</t>
        </r>
      </text>
    </comment>
    <comment ref="F145" authorId="0" shapeId="0" xr:uid="{2F7C49BE-E0F1-4A01-9417-2961BB12DE6D}">
      <text>
        <r>
          <rPr>
            <b/>
            <sz val="9"/>
            <color indexed="81"/>
            <rFont val="Tahoma"/>
            <family val="2"/>
          </rPr>
          <t>Hp:</t>
        </r>
        <r>
          <rPr>
            <sz val="9"/>
            <color indexed="81"/>
            <rFont val="Tahoma"/>
            <family val="2"/>
          </rPr>
          <t xml:space="preserve">
</t>
        </r>
        <r>
          <rPr>
            <sz val="11"/>
            <color indexed="81"/>
            <rFont val="Tahoma"/>
            <family val="2"/>
          </rPr>
          <t>HARTIM
MARYANTO</t>
        </r>
      </text>
    </comment>
    <comment ref="E147" authorId="0" shapeId="0" xr:uid="{CEB6B82B-6303-4ABA-AF86-056B90F3C7AF}">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7" authorId="0" shapeId="0" xr:uid="{B2744E49-E955-4B9C-A1F9-73B9AA33B72F}">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8" authorId="0" shapeId="0" xr:uid="{33122442-C810-492E-9A8C-796ECA80180F}">
      <text>
        <r>
          <rPr>
            <b/>
            <sz val="9"/>
            <color indexed="81"/>
            <rFont val="Tahoma"/>
            <family val="2"/>
          </rPr>
          <t>Hp:</t>
        </r>
        <r>
          <rPr>
            <sz val="9"/>
            <color indexed="81"/>
            <rFont val="Tahoma"/>
            <family val="2"/>
          </rPr>
          <t xml:space="preserve">
ISTIQOMATURROFIAH, S.K.M</t>
        </r>
      </text>
    </comment>
    <comment ref="C155" authorId="0" shapeId="0" xr:uid="{BF8EAC6A-6AB7-42DD-A221-8FCB4E6BD6C1}">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5" authorId="0" shapeId="0" xr:uid="{FE982289-EDD8-4D5F-BEA8-EE50ED8CA3AB}">
      <text>
        <r>
          <rPr>
            <b/>
            <sz val="9"/>
            <color indexed="81"/>
            <rFont val="Tahoma"/>
            <family val="2"/>
          </rPr>
          <t>Hp:</t>
        </r>
        <r>
          <rPr>
            <sz val="9"/>
            <color indexed="81"/>
            <rFont val="Tahoma"/>
            <family val="2"/>
          </rPr>
          <t xml:space="preserve">
</t>
        </r>
        <r>
          <rPr>
            <sz val="14"/>
            <color indexed="81"/>
            <rFont val="Tahoma"/>
            <family val="2"/>
          </rPr>
          <t>huda pratama</t>
        </r>
      </text>
    </comment>
    <comment ref="F156" authorId="0" shapeId="0" xr:uid="{BC90BE79-0CA3-4782-B3FB-35DAE65C4B40}">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7" authorId="0" shapeId="0" xr:uid="{E6EFEFFC-F3CC-41E8-B5A4-FB940E857BF6}">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8" authorId="0" shapeId="0" xr:uid="{BFCB5994-B594-49F2-B0DC-40357E0D92F7}">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9" authorId="0" shapeId="0" xr:uid="{98F5C8DA-9969-43CB-B0BA-E4FF96BECC50}">
      <text>
        <r>
          <rPr>
            <b/>
            <sz val="9"/>
            <color indexed="81"/>
            <rFont val="Tahoma"/>
            <family val="2"/>
          </rPr>
          <t>Hp:</t>
        </r>
        <r>
          <rPr>
            <sz val="9"/>
            <color indexed="81"/>
            <rFont val="Tahoma"/>
            <family val="2"/>
          </rPr>
          <t xml:space="preserve">
</t>
        </r>
        <r>
          <rPr>
            <sz val="14"/>
            <color indexed="81"/>
            <rFont val="Tahoma"/>
            <family val="2"/>
          </rPr>
          <t>TUMINGAN</t>
        </r>
      </text>
    </comment>
    <comment ref="F161" authorId="0" shapeId="0" xr:uid="{0708DFA7-6CD3-45F5-9FEA-6683E2B6B13A}">
      <text>
        <r>
          <rPr>
            <b/>
            <sz val="9"/>
            <color indexed="81"/>
            <rFont val="Tahoma"/>
            <family val="2"/>
          </rPr>
          <t>Hp:</t>
        </r>
        <r>
          <rPr>
            <sz val="9"/>
            <color indexed="81"/>
            <rFont val="Tahoma"/>
            <family val="2"/>
          </rPr>
          <t xml:space="preserve">
</t>
        </r>
        <r>
          <rPr>
            <sz val="12"/>
            <color indexed="81"/>
            <rFont val="Tahoma"/>
            <family val="2"/>
          </rPr>
          <t>MARYO</t>
        </r>
      </text>
    </comment>
    <comment ref="C162" authorId="0" shapeId="0" xr:uid="{427349ED-0E88-4BE4-A5E0-549334DA54AB}">
      <text>
        <r>
          <rPr>
            <b/>
            <sz val="9"/>
            <color indexed="81"/>
            <rFont val="Tahoma"/>
            <family val="2"/>
          </rPr>
          <t>Hp:</t>
        </r>
        <r>
          <rPr>
            <sz val="9"/>
            <color indexed="81"/>
            <rFont val="Tahoma"/>
            <family val="2"/>
          </rPr>
          <t xml:space="preserve">
</t>
        </r>
        <r>
          <rPr>
            <sz val="12"/>
            <color indexed="81"/>
            <rFont val="Tahoma"/>
            <family val="2"/>
          </rPr>
          <t>KASIWAN</t>
        </r>
      </text>
    </comment>
    <comment ref="F162" authorId="0" shapeId="0" xr:uid="{03AA8028-D047-49ED-BD9F-27EDE625BAA2}">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5" authorId="0" shapeId="0" xr:uid="{0CC28BEC-2C7B-48CA-A026-6AEAA5DFF93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6" authorId="0" shapeId="0" xr:uid="{E53C35EE-A593-4F9E-BA22-37F604D19FE9}">
      <text>
        <r>
          <rPr>
            <b/>
            <sz val="9"/>
            <color indexed="81"/>
            <rFont val="Tahoma"/>
            <family val="2"/>
          </rPr>
          <t>Hp:</t>
        </r>
        <r>
          <rPr>
            <sz val="9"/>
            <color indexed="81"/>
            <rFont val="Tahoma"/>
            <family val="2"/>
          </rPr>
          <t xml:space="preserve">
</t>
        </r>
        <r>
          <rPr>
            <sz val="12"/>
            <color indexed="81"/>
            <rFont val="Tahoma"/>
            <family val="2"/>
          </rPr>
          <t>DENGAN DOKTER FAHLIAN</t>
        </r>
      </text>
    </comment>
    <comment ref="D166" authorId="0" shapeId="0" xr:uid="{99B40048-63E9-4DD6-8450-CC3D2B0B632E}">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4487E4AE-8957-4666-9E05-1F39FF57C858}">
      <text>
        <r>
          <rPr>
            <b/>
            <sz val="9"/>
            <color indexed="81"/>
            <rFont val="Tahoma"/>
            <family val="2"/>
          </rPr>
          <t>Hp:</t>
        </r>
        <r>
          <rPr>
            <sz val="9"/>
            <color indexed="81"/>
            <rFont val="Tahoma"/>
            <family val="2"/>
          </rPr>
          <t xml:space="preserve">
tmt 1 sept 2023</t>
        </r>
      </text>
    </comment>
    <comment ref="L251" authorId="0" shapeId="0" xr:uid="{685ADF6B-6B4C-42F9-8C10-AED08BB997BF}">
      <text>
        <r>
          <rPr>
            <b/>
            <sz val="9"/>
            <color indexed="81"/>
            <rFont val="Tahoma"/>
            <family val="2"/>
          </rPr>
          <t>Hp:</t>
        </r>
        <r>
          <rPr>
            <sz val="9"/>
            <color indexed="81"/>
            <rFont val="Tahoma"/>
            <family val="2"/>
          </rPr>
          <t xml:space="preserve">
tmt 1 september 2023</t>
        </r>
      </text>
    </comment>
    <comment ref="L262" authorId="0" shapeId="0" xr:uid="{C33505E2-6A67-4303-8CB8-89A20E053267}">
      <text>
        <r>
          <rPr>
            <b/>
            <sz val="9"/>
            <color indexed="81"/>
            <rFont val="Tahoma"/>
            <family val="2"/>
          </rPr>
          <t>Hp:</t>
        </r>
        <r>
          <rPr>
            <sz val="9"/>
            <color indexed="81"/>
            <rFont val="Tahoma"/>
            <family val="2"/>
          </rPr>
          <t xml:space="preserve">
tmt 1 sept 2023</t>
        </r>
      </text>
    </comment>
    <comment ref="L265" authorId="0" shapeId="0" xr:uid="{4E0EB388-F476-47E0-8005-C750D5C607F0}">
      <text>
        <r>
          <rPr>
            <b/>
            <sz val="9"/>
            <color indexed="81"/>
            <rFont val="Tahoma"/>
            <family val="2"/>
          </rPr>
          <t>Hp:</t>
        </r>
        <r>
          <rPr>
            <sz val="9"/>
            <color indexed="81"/>
            <rFont val="Tahoma"/>
            <family val="2"/>
          </rPr>
          <t xml:space="preserve">
tmt 1 sept 23</t>
        </r>
      </text>
    </comment>
    <comment ref="L303" authorId="0" shapeId="0" xr:uid="{87801A5E-8D61-40B2-B5F9-DD93C8A986E8}">
      <text>
        <r>
          <rPr>
            <b/>
            <sz val="9"/>
            <color indexed="81"/>
            <rFont val="Tahoma"/>
            <family val="2"/>
          </rPr>
          <t>Hp:</t>
        </r>
        <r>
          <rPr>
            <sz val="9"/>
            <color indexed="81"/>
            <rFont val="Tahoma"/>
            <family val="2"/>
          </rPr>
          <t xml:space="preserve">
1 september 2023</t>
        </r>
      </text>
    </comment>
    <comment ref="K398" authorId="1" shapeId="0" xr:uid="{1C4FA92F-8C0F-4F68-AF2B-0AFDD3C90AA3}">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399" authorId="1" shapeId="0" xr:uid="{9C1A0A02-FFA9-42B4-9038-90C5CEDAD8E5}">
      <text>
        <r>
          <rPr>
            <b/>
            <sz val="9"/>
            <color indexed="81"/>
            <rFont val="Tahoma"/>
            <family val="2"/>
          </rPr>
          <t>AKREDITASI04:</t>
        </r>
        <r>
          <rPr>
            <sz val="9"/>
            <color indexed="81"/>
            <rFont val="Tahoma"/>
            <family val="2"/>
          </rPr>
          <t xml:space="preserve">
UPDATE IJAZAH
</t>
        </r>
      </text>
    </comment>
    <comment ref="K400" authorId="1" shapeId="0" xr:uid="{137E64D3-4A89-4D7E-BD22-196729155420}">
      <text>
        <r>
          <rPr>
            <b/>
            <sz val="9"/>
            <color indexed="81"/>
            <rFont val="Tahoma"/>
            <family val="2"/>
          </rPr>
          <t>AKREDITASI04:</t>
        </r>
        <r>
          <rPr>
            <sz val="9"/>
            <color indexed="81"/>
            <rFont val="Tahoma"/>
            <family val="2"/>
          </rPr>
          <t xml:space="preserve">
UPDATE IJAZAH</t>
        </r>
      </text>
    </comment>
    <comment ref="K401" authorId="1" shapeId="0" xr:uid="{61A23081-0FB0-4622-A09F-4D8C542398A8}">
      <text>
        <r>
          <rPr>
            <b/>
            <sz val="9"/>
            <color indexed="81"/>
            <rFont val="Tahoma"/>
            <family val="2"/>
          </rPr>
          <t>AKREDITASI04:</t>
        </r>
        <r>
          <rPr>
            <sz val="9"/>
            <color indexed="81"/>
            <rFont val="Tahoma"/>
            <family val="2"/>
          </rPr>
          <t xml:space="preserve">
UPDATE IJAZAH</t>
        </r>
      </text>
    </comment>
    <comment ref="K403" authorId="1" shapeId="0" xr:uid="{F2A76228-6C20-4E63-94E6-6691DED297E9}">
      <text>
        <r>
          <rPr>
            <b/>
            <sz val="9"/>
            <color indexed="81"/>
            <rFont val="Tahoma"/>
            <family val="2"/>
          </rPr>
          <t>AKREDITASI04:</t>
        </r>
        <r>
          <rPr>
            <sz val="9"/>
            <color indexed="81"/>
            <rFont val="Tahoma"/>
            <family val="2"/>
          </rPr>
          <t xml:space="preserve">
UPDATE IJAZAH</t>
        </r>
      </text>
    </comment>
    <comment ref="K404" authorId="1" shapeId="0" xr:uid="{2D5D448A-6A83-4E0C-8485-E23DD00D638B}">
      <text>
        <r>
          <rPr>
            <b/>
            <sz val="9"/>
            <color indexed="81"/>
            <rFont val="Tahoma"/>
            <family val="2"/>
          </rPr>
          <t>AKREDITASI04:</t>
        </r>
        <r>
          <rPr>
            <sz val="9"/>
            <color indexed="81"/>
            <rFont val="Tahoma"/>
            <family val="2"/>
          </rPr>
          <t xml:space="preserve">
UPDATE IJAZAH</t>
        </r>
      </text>
    </comment>
    <comment ref="K405" authorId="1" shapeId="0" xr:uid="{F7586778-1237-4C4D-869C-049668D36344}">
      <text>
        <r>
          <rPr>
            <b/>
            <sz val="9"/>
            <color indexed="81"/>
            <rFont val="Tahoma"/>
            <family val="2"/>
          </rPr>
          <t>AKREDITASI04:</t>
        </r>
        <r>
          <rPr>
            <sz val="9"/>
            <color indexed="81"/>
            <rFont val="Tahoma"/>
            <family val="2"/>
          </rPr>
          <t xml:space="preserve">
UPDATE IJAZAH</t>
        </r>
      </text>
    </comment>
    <comment ref="K406" authorId="1" shapeId="0" xr:uid="{0C8FD868-9DB7-409B-B5D2-F0765D28D061}">
      <text>
        <r>
          <rPr>
            <b/>
            <sz val="9"/>
            <color indexed="81"/>
            <rFont val="Tahoma"/>
            <family val="2"/>
          </rPr>
          <t>AKREDITASI04:</t>
        </r>
        <r>
          <rPr>
            <sz val="9"/>
            <color indexed="81"/>
            <rFont val="Tahoma"/>
            <family val="2"/>
          </rPr>
          <t xml:space="preserve">
UPDATE IJAZAH</t>
        </r>
      </text>
    </comment>
    <comment ref="L407" authorId="1" shapeId="0" xr:uid="{F8AF1599-7D8A-4CDD-804C-5D6276C8C0E5}">
      <text>
        <r>
          <rPr>
            <b/>
            <sz val="9"/>
            <color indexed="81"/>
            <rFont val="Tahoma"/>
            <family val="2"/>
          </rPr>
          <t>AKREDITASI04:</t>
        </r>
        <r>
          <rPr>
            <sz val="9"/>
            <color indexed="81"/>
            <rFont val="Tahoma"/>
            <family val="2"/>
          </rPr>
          <t xml:space="preserve">
kurang STR n SIP
</t>
        </r>
      </text>
    </comment>
    <comment ref="K408" authorId="1" shapeId="0" xr:uid="{9D143126-9C95-4004-A9A4-EC6AAF0C6394}">
      <text>
        <r>
          <rPr>
            <b/>
            <sz val="9"/>
            <color indexed="81"/>
            <rFont val="Tahoma"/>
            <family val="2"/>
          </rPr>
          <t>AKREDITASI04:</t>
        </r>
        <r>
          <rPr>
            <sz val="9"/>
            <color indexed="81"/>
            <rFont val="Tahoma"/>
            <family val="2"/>
          </rPr>
          <t xml:space="preserve">
UPDATE IJAZAH</t>
        </r>
      </text>
    </comment>
    <comment ref="K410" authorId="1" shapeId="0" xr:uid="{DE1FBEB8-4310-492E-AC75-3A1A48B827DF}">
      <text>
        <r>
          <rPr>
            <b/>
            <sz val="9"/>
            <color indexed="81"/>
            <rFont val="Tahoma"/>
            <family val="2"/>
          </rPr>
          <t>AKREDITASI04:</t>
        </r>
        <r>
          <rPr>
            <sz val="9"/>
            <color indexed="81"/>
            <rFont val="Tahoma"/>
            <family val="2"/>
          </rPr>
          <t xml:space="preserve">
UPDATE IJAZAH</t>
        </r>
      </text>
    </comment>
    <comment ref="K411" authorId="1" shapeId="0" xr:uid="{EC9BA273-6ABB-4764-9708-F3CA33A5D2B7}">
      <text>
        <r>
          <rPr>
            <b/>
            <sz val="9"/>
            <color indexed="81"/>
            <rFont val="Tahoma"/>
            <family val="2"/>
          </rPr>
          <t>AKREDITASI04:</t>
        </r>
        <r>
          <rPr>
            <sz val="9"/>
            <color indexed="81"/>
            <rFont val="Tahoma"/>
            <family val="2"/>
          </rPr>
          <t xml:space="preserve">
UPDATE IJAZAH</t>
        </r>
      </text>
    </comment>
    <comment ref="K412" authorId="1" shapeId="0" xr:uid="{DCBE0AB5-48A6-41D1-967B-5DA70DAA2E47}">
      <text>
        <r>
          <rPr>
            <b/>
            <sz val="9"/>
            <color indexed="81"/>
            <rFont val="Tahoma"/>
            <family val="2"/>
          </rPr>
          <t>AKREDITASI04:</t>
        </r>
        <r>
          <rPr>
            <sz val="9"/>
            <color indexed="81"/>
            <rFont val="Tahoma"/>
            <family val="2"/>
          </rPr>
          <t xml:space="preserve">
UPDATE IJAZAH</t>
        </r>
      </text>
    </comment>
    <comment ref="K413" authorId="1" shapeId="0" xr:uid="{70B851E9-7366-43DA-BB46-43ED60B500ED}">
      <text>
        <r>
          <rPr>
            <b/>
            <sz val="9"/>
            <color indexed="81"/>
            <rFont val="Tahoma"/>
            <family val="2"/>
          </rPr>
          <t>AKREDITASI04:</t>
        </r>
        <r>
          <rPr>
            <sz val="9"/>
            <color indexed="81"/>
            <rFont val="Tahoma"/>
            <family val="2"/>
          </rPr>
          <t xml:space="preserve">
UPDATE IJAZAH</t>
        </r>
      </text>
    </comment>
    <comment ref="K415" authorId="1" shapeId="0" xr:uid="{01B4DA3F-2811-439C-AC31-B2DA073EB3BE}">
      <text>
        <r>
          <rPr>
            <b/>
            <sz val="9"/>
            <color indexed="81"/>
            <rFont val="Tahoma"/>
            <family val="2"/>
          </rPr>
          <t>AKREDITASI04:</t>
        </r>
        <r>
          <rPr>
            <sz val="9"/>
            <color indexed="81"/>
            <rFont val="Tahoma"/>
            <family val="2"/>
          </rPr>
          <t xml:space="preserve">
UPDATE IJAZAH</t>
        </r>
      </text>
    </comment>
    <comment ref="K416" authorId="1" shapeId="0" xr:uid="{D2CFF073-B041-495B-BEC2-C65F53779312}">
      <text>
        <r>
          <rPr>
            <b/>
            <sz val="9"/>
            <color indexed="81"/>
            <rFont val="Tahoma"/>
            <family val="2"/>
          </rPr>
          <t>AKREDITASI04:</t>
        </r>
        <r>
          <rPr>
            <sz val="9"/>
            <color indexed="81"/>
            <rFont val="Tahoma"/>
            <family val="2"/>
          </rPr>
          <t xml:space="preserve">
UPDATE IJAZAH</t>
        </r>
      </text>
    </comment>
    <comment ref="K417" authorId="1" shapeId="0" xr:uid="{56CC9BB8-709D-441C-B466-490D9BF1DD62}">
      <text>
        <r>
          <rPr>
            <b/>
            <sz val="9"/>
            <color indexed="81"/>
            <rFont val="Tahoma"/>
            <family val="2"/>
          </rPr>
          <t>AKREDITASI04:</t>
        </r>
        <r>
          <rPr>
            <sz val="9"/>
            <color indexed="81"/>
            <rFont val="Tahoma"/>
            <family val="2"/>
          </rPr>
          <t xml:space="preserve">
UPDATE IJAZAH</t>
        </r>
      </text>
    </comment>
    <comment ref="K418" authorId="1" shapeId="0" xr:uid="{3C80EEE4-B5F7-47E5-B5BF-3EBA195AB1B0}">
      <text>
        <r>
          <rPr>
            <b/>
            <sz val="9"/>
            <color indexed="81"/>
            <rFont val="Tahoma"/>
            <family val="2"/>
          </rPr>
          <t>AKREDITASI04:</t>
        </r>
        <r>
          <rPr>
            <sz val="9"/>
            <color indexed="81"/>
            <rFont val="Tahoma"/>
            <family val="2"/>
          </rPr>
          <t xml:space="preserve">
IJAZAH KEDOKTERAN BELUM</t>
        </r>
      </text>
    </comment>
    <comment ref="K419" authorId="1" shapeId="0" xr:uid="{9D6689E6-980A-4A5F-81C1-36EE69BA7BA2}">
      <text>
        <r>
          <rPr>
            <b/>
            <sz val="9"/>
            <color indexed="81"/>
            <rFont val="Tahoma"/>
            <family val="2"/>
          </rPr>
          <t>AKREDITASI04:</t>
        </r>
        <r>
          <rPr>
            <sz val="9"/>
            <color indexed="81"/>
            <rFont val="Tahoma"/>
            <family val="2"/>
          </rPr>
          <t xml:space="preserve">
UPDATE IJAZAH</t>
        </r>
      </text>
    </comment>
    <comment ref="K420" authorId="1" shapeId="0" xr:uid="{BA2646E4-8B1C-4116-B00C-67B2495B5E1F}">
      <text>
        <r>
          <rPr>
            <b/>
            <sz val="9"/>
            <color indexed="81"/>
            <rFont val="Tahoma"/>
            <family val="2"/>
          </rPr>
          <t>AKREDITASI04:</t>
        </r>
        <r>
          <rPr>
            <sz val="9"/>
            <color indexed="81"/>
            <rFont val="Tahoma"/>
            <family val="2"/>
          </rPr>
          <t xml:space="preserve">
UPDATE IJAZAH</t>
        </r>
      </text>
    </comment>
    <comment ref="K422" authorId="1" shapeId="0" xr:uid="{CC6ED82F-5D4E-4970-8625-BD0109555273}">
      <text>
        <r>
          <rPr>
            <b/>
            <sz val="9"/>
            <color indexed="81"/>
            <rFont val="Tahoma"/>
            <family val="2"/>
          </rPr>
          <t>AKREDITASI04:</t>
        </r>
        <r>
          <rPr>
            <sz val="9"/>
            <color indexed="81"/>
            <rFont val="Tahoma"/>
            <family val="2"/>
          </rPr>
          <t xml:space="preserve">
UPDATE IJAZAH</t>
        </r>
      </text>
    </comment>
    <comment ref="L422" authorId="1" shapeId="0" xr:uid="{898DE419-B0B3-4D3D-B79F-BC749013C432}">
      <text>
        <r>
          <rPr>
            <b/>
            <sz val="9"/>
            <color indexed="81"/>
            <rFont val="Tahoma"/>
            <family val="2"/>
          </rPr>
          <t>AKREDITASI04:</t>
        </r>
        <r>
          <rPr>
            <sz val="9"/>
            <color indexed="81"/>
            <rFont val="Tahoma"/>
            <family val="2"/>
          </rPr>
          <t xml:space="preserve">
KURANG SIP</t>
        </r>
      </text>
    </comment>
    <comment ref="K423" authorId="1" shapeId="0" xr:uid="{E378014A-FFD3-4AC4-B934-CB4268A9D8C2}">
      <text>
        <r>
          <rPr>
            <b/>
            <sz val="9"/>
            <color indexed="81"/>
            <rFont val="Tahoma"/>
            <family val="2"/>
          </rPr>
          <t>AKREDITASI04:</t>
        </r>
        <r>
          <rPr>
            <sz val="9"/>
            <color indexed="81"/>
            <rFont val="Tahoma"/>
            <family val="2"/>
          </rPr>
          <t xml:space="preserve">
UPDATE IJAZAH</t>
        </r>
      </text>
    </comment>
    <comment ref="K424" authorId="1" shapeId="0" xr:uid="{A38C1816-85B1-4672-85A5-262E7411607F}">
      <text>
        <r>
          <rPr>
            <b/>
            <sz val="9"/>
            <color indexed="81"/>
            <rFont val="Tahoma"/>
            <family val="2"/>
          </rPr>
          <t>AKREDITASI04:</t>
        </r>
        <r>
          <rPr>
            <sz val="9"/>
            <color indexed="81"/>
            <rFont val="Tahoma"/>
            <family val="2"/>
          </rPr>
          <t xml:space="preserve">
UPDATE IJAZAH</t>
        </r>
      </text>
    </comment>
    <comment ref="K425" authorId="1" shapeId="0" xr:uid="{081DE87B-F188-4229-9411-796C7C1F71C4}">
      <text>
        <r>
          <rPr>
            <b/>
            <sz val="9"/>
            <color indexed="81"/>
            <rFont val="Tahoma"/>
            <family val="2"/>
          </rPr>
          <t>AKREDITASI04:</t>
        </r>
        <r>
          <rPr>
            <sz val="9"/>
            <color indexed="81"/>
            <rFont val="Tahoma"/>
            <family val="2"/>
          </rPr>
          <t xml:space="preserve">
UPDATE IJAZAH</t>
        </r>
      </text>
    </comment>
    <comment ref="K427" authorId="1" shapeId="0" xr:uid="{3EA795F4-184B-44E6-A1F6-A31C2806770D}">
      <text>
        <r>
          <rPr>
            <b/>
            <sz val="9"/>
            <color indexed="81"/>
            <rFont val="Tahoma"/>
            <family val="2"/>
          </rPr>
          <t>AKREDITASI04:</t>
        </r>
        <r>
          <rPr>
            <sz val="9"/>
            <color indexed="81"/>
            <rFont val="Tahoma"/>
            <family val="2"/>
          </rPr>
          <t xml:space="preserve">
UPDATE IJAZAH</t>
        </r>
      </text>
    </comment>
    <comment ref="K428" authorId="1" shapeId="0" xr:uid="{209179AC-8DAD-4826-A214-B078808942B9}">
      <text>
        <r>
          <rPr>
            <b/>
            <sz val="9"/>
            <color indexed="81"/>
            <rFont val="Tahoma"/>
            <family val="2"/>
          </rPr>
          <t>AKREDITASI04:</t>
        </r>
        <r>
          <rPr>
            <sz val="9"/>
            <color indexed="81"/>
            <rFont val="Tahoma"/>
            <family val="2"/>
          </rPr>
          <t xml:space="preserve">
UPDATE IJAZAH</t>
        </r>
      </text>
    </comment>
    <comment ref="B523" authorId="1" shapeId="0" xr:uid="{87705644-F15E-4508-B965-4C863EB6A82B}">
      <text>
        <r>
          <rPr>
            <b/>
            <sz val="9"/>
            <color indexed="81"/>
            <rFont val="Tahoma"/>
            <family val="2"/>
          </rPr>
          <t>AKREDITASI04:</t>
        </r>
        <r>
          <rPr>
            <sz val="9"/>
            <color indexed="81"/>
            <rFont val="Tahoma"/>
            <family val="2"/>
          </rPr>
          <t xml:space="preserve">
EDIT MASA KERJA SDMK
</t>
        </r>
      </text>
    </comment>
    <comment ref="L547" authorId="0" shapeId="0" xr:uid="{DD8656AF-1829-47A3-AC63-0E9E68AF0CB8}">
      <text>
        <r>
          <rPr>
            <b/>
            <sz val="9"/>
            <color indexed="81"/>
            <rFont val="Tahoma"/>
            <family val="2"/>
          </rPr>
          <t>Hp:</t>
        </r>
        <r>
          <rPr>
            <sz val="9"/>
            <color indexed="81"/>
            <rFont val="Tahoma"/>
            <family val="2"/>
          </rPr>
          <t xml:space="preserve">
Pengelola Perencanaan Teknis Tata Bangunan</t>
        </r>
      </text>
    </comment>
    <comment ref="B668" authorId="1" shapeId="0" xr:uid="{AC22B3AC-495A-48BA-AE23-F828095A71DB}">
      <text>
        <r>
          <rPr>
            <b/>
            <sz val="9"/>
            <color indexed="81"/>
            <rFont val="Tahoma"/>
            <family val="2"/>
          </rPr>
          <t>AKREDITASI04:</t>
        </r>
        <r>
          <rPr>
            <sz val="9"/>
            <color indexed="81"/>
            <rFont val="Tahoma"/>
            <family val="2"/>
          </rPr>
          <t xml:space="preserve">
CEK MASA KERJA
</t>
        </r>
      </text>
    </comment>
    <comment ref="B725" authorId="1" shapeId="0" xr:uid="{868B4EC7-1D13-4936-BFDC-5F621992C5ED}">
      <text>
        <r>
          <rPr>
            <b/>
            <sz val="9"/>
            <color indexed="81"/>
            <rFont val="Tahoma"/>
            <family val="2"/>
          </rPr>
          <t>AKREDITASI04:</t>
        </r>
        <r>
          <rPr>
            <sz val="9"/>
            <color indexed="81"/>
            <rFont val="Tahoma"/>
            <family val="2"/>
          </rPr>
          <t xml:space="preserve">
NAMA BELUM PASTI</t>
        </r>
      </text>
    </comment>
    <comment ref="B739" authorId="1" shapeId="0" xr:uid="{3F5EF09D-1739-4E27-9EC2-A93F7C806030}">
      <text>
        <r>
          <rPr>
            <b/>
            <sz val="9"/>
            <color indexed="81"/>
            <rFont val="Tahoma"/>
            <family val="2"/>
          </rPr>
          <t>AKREDITASI04:</t>
        </r>
        <r>
          <rPr>
            <sz val="9"/>
            <color indexed="81"/>
            <rFont val="Tahoma"/>
            <family val="2"/>
          </rPr>
          <t xml:space="preserve">
GELAR S2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C30" authorId="0" shapeId="0" xr:uid="{1C50A84A-EDD5-4873-AA9F-09BE19987325}">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30" authorId="0" shapeId="0" xr:uid="{7AA08899-F278-47FF-A452-A07D1A1509D6}">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30" authorId="0" shapeId="0" xr:uid="{24C3A1AD-32F0-4A9D-BC07-CEA6DF11E69F}">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30" authorId="0" shapeId="0" xr:uid="{C5D60D84-CDFB-42E6-B71C-59313C0BA76E}">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1" authorId="0" shapeId="0" xr:uid="{65CA863C-0FCA-4DD2-91FD-30F6A2DA6589}">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1" authorId="0" shapeId="0" xr:uid="{65DC103C-1549-484E-A7D0-687379D42951}">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1" authorId="0" shapeId="0" xr:uid="{4E9144FC-C019-4E55-BDAE-B4CF4B7FAED5}">
      <text>
        <r>
          <rPr>
            <b/>
            <sz val="9"/>
            <color indexed="81"/>
            <rFont val="Tahoma"/>
            <family val="2"/>
          </rPr>
          <t>Hp:</t>
        </r>
        <r>
          <rPr>
            <sz val="9"/>
            <color indexed="81"/>
            <rFont val="Tahoma"/>
            <family val="2"/>
          </rPr>
          <t xml:space="preserve">
DR ABRAHAM GUNTUR, Sp.PD</t>
        </r>
      </text>
    </comment>
    <comment ref="C32" authorId="0" shapeId="0" xr:uid="{52C917C5-6FEF-4D4B-B14E-7B168B2C006B}">
      <text>
        <r>
          <rPr>
            <b/>
            <sz val="9"/>
            <color indexed="81"/>
            <rFont val="Tahoma"/>
            <family val="2"/>
          </rPr>
          <t>Hp:</t>
        </r>
        <r>
          <rPr>
            <sz val="11"/>
            <color indexed="81"/>
            <rFont val="Tahoma"/>
            <family val="2"/>
          </rPr>
          <t xml:space="preserve">
dr. WARJIANTO,Sp.B
dr. Riski Wibowo, Sp. B</t>
        </r>
      </text>
    </comment>
    <comment ref="D32" authorId="0" shapeId="0" xr:uid="{D9888CEE-EC1D-4631-98AE-25F000EEE7DE}">
      <text>
        <r>
          <rPr>
            <b/>
            <sz val="9"/>
            <color indexed="81"/>
            <rFont val="Tahoma"/>
            <family val="2"/>
          </rPr>
          <t>Hp:</t>
        </r>
        <r>
          <rPr>
            <sz val="9"/>
            <color indexed="81"/>
            <rFont val="Tahoma"/>
            <family val="2"/>
          </rPr>
          <t xml:space="preserve">
</t>
        </r>
        <r>
          <rPr>
            <sz val="11"/>
            <color indexed="81"/>
            <rFont val="Tahoma"/>
            <family val="2"/>
          </rPr>
          <t>dr. RISKI WIBOWO, Sp.B</t>
        </r>
      </text>
    </comment>
    <comment ref="C33" authorId="0" shapeId="0" xr:uid="{B60F880D-3851-464A-9837-81A998471F1F}">
      <text>
        <r>
          <rPr>
            <b/>
            <sz val="9"/>
            <color indexed="81"/>
            <rFont val="Tahoma"/>
            <family val="2"/>
          </rPr>
          <t>Hp:</t>
        </r>
        <r>
          <rPr>
            <sz val="9"/>
            <color indexed="81"/>
            <rFont val="Tahoma"/>
            <family val="2"/>
          </rPr>
          <t xml:space="preserve">
dr HUSNUL AUTHOR, Sp.B. ONK</t>
        </r>
      </text>
    </comment>
    <comment ref="C34" authorId="0" shapeId="0" xr:uid="{E7118487-AEDA-4E7F-85BD-E35E0BD8FF61}">
      <text>
        <r>
          <rPr>
            <b/>
            <sz val="9"/>
            <color indexed="81"/>
            <rFont val="Tahoma"/>
            <family val="2"/>
          </rPr>
          <t>Hp:</t>
        </r>
        <r>
          <rPr>
            <sz val="9"/>
            <color indexed="81"/>
            <rFont val="Tahoma"/>
            <family val="2"/>
          </rPr>
          <t xml:space="preserve">
dr. DEVI YUSTINA, Sp.A</t>
        </r>
      </text>
    </comment>
    <comment ref="F34" authorId="0" shapeId="0" xr:uid="{4DDDDE9F-15A0-4EC5-BEB4-77C53153AA63}">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5" authorId="0" shapeId="0" xr:uid="{2D1A5F89-1E08-412B-822A-C345D09C91DF}">
      <text>
        <r>
          <rPr>
            <b/>
            <sz val="9"/>
            <color indexed="81"/>
            <rFont val="Tahoma"/>
            <family val="2"/>
          </rPr>
          <t>Hp:</t>
        </r>
        <r>
          <rPr>
            <sz val="9"/>
            <color indexed="81"/>
            <rFont val="Tahoma"/>
            <family val="2"/>
          </rPr>
          <t xml:space="preserve">
dr. FRIANTON TUA SARAGI, Sp.OG(K)
dr. SUPATMI, Sp.OG.M.Kes</t>
        </r>
      </text>
    </comment>
    <comment ref="C36" authorId="0" shapeId="0" xr:uid="{25639B92-82A1-47B9-A6D6-50A4BA095C78}">
      <text>
        <r>
          <rPr>
            <b/>
            <sz val="9"/>
            <color indexed="81"/>
            <rFont val="Tahoma"/>
            <family val="2"/>
          </rPr>
          <t>Hp:</t>
        </r>
        <r>
          <rPr>
            <sz val="9"/>
            <color indexed="81"/>
            <rFont val="Tahoma"/>
            <family val="2"/>
          </rPr>
          <t xml:space="preserve">
dr. AHMAD LUTFI, Sp.M
dr. SUTAMA BASUKI, Sp.M</t>
        </r>
      </text>
    </comment>
    <comment ref="C37" authorId="0" shapeId="0" xr:uid="{6BC515F6-8868-4761-B69A-FC318C447C16}">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8" authorId="0" shapeId="0" xr:uid="{4F5866F4-FB46-4FC8-85B5-FC0FB1946C48}">
      <text>
        <r>
          <rPr>
            <b/>
            <sz val="9"/>
            <color indexed="81"/>
            <rFont val="Tahoma"/>
            <family val="2"/>
          </rPr>
          <t>Hp:</t>
        </r>
        <r>
          <rPr>
            <sz val="9"/>
            <color indexed="81"/>
            <rFont val="Tahoma"/>
            <family val="2"/>
          </rPr>
          <t xml:space="preserve">
dr. ANDY ARDIANSYAH
dr. JODHY MAYANGKORO MARJIANTO</t>
        </r>
      </text>
    </comment>
    <comment ref="F38" authorId="0" shapeId="0" xr:uid="{871CFB87-382E-487D-B7C1-3230690FDAA2}">
      <text>
        <r>
          <rPr>
            <b/>
            <sz val="9"/>
            <color indexed="81"/>
            <rFont val="Tahoma"/>
            <family val="2"/>
          </rPr>
          <t>Hp:</t>
        </r>
        <r>
          <rPr>
            <sz val="9"/>
            <color indexed="81"/>
            <rFont val="Tahoma"/>
            <family val="2"/>
          </rPr>
          <t xml:space="preserve">
dr. ROSYAD NUR KHADAFI, Sp.OT</t>
        </r>
      </text>
    </comment>
    <comment ref="C39" authorId="0" shapeId="0" xr:uid="{77524CA8-43C1-4C91-BAFC-62C10FDC2F90}">
      <text>
        <r>
          <rPr>
            <b/>
            <sz val="9"/>
            <color indexed="81"/>
            <rFont val="Tahoma"/>
            <family val="2"/>
          </rPr>
          <t>Hp:</t>
        </r>
        <r>
          <rPr>
            <sz val="9"/>
            <color indexed="81"/>
            <rFont val="Tahoma"/>
            <family val="2"/>
          </rPr>
          <t xml:space="preserve">
dr. MAHASTINI, Sp.THT-KL
dr sugeng S</t>
        </r>
      </text>
    </comment>
    <comment ref="D39" authorId="0" shapeId="0" xr:uid="{88D05CB7-20C2-4E94-88B4-C0281909FD5D}">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40" authorId="0" shapeId="0" xr:uid="{1398C6BC-C4A3-460B-8DF2-379E3E8FF7C1}">
      <text>
        <r>
          <rPr>
            <b/>
            <sz val="9"/>
            <color indexed="81"/>
            <rFont val="Tahoma"/>
            <family val="2"/>
          </rPr>
          <t>Hp:</t>
        </r>
        <r>
          <rPr>
            <sz val="9"/>
            <color indexed="81"/>
            <rFont val="Tahoma"/>
            <family val="2"/>
          </rPr>
          <t xml:space="preserve">
dr. KELLY KUSWIDI YANTO, Sp.JP</t>
        </r>
      </text>
    </comment>
    <comment ref="D40" authorId="0" shapeId="0" xr:uid="{776E3F0E-DD0F-4097-B280-51C248FA5CDF}">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40" authorId="0" shapeId="0" xr:uid="{3043BC7B-5482-4CCA-94B8-4790D178FDA2}">
      <text>
        <r>
          <rPr>
            <b/>
            <sz val="9"/>
            <color indexed="81"/>
            <rFont val="Tahoma"/>
            <family val="2"/>
          </rPr>
          <t>Hp:</t>
        </r>
        <r>
          <rPr>
            <sz val="9"/>
            <color indexed="81"/>
            <rFont val="Tahoma"/>
            <family val="2"/>
          </rPr>
          <t xml:space="preserve">
dr. GARNISWARA SWANDITA, SpJP</t>
        </r>
      </text>
    </comment>
    <comment ref="F41" authorId="0" shapeId="0" xr:uid="{F4F3A5E4-C73D-4988-A355-10F68D6C223E}">
      <text>
        <r>
          <rPr>
            <b/>
            <sz val="9"/>
            <color indexed="81"/>
            <rFont val="Tahoma"/>
            <family val="2"/>
          </rPr>
          <t>Hp:</t>
        </r>
        <r>
          <rPr>
            <sz val="9"/>
            <color indexed="81"/>
            <rFont val="Tahoma"/>
            <family val="2"/>
          </rPr>
          <t xml:space="preserve">
</t>
        </r>
        <r>
          <rPr>
            <sz val="10"/>
            <color indexed="81"/>
            <rFont val="Tahoma"/>
            <family val="2"/>
          </rPr>
          <t>dr. SRI MURNIATI, Sp. KK</t>
        </r>
      </text>
    </comment>
    <comment ref="C42" authorId="0" shapeId="0" xr:uid="{316135C3-7B03-44F8-8339-573548D2F846}">
      <text>
        <r>
          <rPr>
            <b/>
            <sz val="9"/>
            <color indexed="81"/>
            <rFont val="Tahoma"/>
            <family val="2"/>
          </rPr>
          <t>Hp:</t>
        </r>
        <r>
          <rPr>
            <sz val="9"/>
            <color indexed="81"/>
            <rFont val="Tahoma"/>
            <family val="2"/>
          </rPr>
          <t xml:space="preserve">
dr. EKA PRASETYA, Sp.RAD
dr. IGNATIUS MIKAEL REZA</t>
        </r>
      </text>
    </comment>
    <comment ref="C43" authorId="0" shapeId="0" xr:uid="{1EE3E8BF-4C45-4459-8135-C6A5CD5A4A60}">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4" authorId="0" shapeId="0" xr:uid="{30350870-C208-4A45-ABAA-31C37EC467AE}">
      <text>
        <r>
          <rPr>
            <b/>
            <sz val="9"/>
            <color indexed="81"/>
            <rFont val="Tahoma"/>
            <family val="2"/>
          </rPr>
          <t>Hp:</t>
        </r>
        <r>
          <rPr>
            <sz val="9"/>
            <color indexed="81"/>
            <rFont val="Tahoma"/>
            <family val="2"/>
          </rPr>
          <t xml:space="preserve">
dr. NUGROHO WICAKSONO, Sp.An.M.Kes</t>
        </r>
      </text>
    </comment>
    <comment ref="D44" authorId="0" shapeId="0" xr:uid="{E3686BAC-AFE9-46E3-80BB-622D48210F15}">
      <text>
        <r>
          <rPr>
            <b/>
            <sz val="9"/>
            <color indexed="81"/>
            <rFont val="Tahoma"/>
            <family val="2"/>
          </rPr>
          <t>Hp:</t>
        </r>
        <r>
          <rPr>
            <sz val="9"/>
            <color indexed="81"/>
            <rFont val="Tahoma"/>
            <family val="2"/>
          </rPr>
          <t xml:space="preserve">
</t>
        </r>
        <r>
          <rPr>
            <sz val="10"/>
            <color indexed="81"/>
            <rFont val="Tahoma"/>
            <family val="2"/>
          </rPr>
          <t>dr. DIANA ANGGRAINI, Sp.An</t>
        </r>
      </text>
    </comment>
    <comment ref="E44" authorId="0" shapeId="0" xr:uid="{972AA5E7-0779-4115-9E97-C8A8F8C316C5}">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5" authorId="0" shapeId="0" xr:uid="{11316BDC-5AA7-4D09-AFA9-639F54FC949E}">
      <text>
        <r>
          <rPr>
            <b/>
            <sz val="9"/>
            <color indexed="81"/>
            <rFont val="Tahoma"/>
            <family val="2"/>
          </rPr>
          <t>Hp:</t>
        </r>
        <r>
          <rPr>
            <sz val="9"/>
            <color indexed="81"/>
            <rFont val="Tahoma"/>
            <family val="2"/>
          </rPr>
          <t xml:space="preserve">
dr. FATEH JAMAL NAHDI, Sp.U</t>
        </r>
      </text>
    </comment>
    <comment ref="C46" authorId="0" shapeId="0" xr:uid="{58B42EC0-3F84-4689-8515-B7A959EDCF00}">
      <text>
        <r>
          <rPr>
            <b/>
            <sz val="9"/>
            <color indexed="81"/>
            <rFont val="Tahoma"/>
            <family val="2"/>
          </rPr>
          <t>Hp:</t>
        </r>
        <r>
          <rPr>
            <sz val="9"/>
            <color indexed="81"/>
            <rFont val="Tahoma"/>
            <family val="2"/>
          </rPr>
          <t xml:space="preserve">
dr. YANNY OCTAVIA SALLY RIDE, Sp.P</t>
        </r>
      </text>
    </comment>
    <comment ref="E46" authorId="0" shapeId="0" xr:uid="{7BDD3EBD-9BF5-41B6-8BC8-2514B1EF7593}">
      <text>
        <r>
          <rPr>
            <b/>
            <sz val="9"/>
            <color indexed="81"/>
            <rFont val="Tahoma"/>
            <family val="2"/>
          </rPr>
          <t>Hp:</t>
        </r>
        <r>
          <rPr>
            <sz val="9"/>
            <color indexed="81"/>
            <rFont val="Tahoma"/>
            <family val="2"/>
          </rPr>
          <t xml:space="preserve">
</t>
        </r>
        <r>
          <rPr>
            <sz val="10"/>
            <color indexed="81"/>
            <rFont val="Tahoma"/>
            <family val="2"/>
          </rPr>
          <t>dr. DWI INDRAYATI, Sp.P</t>
        </r>
      </text>
    </comment>
    <comment ref="C47" authorId="0" shapeId="0" xr:uid="{BC67C6DB-7694-4690-875A-B704414CE5D0}">
      <text>
        <r>
          <rPr>
            <b/>
            <sz val="9"/>
            <color indexed="81"/>
            <rFont val="Tahoma"/>
            <family val="2"/>
          </rPr>
          <t>Hp:</t>
        </r>
        <r>
          <rPr>
            <sz val="9"/>
            <color indexed="81"/>
            <rFont val="Tahoma"/>
            <family val="2"/>
          </rPr>
          <t xml:space="preserve">
dr. AGUNG SETIAWAN, Sp. K.F.R</t>
        </r>
      </text>
    </comment>
    <comment ref="C48" authorId="0" shapeId="0" xr:uid="{4306A202-31EA-4790-9BB6-6851D201C9DF}">
      <text>
        <r>
          <rPr>
            <b/>
            <sz val="9"/>
            <color indexed="81"/>
            <rFont val="Tahoma"/>
            <family val="2"/>
          </rPr>
          <t>Hp:</t>
        </r>
        <r>
          <rPr>
            <sz val="9"/>
            <color indexed="81"/>
            <rFont val="Tahoma"/>
            <family val="2"/>
          </rPr>
          <t xml:space="preserve">
dr. SRI RAHAYU HARTINI, M. Sc. Sp. KJ</t>
        </r>
      </text>
    </comment>
    <comment ref="C49" authorId="0" shapeId="0" xr:uid="{89C8ACA7-21FE-40A3-932E-2F626A2BEA05}">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50" authorId="0" shapeId="0" xr:uid="{58E5A2EB-BF03-488B-B294-C00CFB317624}">
      <text>
        <r>
          <rPr>
            <b/>
            <sz val="9"/>
            <color indexed="81"/>
            <rFont val="Tahoma"/>
            <family val="2"/>
          </rPr>
          <t>Hp:</t>
        </r>
        <r>
          <rPr>
            <sz val="9"/>
            <color indexed="81"/>
            <rFont val="Tahoma"/>
            <family val="2"/>
          </rPr>
          <t xml:space="preserve">
drg. YUYUS MOHAMAD ILYAS DJUNAEDY</t>
        </r>
      </text>
    </comment>
    <comment ref="E52" authorId="0" shapeId="0" xr:uid="{E946B568-649C-4E34-AC2E-881B0E1BA660}">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
ANIS ZULFA M</t>
        </r>
      </text>
    </comment>
    <comment ref="F52" authorId="0" shapeId="0" xr:uid="{C97F5C89-437D-4704-B80F-64EB6A279823}">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3" authorId="0" shapeId="0" xr:uid="{77D2D09A-44A5-463B-A7D9-5718AA4595AB}">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F55" authorId="0" shapeId="0" xr:uid="{6353BDA8-E427-48BF-89B7-D9D816E9A0E0}">
      <text>
        <r>
          <rPr>
            <b/>
            <sz val="9"/>
            <color indexed="81"/>
            <rFont val="Tahoma"/>
            <family val="2"/>
          </rPr>
          <t>Hp:</t>
        </r>
        <r>
          <rPr>
            <sz val="9"/>
            <color indexed="81"/>
            <rFont val="Tahoma"/>
            <family val="2"/>
          </rPr>
          <t xml:space="preserve">
</t>
        </r>
        <r>
          <rPr>
            <sz val="12"/>
            <color indexed="81"/>
            <rFont val="Tahoma"/>
            <family val="2"/>
          </rPr>
          <t>mukharom
annisa mardiastuti</t>
        </r>
      </text>
    </comment>
    <comment ref="C56" authorId="0" shapeId="0" xr:uid="{FF472E8A-F96F-4C4E-B659-20E8F4557745}">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1" authorId="0" shapeId="0" xr:uid="{967DF064-0A57-4EEE-9378-98A5AB5AE953}">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7" authorId="0" shapeId="0" xr:uid="{A15B8210-4069-47F7-B065-AFD2D2902CF3}">
      <text>
        <r>
          <rPr>
            <b/>
            <sz val="9"/>
            <color indexed="81"/>
            <rFont val="Tahoma"/>
            <family val="2"/>
          </rPr>
          <t>Hp:</t>
        </r>
        <r>
          <rPr>
            <sz val="9"/>
            <color indexed="81"/>
            <rFont val="Tahoma"/>
            <family val="2"/>
          </rPr>
          <t xml:space="preserve">
</t>
        </r>
        <r>
          <rPr>
            <sz val="11"/>
            <color indexed="81"/>
            <rFont val="Tahoma"/>
            <family val="2"/>
          </rPr>
          <t>KUROTUN AINI, S.KM</t>
        </r>
      </text>
    </comment>
    <comment ref="E70" authorId="0" shapeId="0" xr:uid="{EBE6B09C-2881-40D2-A61F-744A4B94921A}">
      <text>
        <r>
          <rPr>
            <b/>
            <sz val="9"/>
            <color indexed="81"/>
            <rFont val="Tahoma"/>
            <family val="2"/>
          </rPr>
          <t>Hp:</t>
        </r>
        <r>
          <rPr>
            <sz val="9"/>
            <color indexed="81"/>
            <rFont val="Tahoma"/>
            <family val="2"/>
          </rPr>
          <t xml:space="preserve">
</t>
        </r>
        <r>
          <rPr>
            <sz val="12"/>
            <color indexed="81"/>
            <rFont val="Tahoma"/>
            <family val="2"/>
          </rPr>
          <t>TESA AROFANI NUR F</t>
        </r>
      </text>
    </comment>
    <comment ref="C71" authorId="0" shapeId="0" xr:uid="{E10AA462-1B8D-46C9-9EAE-CBE5FA09C0BE}">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1" authorId="0" shapeId="0" xr:uid="{A04528C8-865F-493B-BE37-A4F9222BBF98}">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3" authorId="0" shapeId="0" xr:uid="{252D631C-CBDD-455B-B263-DAB1E55EA189}">
      <text>
        <r>
          <rPr>
            <b/>
            <sz val="9"/>
            <color indexed="81"/>
            <rFont val="Tahoma"/>
            <family val="2"/>
          </rPr>
          <t>Hp:</t>
        </r>
        <r>
          <rPr>
            <sz val="9"/>
            <color indexed="81"/>
            <rFont val="Tahoma"/>
            <family val="2"/>
          </rPr>
          <t xml:space="preserve">
</t>
        </r>
        <r>
          <rPr>
            <sz val="11"/>
            <color indexed="81"/>
            <rFont val="Tahoma"/>
            <family val="2"/>
          </rPr>
          <t>LINA DWI SETYARINI, S.Tr.Gz
ABDUL AZIZ, S.Gz
VIQI ANGGI R</t>
        </r>
      </text>
    </comment>
    <comment ref="F74" authorId="0" shapeId="0" xr:uid="{31EC87B3-E2D6-4AF5-9EDE-22F8FB85373A}">
      <text>
        <r>
          <rPr>
            <b/>
            <sz val="9"/>
            <color indexed="81"/>
            <rFont val="Tahoma"/>
            <family val="2"/>
          </rPr>
          <t>Hp:</t>
        </r>
        <r>
          <rPr>
            <sz val="9"/>
            <color indexed="81"/>
            <rFont val="Tahoma"/>
            <family val="2"/>
          </rPr>
          <t xml:space="preserve">
</t>
        </r>
        <r>
          <rPr>
            <sz val="10"/>
            <color indexed="81"/>
            <rFont val="Tahoma"/>
            <family val="2"/>
          </rPr>
          <t>MELY INDRIYANI, A.Md.Gz ke pppk</t>
        </r>
      </text>
    </comment>
    <comment ref="E78" authorId="0" shapeId="0" xr:uid="{974F5B42-0817-4947-8AAD-C51E6B0F2D51}">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1" authorId="0" shapeId="0" xr:uid="{5C183F32-73D2-44A4-84D0-04170AD592C1}">
      <text>
        <r>
          <rPr>
            <b/>
            <sz val="9"/>
            <color indexed="81"/>
            <rFont val="Tahoma"/>
            <family val="2"/>
          </rPr>
          <t>Hp:</t>
        </r>
        <r>
          <rPr>
            <sz val="9"/>
            <color indexed="81"/>
            <rFont val="Tahoma"/>
            <family val="2"/>
          </rPr>
          <t xml:space="preserve">
</t>
        </r>
        <r>
          <rPr>
            <sz val="12"/>
            <color indexed="81"/>
            <rFont val="Tahoma"/>
            <family val="2"/>
          </rPr>
          <t>RETNO SAFITRI</t>
        </r>
      </text>
    </comment>
    <comment ref="E82" authorId="0" shapeId="0" xr:uid="{221DA48F-1A55-4FB0-B999-F5644B046CA5}">
      <text>
        <r>
          <rPr>
            <b/>
            <sz val="9"/>
            <color indexed="81"/>
            <rFont val="Tahoma"/>
            <family val="2"/>
          </rPr>
          <t>Hp:</t>
        </r>
        <r>
          <rPr>
            <sz val="9"/>
            <color indexed="81"/>
            <rFont val="Tahoma"/>
            <family val="2"/>
          </rPr>
          <t xml:space="preserve">
</t>
        </r>
        <r>
          <rPr>
            <sz val="11"/>
            <color indexed="81"/>
            <rFont val="Tahoma"/>
            <family val="2"/>
          </rPr>
          <t>IRWAN HERMANSYAH, A.Md.K.G</t>
        </r>
      </text>
    </comment>
    <comment ref="C83" authorId="0" shapeId="0" xr:uid="{676CB62C-1448-486A-AFE4-E72906C42406}">
      <text>
        <r>
          <rPr>
            <b/>
            <sz val="9"/>
            <color indexed="81"/>
            <rFont val="Tahoma"/>
            <family val="2"/>
          </rPr>
          <t>Hp:</t>
        </r>
        <r>
          <rPr>
            <sz val="9"/>
            <color indexed="81"/>
            <rFont val="Tahoma"/>
            <family val="2"/>
          </rPr>
          <t xml:space="preserve">
RIFIANTI</t>
        </r>
      </text>
    </comment>
    <comment ref="E84" authorId="0" shapeId="0" xr:uid="{FDAB7435-843C-4E44-86C8-2752EC37F8DF}">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5" authorId="0" shapeId="0" xr:uid="{BAC49591-6AFF-41E1-BA0F-C2CAED777CB6}">
      <text>
        <r>
          <rPr>
            <b/>
            <sz val="9"/>
            <color indexed="81"/>
            <rFont val="Tahoma"/>
            <family val="2"/>
          </rPr>
          <t>Hp:</t>
        </r>
        <r>
          <rPr>
            <sz val="9"/>
            <color indexed="81"/>
            <rFont val="Tahoma"/>
            <family val="2"/>
          </rPr>
          <t xml:space="preserve">
BUDI JOKO SANTOSO
JAROT SUHONO
SYARIF FATKHU ROKHMAN</t>
        </r>
      </text>
    </comment>
    <comment ref="E85" authorId="0" shapeId="0" xr:uid="{B2580BDC-6F6D-483F-84F5-2246A3ECC919}">
      <text>
        <r>
          <rPr>
            <b/>
            <sz val="9"/>
            <color indexed="81"/>
            <rFont val="Tahoma"/>
            <family val="2"/>
          </rPr>
          <t>Hp:</t>
        </r>
        <r>
          <rPr>
            <sz val="9"/>
            <color indexed="81"/>
            <rFont val="Tahoma"/>
            <family val="2"/>
          </rPr>
          <t xml:space="preserve">
</t>
        </r>
        <r>
          <rPr>
            <sz val="12"/>
            <color indexed="81"/>
            <rFont val="Tahoma"/>
            <family val="2"/>
          </rPr>
          <t>KURNIA DEVI</t>
        </r>
      </text>
    </comment>
    <comment ref="C86" authorId="0" shapeId="0" xr:uid="{95F3D1F9-581A-4372-B688-A7EE0067DE8B}">
      <text>
        <r>
          <rPr>
            <b/>
            <sz val="9"/>
            <color indexed="81"/>
            <rFont val="Tahoma"/>
            <family val="2"/>
          </rPr>
          <t>Hp:</t>
        </r>
        <r>
          <rPr>
            <sz val="9"/>
            <color indexed="81"/>
            <rFont val="Tahoma"/>
            <family val="2"/>
          </rPr>
          <t xml:space="preserve">
SOEH PURWANTO</t>
        </r>
      </text>
    </comment>
    <comment ref="C92" authorId="0" shapeId="0" xr:uid="{438DE1E0-0948-47A2-8BAC-D49C64153307}">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2" authorId="0" shapeId="0" xr:uid="{1E32F8AA-03F0-47F4-8586-ED961F52AEC6}">
      <text>
        <r>
          <rPr>
            <b/>
            <sz val="9"/>
            <color indexed="81"/>
            <rFont val="Tahoma"/>
            <family val="2"/>
          </rPr>
          <t>Hp:</t>
        </r>
        <r>
          <rPr>
            <sz val="9"/>
            <color indexed="81"/>
            <rFont val="Tahoma"/>
            <family val="2"/>
          </rPr>
          <t xml:space="preserve">
</t>
        </r>
        <r>
          <rPr>
            <sz val="12"/>
            <color indexed="81"/>
            <rFont val="Tahoma"/>
            <family val="2"/>
          </rPr>
          <t>out &gt;&gt;</t>
        </r>
        <r>
          <rPr>
            <sz val="10"/>
            <color indexed="81"/>
            <rFont val="Tahoma"/>
            <family val="2"/>
          </rPr>
          <t>AYU NOER LALILI JAQIYAH, S.Tr.Kes</t>
        </r>
        <r>
          <rPr>
            <sz val="12"/>
            <color indexed="81"/>
            <rFont val="Tahoma"/>
            <family val="2"/>
          </rPr>
          <t>&lt;&lt;</t>
        </r>
        <r>
          <rPr>
            <sz val="10"/>
            <color indexed="81"/>
            <rFont val="Tahoma"/>
            <family val="2"/>
          </rPr>
          <t xml:space="preserve">
RIZKI NURJANAH, S.Tr.Kes</t>
        </r>
      </text>
    </comment>
    <comment ref="E93" authorId="0" shapeId="0" xr:uid="{9DBF3CCC-6134-4D14-BB49-23FD71DF47F7}">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3" authorId="0" shapeId="0" xr:uid="{4C86096C-AC30-4C0F-A296-853DDF3D42D3}">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6" authorId="0" shapeId="0" xr:uid="{96A8848C-19AC-4D3E-B51E-6104FD2F835B}">
      <text>
        <r>
          <rPr>
            <b/>
            <sz val="9"/>
            <color indexed="81"/>
            <rFont val="Tahoma"/>
            <family val="2"/>
          </rPr>
          <t>Hp:</t>
        </r>
        <r>
          <rPr>
            <sz val="9"/>
            <color indexed="81"/>
            <rFont val="Tahoma"/>
            <family val="2"/>
          </rPr>
          <t xml:space="preserve">
</t>
        </r>
        <r>
          <rPr>
            <sz val="14"/>
            <color indexed="81"/>
            <rFont val="Tahoma"/>
            <family val="2"/>
          </rPr>
          <t>EDI SUSILO
pensiun</t>
        </r>
      </text>
    </comment>
    <comment ref="C97" authorId="0" shapeId="0" xr:uid="{58C6606D-BC5C-4A07-8726-C02FA9FD0DAD}">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9" authorId="0" shapeId="0" xr:uid="{9EEF80C0-1225-4932-81D0-00A44CA64690}">
      <text>
        <r>
          <rPr>
            <b/>
            <sz val="9"/>
            <color indexed="81"/>
            <rFont val="Tahoma"/>
            <family val="2"/>
          </rPr>
          <t>Hp:</t>
        </r>
        <r>
          <rPr>
            <sz val="9"/>
            <color indexed="81"/>
            <rFont val="Tahoma"/>
            <family val="2"/>
          </rPr>
          <t xml:space="preserve">
</t>
        </r>
        <r>
          <rPr>
            <sz val="10"/>
            <color indexed="81"/>
            <rFont val="Tahoma"/>
            <family val="2"/>
          </rPr>
          <t>+1 BLUD BARU 220424</t>
        </r>
      </text>
    </comment>
    <comment ref="C103" authorId="0" shapeId="0" xr:uid="{DD4A27E3-F282-4DC9-A8B1-AD85883FEDF2}">
      <text>
        <r>
          <rPr>
            <b/>
            <sz val="9"/>
            <color indexed="81"/>
            <rFont val="Tahoma"/>
            <family val="2"/>
          </rPr>
          <t>Hp:</t>
        </r>
        <r>
          <rPr>
            <sz val="9"/>
            <color indexed="81"/>
            <rFont val="Tahoma"/>
            <family val="2"/>
          </rPr>
          <t xml:space="preserve">
</t>
        </r>
        <r>
          <rPr>
            <sz val="14"/>
            <color indexed="81"/>
            <rFont val="Tahoma"/>
            <family val="2"/>
          </rPr>
          <t>Kustanto Nugroho
_MUTASI</t>
        </r>
      </text>
    </comment>
    <comment ref="C104" authorId="0" shapeId="0" xr:uid="{6719F5E5-5B67-44F0-91DC-D11F120088A3}">
      <text>
        <r>
          <rPr>
            <b/>
            <sz val="9"/>
            <color indexed="81"/>
            <rFont val="Tahoma"/>
            <family val="2"/>
          </rPr>
          <t>Hp:</t>
        </r>
        <r>
          <rPr>
            <sz val="9"/>
            <color indexed="81"/>
            <rFont val="Tahoma"/>
            <family val="2"/>
          </rPr>
          <t xml:space="preserve">
</t>
        </r>
        <r>
          <rPr>
            <sz val="11"/>
            <color indexed="81"/>
            <rFont val="Tahoma"/>
            <family val="2"/>
          </rPr>
          <t>MINTARSIH</t>
        </r>
      </text>
    </comment>
    <comment ref="F105" authorId="0" shapeId="0" xr:uid="{540EAC86-7768-455D-90A3-86F6DF11DFA7}">
      <text>
        <r>
          <rPr>
            <b/>
            <sz val="9"/>
            <color indexed="81"/>
            <rFont val="Tahoma"/>
            <family val="2"/>
          </rPr>
          <t>Hp:</t>
        </r>
        <r>
          <rPr>
            <sz val="9"/>
            <color indexed="81"/>
            <rFont val="Tahoma"/>
            <family val="2"/>
          </rPr>
          <t xml:space="preserve">
</t>
        </r>
        <r>
          <rPr>
            <sz val="10"/>
            <color indexed="81"/>
            <rFont val="Tahoma"/>
            <family val="2"/>
          </rPr>
          <t>REGINA RAHMA UTAMI, S.H</t>
        </r>
      </text>
    </comment>
    <comment ref="F106" authorId="0" shapeId="0" xr:uid="{DE6FFD67-A93C-4462-8D1E-DD53E04E6267}">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8" authorId="0" shapeId="0" xr:uid="{1BF77C39-F2D8-4392-8E5E-ED03E0849EAF}">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9" authorId="0" shapeId="0" xr:uid="{DB5F3AF4-572C-4A6F-9A24-B7F376C6C4A3}">
      <text>
        <r>
          <rPr>
            <b/>
            <sz val="9"/>
            <color indexed="81"/>
            <rFont val="Tahoma"/>
            <family val="2"/>
          </rPr>
          <t>Hp:
GIAT GUNANDAR, SM
YUDI AGUS SETIAWAN, S.S.MM</t>
        </r>
      </text>
    </comment>
    <comment ref="C110" authorId="0" shapeId="0" xr:uid="{F395C2D8-7B17-4595-AFE1-38354E1F0967}">
      <text>
        <r>
          <rPr>
            <b/>
            <sz val="9"/>
            <color indexed="81"/>
            <rFont val="Tahoma"/>
            <family val="2"/>
          </rPr>
          <t>Hp:</t>
        </r>
        <r>
          <rPr>
            <sz val="9"/>
            <color indexed="81"/>
            <rFont val="Tahoma"/>
            <family val="2"/>
          </rPr>
          <t xml:space="preserve">
</t>
        </r>
        <r>
          <rPr>
            <sz val="11"/>
            <color indexed="81"/>
            <rFont val="Tahoma"/>
            <family val="2"/>
          </rPr>
          <t>ANDARDIAN</t>
        </r>
      </text>
    </comment>
    <comment ref="C111" authorId="0" shapeId="0" xr:uid="{41BB6814-D727-4A78-92F2-DDFF82E5CF0E}">
      <text>
        <r>
          <rPr>
            <b/>
            <sz val="9"/>
            <color indexed="81"/>
            <rFont val="Tahoma"/>
            <family val="2"/>
          </rPr>
          <t>Hp:</t>
        </r>
        <r>
          <rPr>
            <sz val="9"/>
            <color indexed="81"/>
            <rFont val="Tahoma"/>
            <family val="2"/>
          </rPr>
          <t xml:space="preserve">
PUTRI UTAMI</t>
        </r>
      </text>
    </comment>
    <comment ref="C112" authorId="0" shapeId="0" xr:uid="{6B2C84FE-30A6-43C3-8460-ACF8E01D1C75}">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2" authorId="0" shapeId="0" xr:uid="{B6542103-0032-41CE-9FD2-0E07EFAFE16C}">
      <text>
        <r>
          <rPr>
            <b/>
            <sz val="9"/>
            <color indexed="81"/>
            <rFont val="Tahoma"/>
            <family val="2"/>
          </rPr>
          <t>Hp:</t>
        </r>
        <r>
          <rPr>
            <sz val="9"/>
            <color indexed="81"/>
            <rFont val="Tahoma"/>
            <family val="2"/>
          </rPr>
          <t xml:space="preserve">
</t>
        </r>
        <r>
          <rPr>
            <sz val="12"/>
            <color indexed="81"/>
            <rFont val="Tahoma"/>
            <family val="2"/>
          </rPr>
          <t>musti irnawati</t>
        </r>
      </text>
    </comment>
    <comment ref="C113" authorId="0" shapeId="0" xr:uid="{75696FEF-32C3-4D46-B2E9-D900895D8E19}">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4" authorId="0" shapeId="0" xr:uid="{B69544F0-48D5-4090-9852-702AEAE3B6CB}">
      <text>
        <r>
          <rPr>
            <b/>
            <sz val="9"/>
            <color indexed="81"/>
            <rFont val="Tahoma"/>
            <family val="2"/>
          </rPr>
          <t>Hp:</t>
        </r>
        <r>
          <rPr>
            <sz val="9"/>
            <color indexed="81"/>
            <rFont val="Tahoma"/>
            <family val="2"/>
          </rPr>
          <t xml:space="preserve">
</t>
        </r>
        <r>
          <rPr>
            <sz val="12"/>
            <color indexed="81"/>
            <rFont val="Tahoma"/>
            <family val="2"/>
          </rPr>
          <t>DEVITA DYAH LESTARI</t>
        </r>
      </text>
    </comment>
    <comment ref="C115" authorId="0" shapeId="0" xr:uid="{C65302B7-3771-47B5-9D5C-C4D6B9A329C1}">
      <text>
        <r>
          <rPr>
            <b/>
            <sz val="9"/>
            <color indexed="81"/>
            <rFont val="Tahoma"/>
            <family val="2"/>
          </rPr>
          <t>Hp:</t>
        </r>
        <r>
          <rPr>
            <sz val="9"/>
            <color indexed="81"/>
            <rFont val="Tahoma"/>
            <family val="2"/>
          </rPr>
          <t xml:space="preserve">
</t>
        </r>
        <r>
          <rPr>
            <sz val="12"/>
            <color indexed="81"/>
            <rFont val="Tahoma"/>
            <family val="2"/>
          </rPr>
          <t>PANDIT WISNU SAPUTRA</t>
        </r>
      </text>
    </comment>
    <comment ref="F115" authorId="0" shapeId="0" xr:uid="{93D9EF1A-54C4-4A3C-83FF-BC1AF428CDEF}">
      <text>
        <r>
          <rPr>
            <b/>
            <sz val="9"/>
            <color indexed="81"/>
            <rFont val="Tahoma"/>
            <family val="2"/>
          </rPr>
          <t>Hp:</t>
        </r>
        <r>
          <rPr>
            <sz val="9"/>
            <color indexed="81"/>
            <rFont val="Tahoma"/>
            <family val="2"/>
          </rPr>
          <t xml:space="preserve">
</t>
        </r>
        <r>
          <rPr>
            <sz val="11"/>
            <color indexed="81"/>
            <rFont val="Tahoma"/>
            <family val="2"/>
          </rPr>
          <t>BAYU PRASETYO UTOMO, S.T</t>
        </r>
      </text>
    </comment>
    <comment ref="C118" authorId="0" shapeId="0" xr:uid="{41DFE9BC-5A2D-46A7-93B6-6936A8F0C682}">
      <text>
        <r>
          <rPr>
            <b/>
            <sz val="9"/>
            <color indexed="81"/>
            <rFont val="Tahoma"/>
            <family val="2"/>
          </rPr>
          <t>Hp:</t>
        </r>
        <r>
          <rPr>
            <sz val="9"/>
            <color indexed="81"/>
            <rFont val="Tahoma"/>
            <family val="2"/>
          </rPr>
          <t xml:space="preserve">
</t>
        </r>
        <r>
          <rPr>
            <sz val="11"/>
            <color indexed="81"/>
            <rFont val="Tahoma"/>
            <family val="2"/>
          </rPr>
          <t>ELI KUSWARI
SUGIARTO</t>
        </r>
      </text>
    </comment>
    <comment ref="C120" authorId="0" shapeId="0" xr:uid="{93CB8BAB-FA9B-49B1-8EF2-78AAB3A9CF89}">
      <text>
        <r>
          <rPr>
            <b/>
            <sz val="9"/>
            <color indexed="81"/>
            <rFont val="Tahoma"/>
            <family val="2"/>
          </rPr>
          <t>Hp:</t>
        </r>
        <r>
          <rPr>
            <sz val="9"/>
            <color indexed="81"/>
            <rFont val="Tahoma"/>
            <family val="2"/>
          </rPr>
          <t xml:space="preserve">
</t>
        </r>
        <r>
          <rPr>
            <sz val="11"/>
            <color indexed="81"/>
            <rFont val="Tahoma"/>
            <family val="2"/>
          </rPr>
          <t>TRIO NURBANI, S.sos</t>
        </r>
      </text>
    </comment>
    <comment ref="C122" authorId="0" shapeId="0" xr:uid="{7814161A-E11F-4A3F-809B-41748E160DB2}">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3" authorId="0" shapeId="0" xr:uid="{F70E6716-BA80-424B-8D4F-45D7BC5D9C1B}">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4" authorId="0" shapeId="0" xr:uid="{A90BB9F4-2282-434A-A977-544CAB26AC07}">
      <text>
        <r>
          <rPr>
            <b/>
            <sz val="9"/>
            <color indexed="81"/>
            <rFont val="Tahoma"/>
            <family val="2"/>
          </rPr>
          <t>Hp:</t>
        </r>
        <r>
          <rPr>
            <sz val="9"/>
            <color indexed="81"/>
            <rFont val="Tahoma"/>
            <family val="2"/>
          </rPr>
          <t xml:space="preserve">
GURUH TRI ATMAJA
WEMPI LISTIANTI</t>
        </r>
      </text>
    </comment>
    <comment ref="C126" authorId="0" shapeId="0" xr:uid="{0F4C397E-0B56-4579-9E7D-E097D5B0B09D}">
      <text>
        <r>
          <rPr>
            <b/>
            <sz val="9"/>
            <color indexed="81"/>
            <rFont val="Tahoma"/>
            <family val="2"/>
          </rPr>
          <t>Hp:</t>
        </r>
        <r>
          <rPr>
            <sz val="9"/>
            <color indexed="81"/>
            <rFont val="Tahoma"/>
            <family val="2"/>
          </rPr>
          <t xml:space="preserve">
</t>
        </r>
        <r>
          <rPr>
            <sz val="12"/>
            <color indexed="81"/>
            <rFont val="Tahoma"/>
            <family val="2"/>
          </rPr>
          <t>AJI TOYIBUL CHASANI</t>
        </r>
      </text>
    </comment>
    <comment ref="F129" authorId="0" shapeId="0" xr:uid="{213F101C-077D-4567-A95F-30A457720C8F}">
      <text>
        <r>
          <rPr>
            <b/>
            <sz val="9"/>
            <color indexed="81"/>
            <rFont val="Tahoma"/>
            <family val="2"/>
          </rPr>
          <t>Hp:</t>
        </r>
        <r>
          <rPr>
            <sz val="9"/>
            <color indexed="81"/>
            <rFont val="Tahoma"/>
            <family val="2"/>
          </rPr>
          <t xml:space="preserve">
ADITYA PUTRA PRATAMA
</t>
        </r>
      </text>
    </comment>
    <comment ref="C130" authorId="0" shapeId="0" xr:uid="{A1E3F01B-4704-42ED-9A7C-DDA43C7D9166}">
      <text>
        <r>
          <rPr>
            <b/>
            <sz val="9"/>
            <color indexed="81"/>
            <rFont val="Tahoma"/>
            <family val="2"/>
          </rPr>
          <t>Hp:</t>
        </r>
        <r>
          <rPr>
            <sz val="9"/>
            <color indexed="81"/>
            <rFont val="Tahoma"/>
            <family val="2"/>
          </rPr>
          <t xml:space="preserve">
</t>
        </r>
        <r>
          <rPr>
            <sz val="14"/>
            <color indexed="81"/>
            <rFont val="Tahoma"/>
            <family val="2"/>
          </rPr>
          <t>AYU KAMILLAH</t>
        </r>
      </text>
    </comment>
    <comment ref="E130" authorId="0" shapeId="0" xr:uid="{7B290D9C-623F-496C-BC06-687902641831}">
      <text>
        <r>
          <rPr>
            <b/>
            <sz val="9"/>
            <color indexed="81"/>
            <rFont val="Tahoma"/>
            <family val="2"/>
          </rPr>
          <t>Hp:</t>
        </r>
        <r>
          <rPr>
            <sz val="9"/>
            <color indexed="81"/>
            <rFont val="Tahoma"/>
            <family val="2"/>
          </rPr>
          <t xml:space="preserve">
</t>
        </r>
        <r>
          <rPr>
            <sz val="11"/>
            <color indexed="81"/>
            <rFont val="Tahoma"/>
            <family val="2"/>
          </rPr>
          <t>BAYU AGIL PRIYATNO, A.Md</t>
        </r>
      </text>
    </comment>
    <comment ref="F130" authorId="0" shapeId="0" xr:uid="{9064942B-E5F5-46E7-BEFF-92F141E8D84D}">
      <text>
        <r>
          <rPr>
            <b/>
            <sz val="9"/>
            <color indexed="81"/>
            <rFont val="Tahoma"/>
            <family val="2"/>
          </rPr>
          <t>Hp:</t>
        </r>
        <r>
          <rPr>
            <sz val="9"/>
            <color indexed="81"/>
            <rFont val="Tahoma"/>
            <family val="2"/>
          </rPr>
          <t xml:space="preserve">
</t>
        </r>
        <r>
          <rPr>
            <sz val="14"/>
            <color indexed="81"/>
            <rFont val="Tahoma"/>
            <family val="2"/>
          </rPr>
          <t>ISMAIL SIDQI
FADHLIELAH LATIEF</t>
        </r>
      </text>
    </comment>
    <comment ref="F131" authorId="0" shapeId="0" xr:uid="{C5927D9E-19E3-47AA-AECD-3DD55576AEC3}">
      <text>
        <r>
          <rPr>
            <b/>
            <sz val="9"/>
            <color indexed="81"/>
            <rFont val="Tahoma"/>
            <family val="2"/>
          </rPr>
          <t>Hp:</t>
        </r>
        <r>
          <rPr>
            <sz val="9"/>
            <color indexed="81"/>
            <rFont val="Tahoma"/>
            <family val="2"/>
          </rPr>
          <t xml:space="preserve">
</t>
        </r>
        <r>
          <rPr>
            <sz val="11"/>
            <color indexed="81"/>
            <rFont val="Tahoma"/>
            <family val="2"/>
          </rPr>
          <t>AMALINDA SEKAR KINASIH
ILHAM ADITYA PANGESTU</t>
        </r>
      </text>
    </comment>
    <comment ref="F132" authorId="0" shapeId="0" xr:uid="{61682C02-3034-47E9-8DA0-5BD3118538BC}">
      <text>
        <r>
          <rPr>
            <b/>
            <sz val="9"/>
            <color indexed="81"/>
            <rFont val="Tahoma"/>
            <family val="2"/>
          </rPr>
          <t xml:space="preserve">Hp:
</t>
        </r>
        <r>
          <rPr>
            <b/>
            <sz val="12"/>
            <color indexed="81"/>
            <rFont val="Tahoma"/>
            <family val="2"/>
          </rPr>
          <t>OKTA VERINA</t>
        </r>
      </text>
    </comment>
    <comment ref="F134" authorId="0" shapeId="0" xr:uid="{E2352634-D6F9-4531-9B6F-068E914A0A8C}">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5" authorId="0" shapeId="0" xr:uid="{8470F2DE-DAA0-4F49-835C-37987A4CF23A}">
      <text>
        <r>
          <rPr>
            <b/>
            <sz val="9"/>
            <color indexed="81"/>
            <rFont val="Tahoma"/>
            <family val="2"/>
          </rPr>
          <t>Hp:</t>
        </r>
        <r>
          <rPr>
            <sz val="9"/>
            <color indexed="81"/>
            <rFont val="Tahoma"/>
            <family val="2"/>
          </rPr>
          <t xml:space="preserve">
</t>
        </r>
        <r>
          <rPr>
            <sz val="14"/>
            <color indexed="81"/>
            <rFont val="Tahoma"/>
            <family val="2"/>
          </rPr>
          <t>ROSIDAH</t>
        </r>
      </text>
    </comment>
    <comment ref="C137" authorId="0" shapeId="0" xr:uid="{8267F669-D40B-42EB-8F0C-6C5C357A15C7}">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8" authorId="0" shapeId="0" xr:uid="{B89D82F1-5DCE-4275-886C-A2A4CD1833A0}">
      <text>
        <r>
          <rPr>
            <b/>
            <sz val="9"/>
            <color indexed="81"/>
            <rFont val="Tahoma"/>
            <family val="2"/>
          </rPr>
          <t>Hp:</t>
        </r>
        <r>
          <rPr>
            <sz val="9"/>
            <color indexed="81"/>
            <rFont val="Tahoma"/>
            <family val="2"/>
          </rPr>
          <t xml:space="preserve">
</t>
        </r>
        <r>
          <rPr>
            <sz val="14"/>
            <color indexed="81"/>
            <rFont val="Tahoma"/>
            <family val="2"/>
          </rPr>
          <t>WIWIT HAMDANI</t>
        </r>
      </text>
    </comment>
    <comment ref="F138" authorId="0" shapeId="0" xr:uid="{F44E01AF-8C83-4061-9904-FA18E50A4C50}">
      <text>
        <r>
          <rPr>
            <b/>
            <sz val="9"/>
            <color indexed="81"/>
            <rFont val="Tahoma"/>
            <family val="2"/>
          </rPr>
          <t>Hp:</t>
        </r>
        <r>
          <rPr>
            <sz val="9"/>
            <color indexed="81"/>
            <rFont val="Tahoma"/>
            <family val="2"/>
          </rPr>
          <t xml:space="preserve">
</t>
        </r>
        <r>
          <rPr>
            <sz val="11"/>
            <color indexed="81"/>
            <rFont val="Tahoma"/>
            <family val="2"/>
          </rPr>
          <t>OKTA ANUGRAH HIDAYAT</t>
        </r>
      </text>
    </comment>
    <comment ref="C139" authorId="0" shapeId="0" xr:uid="{7DA2F9CC-CD6B-46D1-9BEE-632E2E9EDDA8}">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41" authorId="0" shapeId="0" xr:uid="{C8C407D5-4707-4AB8-9356-F9C60C0D2B11}">
      <text>
        <r>
          <rPr>
            <b/>
            <sz val="9"/>
            <color indexed="81"/>
            <rFont val="Tahoma"/>
            <family val="2"/>
          </rPr>
          <t>Hp:</t>
        </r>
        <r>
          <rPr>
            <sz val="9"/>
            <color indexed="81"/>
            <rFont val="Tahoma"/>
            <family val="2"/>
          </rPr>
          <t xml:space="preserve">
</t>
        </r>
        <r>
          <rPr>
            <sz val="12"/>
            <color indexed="81"/>
            <rFont val="Tahoma"/>
            <family val="2"/>
          </rPr>
          <t>SUKINAH</t>
        </r>
      </text>
    </comment>
    <comment ref="F141" authorId="0" shapeId="0" xr:uid="{01D882A4-2856-4914-BD2B-5CE25EEFE929}">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2" authorId="0" shapeId="0" xr:uid="{BA376386-0DEC-4F16-A2D9-E021D875E59D}">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2" authorId="0" shapeId="0" xr:uid="{6ECD19BB-2903-45E7-8D8F-09B0E9FB639D}">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3" authorId="0" shapeId="0" xr:uid="{FC608902-4B4E-44A1-877F-6161A30B89D4}">
      <text>
        <r>
          <rPr>
            <b/>
            <sz val="9"/>
            <color indexed="81"/>
            <rFont val="Tahoma"/>
            <family val="2"/>
          </rPr>
          <t>Hp:</t>
        </r>
        <r>
          <rPr>
            <sz val="9"/>
            <color indexed="81"/>
            <rFont val="Tahoma"/>
            <family val="2"/>
          </rPr>
          <t xml:space="preserve">
</t>
        </r>
        <r>
          <rPr>
            <sz val="10"/>
            <color indexed="81"/>
            <rFont val="Tahoma"/>
            <family val="2"/>
          </rPr>
          <t>HERMAWAN DWI PRAKOSO</t>
        </r>
      </text>
    </comment>
    <comment ref="F145" authorId="0" shapeId="0" xr:uid="{E01F1EDF-867C-4590-9A0B-AFA43E5CDA4E}">
      <text>
        <r>
          <rPr>
            <b/>
            <sz val="9"/>
            <color indexed="81"/>
            <rFont val="Tahoma"/>
            <family val="2"/>
          </rPr>
          <t>Hp:</t>
        </r>
        <r>
          <rPr>
            <sz val="9"/>
            <color indexed="81"/>
            <rFont val="Tahoma"/>
            <family val="2"/>
          </rPr>
          <t xml:space="preserve">
1 JUNIOR DWI CAHYO ADM LABKES</t>
        </r>
      </text>
    </comment>
    <comment ref="F146" authorId="0" shapeId="0" xr:uid="{C71A86C7-AE9C-47EA-AD43-5082F6EFC033}">
      <text>
        <r>
          <rPr>
            <b/>
            <sz val="9"/>
            <color indexed="81"/>
            <rFont val="Tahoma"/>
            <family val="2"/>
          </rPr>
          <t>Hp:</t>
        </r>
        <r>
          <rPr>
            <sz val="9"/>
            <color indexed="81"/>
            <rFont val="Tahoma"/>
            <family val="2"/>
          </rPr>
          <t xml:space="preserve">
</t>
        </r>
        <r>
          <rPr>
            <sz val="11"/>
            <color indexed="81"/>
            <rFont val="Tahoma"/>
            <family val="2"/>
          </rPr>
          <t>HARTIM
MARYANTO</t>
        </r>
      </text>
    </comment>
    <comment ref="E148" authorId="0" shapeId="0" xr:uid="{92A940EC-30E7-4FC3-B492-AF63658349CF}">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8" authorId="0" shapeId="0" xr:uid="{73CCFA68-A1DE-4A9B-B4C0-2BD052A94112}">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9" authorId="0" shapeId="0" xr:uid="{D9304707-39A8-4602-9566-9928D89E9E8A}">
      <text>
        <r>
          <rPr>
            <b/>
            <sz val="9"/>
            <color indexed="81"/>
            <rFont val="Tahoma"/>
            <family val="2"/>
          </rPr>
          <t>Hp:</t>
        </r>
        <r>
          <rPr>
            <sz val="9"/>
            <color indexed="81"/>
            <rFont val="Tahoma"/>
            <family val="2"/>
          </rPr>
          <t xml:space="preserve">
ISTIQOMATURROFIAH, S.K.M </t>
        </r>
        <r>
          <rPr>
            <sz val="10"/>
            <color indexed="81"/>
            <rFont val="Tahoma"/>
            <family val="2"/>
          </rPr>
          <t>&gt;&gt;</t>
        </r>
        <r>
          <rPr>
            <sz val="9"/>
            <color indexed="81"/>
            <rFont val="Tahoma"/>
            <family val="2"/>
          </rPr>
          <t xml:space="preserve"> </t>
        </r>
        <r>
          <rPr>
            <sz val="14"/>
            <color indexed="81"/>
            <rFont val="Tahoma"/>
            <family val="2"/>
          </rPr>
          <t>out</t>
        </r>
      </text>
    </comment>
    <comment ref="C156" authorId="0" shapeId="0" xr:uid="{996D3AA3-79BD-426E-97F5-45E40E2553BC}">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6" authorId="0" shapeId="0" xr:uid="{AA28EF26-F1D6-484A-B9BA-A0933719179E}">
      <text>
        <r>
          <rPr>
            <b/>
            <sz val="9"/>
            <color indexed="81"/>
            <rFont val="Tahoma"/>
            <family val="2"/>
          </rPr>
          <t>Hp:</t>
        </r>
        <r>
          <rPr>
            <sz val="9"/>
            <color indexed="81"/>
            <rFont val="Tahoma"/>
            <family val="2"/>
          </rPr>
          <t xml:space="preserve">
</t>
        </r>
        <r>
          <rPr>
            <sz val="14"/>
            <color indexed="81"/>
            <rFont val="Tahoma"/>
            <family val="2"/>
          </rPr>
          <t>huda pratama</t>
        </r>
      </text>
    </comment>
    <comment ref="F157" authorId="0" shapeId="0" xr:uid="{8550CF7D-38CE-47D8-989A-C7FA8255F044}">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8" authorId="0" shapeId="0" xr:uid="{F3F0FBE7-1E7C-4771-8647-8E300A36345D}">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9" authorId="0" shapeId="0" xr:uid="{500A70F1-59E0-438F-97C6-99E26FE6C542}">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60" authorId="0" shapeId="0" xr:uid="{2D6682CD-6ED7-43E9-BE61-9B7D8BA2DC9E}">
      <text>
        <r>
          <rPr>
            <b/>
            <sz val="9"/>
            <color indexed="81"/>
            <rFont val="Tahoma"/>
            <family val="2"/>
          </rPr>
          <t>Hp:</t>
        </r>
        <r>
          <rPr>
            <sz val="9"/>
            <color indexed="81"/>
            <rFont val="Tahoma"/>
            <family val="2"/>
          </rPr>
          <t xml:space="preserve">
</t>
        </r>
        <r>
          <rPr>
            <sz val="14"/>
            <color indexed="81"/>
            <rFont val="Tahoma"/>
            <family val="2"/>
          </rPr>
          <t>TUMINGAN</t>
        </r>
      </text>
    </comment>
    <comment ref="F162" authorId="0" shapeId="0" xr:uid="{CDE77026-DE3E-45D5-B988-D5CC44EF5000}">
      <text>
        <r>
          <rPr>
            <b/>
            <sz val="9"/>
            <color indexed="81"/>
            <rFont val="Tahoma"/>
            <family val="2"/>
          </rPr>
          <t>Hp:</t>
        </r>
        <r>
          <rPr>
            <sz val="9"/>
            <color indexed="81"/>
            <rFont val="Tahoma"/>
            <family val="2"/>
          </rPr>
          <t xml:space="preserve">
</t>
        </r>
        <r>
          <rPr>
            <sz val="12"/>
            <color indexed="81"/>
            <rFont val="Tahoma"/>
            <family val="2"/>
          </rPr>
          <t>MARYO</t>
        </r>
      </text>
    </comment>
    <comment ref="C163" authorId="0" shapeId="0" xr:uid="{DF6911D2-2D62-4DB8-8296-D4D889A19337}">
      <text>
        <r>
          <rPr>
            <b/>
            <sz val="9"/>
            <color indexed="81"/>
            <rFont val="Tahoma"/>
            <family val="2"/>
          </rPr>
          <t>Hp:</t>
        </r>
        <r>
          <rPr>
            <sz val="9"/>
            <color indexed="81"/>
            <rFont val="Tahoma"/>
            <family val="2"/>
          </rPr>
          <t xml:space="preserve">
</t>
        </r>
        <r>
          <rPr>
            <sz val="12"/>
            <color indexed="81"/>
            <rFont val="Tahoma"/>
            <family val="2"/>
          </rPr>
          <t>KASIWAN</t>
        </r>
      </text>
    </comment>
    <comment ref="F163" authorId="0" shapeId="0" xr:uid="{0465469A-A87D-44A5-B0E5-0711F0A88269}">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6" authorId="0" shapeId="0" xr:uid="{80ECA165-C321-486E-AFE9-9EC2D123C84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7" authorId="0" shapeId="0" xr:uid="{351BA7FE-E20A-4826-A916-BF34FBBA2C70}">
      <text>
        <r>
          <rPr>
            <b/>
            <sz val="9"/>
            <color indexed="81"/>
            <rFont val="Tahoma"/>
            <family val="2"/>
          </rPr>
          <t>Hp:</t>
        </r>
        <r>
          <rPr>
            <sz val="9"/>
            <color indexed="81"/>
            <rFont val="Tahoma"/>
            <family val="2"/>
          </rPr>
          <t xml:space="preserve">
</t>
        </r>
        <r>
          <rPr>
            <sz val="12"/>
            <color indexed="81"/>
            <rFont val="Tahoma"/>
            <family val="2"/>
          </rPr>
          <t>DENGAN DOKTER FAHLIAN</t>
        </r>
      </text>
    </comment>
    <comment ref="D167" authorId="0" shapeId="0" xr:uid="{1A528C42-6B80-4680-84EE-ED9596C7F55E}">
      <text>
        <r>
          <rPr>
            <b/>
            <sz val="9"/>
            <color indexed="81"/>
            <rFont val="Tahoma"/>
            <family val="2"/>
          </rPr>
          <t>Hp:</t>
        </r>
        <r>
          <rPr>
            <sz val="9"/>
            <color indexed="81"/>
            <rFont val="Tahoma"/>
            <family val="2"/>
          </rPr>
          <t xml:space="preserve">
</t>
        </r>
        <r>
          <rPr>
            <sz val="10"/>
            <color indexed="81"/>
            <rFont val="Tahoma"/>
            <family val="2"/>
          </rPr>
          <t>DENGAN DOKTER DIANA</t>
        </r>
      </text>
    </comment>
  </commentList>
</comments>
</file>

<file path=xl/sharedStrings.xml><?xml version="1.0" encoding="utf-8"?>
<sst xmlns="http://schemas.openxmlformats.org/spreadsheetml/2006/main" count="29576" uniqueCount="2805">
  <si>
    <t>DAFTAR PEGAWAI RSUD CILACAP 2024</t>
  </si>
  <si>
    <t>MARET 2024</t>
  </si>
  <si>
    <t>NO</t>
  </si>
  <si>
    <t>NAMA</t>
  </si>
  <si>
    <t>UMUR</t>
  </si>
  <si>
    <t>NIP/NIPPK/NIK</t>
  </si>
  <si>
    <t>TEMPAT LAHIR</t>
  </si>
  <si>
    <t>TANGGAL LAHIR</t>
  </si>
  <si>
    <t>JENIS KELAMIN</t>
  </si>
  <si>
    <t>STATUS PEGAWAI</t>
  </si>
  <si>
    <t>TMT PEGAWAI</t>
  </si>
  <si>
    <t>GOL</t>
  </si>
  <si>
    <t>PENDIDIKAN</t>
  </si>
  <si>
    <t>JABATAN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</si>
  <si>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</si>
  <si>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</si>
  <si>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</si>
  <si>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</si>
  <si>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</si>
  <si>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</si>
  <si>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</si>
  <si>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</si>
  <si>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</si>
  <si>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</si>
  <si>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</si>
  <si>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</si>
  <si>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</si>
  <si>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</si>
  <si>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</si>
  <si>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II/d</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</si>
  <si>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</si>
  <si>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</si>
  <si>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</si>
  <si>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</si>
  <si>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</si>
  <si>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</si>
  <si>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</si>
  <si>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</si>
  <si>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</si>
  <si>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</si>
  <si>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</si>
  <si>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</si>
  <si>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</si>
  <si>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</si>
  <si>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</si>
  <si>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</si>
  <si>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II/c</t>
  </si>
  <si>
    <t>D-III Fisioterapi</t>
  </si>
  <si>
    <t>Fisioterapis Terampil</t>
  </si>
  <si>
    <t>ADIYATI, A.Md.Keb.</t>
  </si>
  <si>
    <t>19730502 199203 2 004</t>
  </si>
  <si>
    <t>WONOGIRI</t>
  </si>
  <si>
    <t>D-III Kebidanan</t>
  </si>
  <si>
    <t>Bidan Penyelia</t>
  </si>
  <si>
    <t>AGUS SUTRISNO, AMK.</t>
  </si>
  <si>
    <t>19740330 200903 1 003</t>
  </si>
  <si>
    <t>III/c</t>
  </si>
  <si>
    <t>Perawat Penyelia</t>
  </si>
  <si>
    <t>AGUSTIN MARIANI</t>
  </si>
  <si>
    <t>19690815 198903 2 005</t>
  </si>
  <si>
    <t>Sekolah Perawat Kesehatan</t>
  </si>
  <si>
    <t>Pengadministrasi Umum</t>
  </si>
  <si>
    <t xml:space="preserve">AINUL MARDIYAH, A.Md.Keb. </t>
  </si>
  <si>
    <t>19841121 201704 2 002</t>
  </si>
  <si>
    <t>PASURUAN</t>
  </si>
  <si>
    <t>III/a</t>
  </si>
  <si>
    <t>Bidan Terampil</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</si>
  <si>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</si>
  <si>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</si>
  <si>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</si>
  <si>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</si>
  <si>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</si>
  <si>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</si>
  <si>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</si>
  <si>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</si>
  <si>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</si>
  <si>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</si>
  <si>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</si>
  <si>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</si>
  <si>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</si>
  <si>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</si>
  <si>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</si>
  <si>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</si>
  <si>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</si>
  <si>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</si>
  <si>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</si>
  <si>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</si>
  <si>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</si>
  <si>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</si>
  <si>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</si>
  <si>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</si>
  <si>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</si>
  <si>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</si>
  <si>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</si>
  <si>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</si>
  <si>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</si>
  <si>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</si>
  <si>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</si>
  <si>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</si>
  <si>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</si>
  <si>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</si>
  <si>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</si>
  <si>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</si>
  <si>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</si>
  <si>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</si>
  <si>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</si>
  <si>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</si>
  <si>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</si>
  <si>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Penyelia</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</si>
  <si>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</si>
  <si>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</si>
  <si>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</si>
  <si>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</si>
  <si>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</si>
  <si>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</si>
  <si>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</si>
  <si>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</si>
  <si>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</si>
  <si>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</si>
  <si>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</si>
  <si>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</si>
  <si>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</si>
  <si>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</si>
  <si>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</si>
  <si>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</si>
  <si>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</si>
  <si>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</si>
  <si>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</si>
  <si>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</si>
  <si>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</si>
  <si>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</si>
  <si>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</si>
  <si>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</si>
  <si>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</si>
  <si>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</si>
  <si>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</si>
  <si>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</si>
  <si>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</si>
  <si>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</si>
  <si>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</si>
  <si>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</si>
  <si>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</si>
  <si>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</si>
  <si>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</si>
  <si>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</si>
  <si>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</si>
  <si>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</si>
  <si>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</si>
  <si>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</si>
  <si>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</si>
  <si>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</si>
  <si>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IV/a</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</si>
  <si>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</si>
  <si>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</si>
  <si>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</si>
  <si>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</si>
  <si>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</si>
  <si>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</si>
  <si>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</si>
  <si>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</si>
  <si>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</si>
  <si>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</si>
  <si>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</si>
  <si>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</si>
  <si>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</si>
  <si>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</si>
  <si>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</si>
  <si>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</si>
  <si>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</si>
  <si>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</si>
  <si>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</si>
  <si>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</si>
  <si>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</si>
  <si>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</si>
  <si>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</si>
  <si>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</si>
  <si>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</si>
  <si>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</si>
  <si>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</si>
  <si>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</si>
  <si>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</si>
  <si>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</si>
  <si>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</si>
  <si>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</si>
  <si>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</si>
  <si>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</si>
  <si>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</si>
  <si>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</si>
  <si>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</si>
  <si>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</si>
  <si>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</si>
  <si>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</si>
  <si>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</si>
  <si>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</si>
  <si>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</si>
  <si>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</si>
  <si>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</si>
  <si>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</si>
  <si>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</si>
  <si>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</si>
  <si>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</si>
  <si>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</si>
  <si>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</si>
  <si>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</si>
  <si>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</si>
  <si>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</si>
  <si>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</si>
  <si>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</si>
  <si>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</si>
  <si>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</si>
  <si>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</si>
  <si>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</si>
  <si>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</si>
  <si>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</si>
  <si>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</si>
  <si>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</si>
  <si>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</si>
  <si>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</si>
  <si>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</si>
  <si>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</si>
  <si>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</si>
  <si>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</si>
  <si>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</si>
  <si>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</si>
  <si>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</si>
  <si>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</si>
  <si>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</si>
  <si>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</si>
  <si>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</si>
  <si>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</si>
  <si>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</si>
  <si>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</si>
  <si>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</si>
  <si>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</si>
  <si>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</si>
  <si>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Madya</t>
  </si>
  <si>
    <t>BIDANG PELAYANAN MEDIK</t>
  </si>
  <si>
    <t>dr. AGUNG WIBOWO</t>
  </si>
  <si>
    <t>19840920 201001 1 014</t>
  </si>
  <si>
    <t>S-1 Pendidikan Dokter</t>
  </si>
  <si>
    <t>dr. AHMAD LUTFI, Sp.M</t>
  </si>
  <si>
    <t>19720226 201001 1 005</t>
  </si>
  <si>
    <t>JAKARTA</t>
  </si>
  <si>
    <t>S-2 Dokter Spesialis Mata</t>
  </si>
  <si>
    <t>dr. ANDY ARDIANSYAH, Sp.OT.</t>
  </si>
  <si>
    <t>19850917 201902 1 003</t>
  </si>
  <si>
    <t>WONOSOBO</t>
  </si>
  <si>
    <t>S-2 Spesialis Orthopedi</t>
  </si>
  <si>
    <t>Dokter Ahli Muda</t>
  </si>
  <si>
    <t>dr. ANGGI APRIANSYAH PURWANTO</t>
  </si>
  <si>
    <t>19890403 201502 1 002</t>
  </si>
  <si>
    <t>Kasi Pelayanan Medik Rawat Inap</t>
  </si>
  <si>
    <t>dr. AULIYA NISA</t>
  </si>
  <si>
    <t>19920208 201902 2 007</t>
  </si>
  <si>
    <t>Dokter Ahli Pertama</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</si>
  <si>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</si>
  <si>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</si>
  <si>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</si>
  <si>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</si>
  <si>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</si>
  <si>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</si>
  <si>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</si>
  <si>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</si>
  <si>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</si>
  <si>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</si>
  <si>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</si>
  <si>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</si>
  <si>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</si>
  <si>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</si>
  <si>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</si>
  <si>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</si>
  <si>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</si>
  <si>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</si>
  <si>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</si>
  <si>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</si>
  <si>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</si>
  <si>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</si>
  <si>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</si>
  <si>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</si>
  <si>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</si>
  <si>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</si>
  <si>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</si>
  <si>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</si>
  <si>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</si>
  <si>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</si>
  <si>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</si>
  <si>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</si>
  <si>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</si>
  <si>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</si>
  <si>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</si>
  <si>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S-2 Dokter Spesialis Bedah</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</si>
  <si>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</si>
  <si>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</si>
  <si>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</si>
  <si>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</si>
  <si>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</si>
  <si>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</si>
  <si>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</si>
  <si>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</si>
  <si>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</si>
  <si>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</si>
  <si>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</si>
  <si>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</si>
  <si>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</si>
  <si>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</si>
  <si>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</si>
  <si>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</si>
  <si>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</si>
  <si>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</si>
  <si>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</si>
  <si>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</si>
  <si>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</si>
  <si>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</si>
  <si>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</si>
  <si>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</si>
  <si>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</si>
  <si>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</si>
  <si>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</si>
  <si>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</si>
  <si>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</si>
  <si>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</si>
  <si>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</si>
  <si>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GUNUNG KIDUL</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</si>
  <si>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</si>
  <si>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</si>
  <si>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</si>
  <si>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</si>
  <si>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</si>
  <si>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</si>
  <si>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</si>
  <si>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</si>
  <si>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</si>
  <si>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</si>
  <si>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</si>
  <si>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</si>
  <si>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</si>
  <si>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</si>
  <si>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</si>
  <si>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</si>
  <si>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</si>
  <si>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</si>
  <si>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</si>
  <si>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</si>
  <si>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</si>
  <si>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</si>
  <si>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</si>
  <si>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</si>
  <si>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</si>
  <si>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</si>
  <si>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</si>
  <si>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</si>
  <si>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</si>
  <si>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</si>
  <si>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</si>
  <si>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</si>
  <si>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</si>
  <si>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</si>
  <si>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</si>
  <si>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</si>
  <si>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</si>
  <si>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</si>
  <si>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</si>
  <si>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</si>
  <si>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</si>
  <si>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</si>
  <si>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</si>
  <si>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</si>
  <si>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</si>
  <si>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</si>
  <si>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</si>
  <si>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</si>
  <si>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</si>
  <si>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</si>
  <si>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</si>
  <si>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</si>
  <si>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</si>
  <si>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</si>
  <si>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</si>
  <si>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</si>
  <si>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</si>
  <si>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</si>
  <si>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</si>
  <si>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</si>
  <si>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</si>
  <si>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</si>
  <si>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</si>
  <si>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</si>
  <si>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</si>
  <si>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</si>
  <si>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</si>
  <si>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</si>
  <si>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</si>
  <si>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</si>
  <si>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</si>
  <si>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</si>
  <si>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</si>
  <si>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</si>
  <si>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</si>
  <si>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</si>
  <si>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</si>
  <si>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</si>
  <si>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</si>
  <si>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</si>
  <si>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</si>
  <si>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</si>
  <si>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</si>
  <si>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</si>
  <si>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</si>
  <si>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</si>
  <si>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</si>
  <si>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</si>
  <si>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</si>
  <si>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</si>
  <si>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</si>
  <si>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</si>
  <si>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</si>
  <si>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</si>
  <si>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</si>
  <si>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</si>
  <si>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</si>
  <si>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</si>
  <si>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</si>
  <si>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</si>
  <si>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</si>
  <si>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</si>
  <si>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</si>
  <si>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</si>
  <si>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</si>
  <si>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</si>
  <si>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</si>
  <si>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</si>
  <si>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</si>
  <si>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ENDAH SUPRIYATI, S.Kep., Ns.</t>
  </si>
  <si>
    <t>19770317 200604 2 019</t>
  </si>
  <si>
    <t>ENDANG SETYARINI, A.Md.Farm</t>
  </si>
  <si>
    <t>19690522 199303 2 008</t>
  </si>
  <si>
    <t>Asisten Apoteker Penyelia</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</si>
  <si>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</si>
  <si>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</si>
  <si>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</si>
  <si>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</si>
  <si>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</si>
  <si>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</si>
  <si>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</si>
  <si>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</si>
  <si>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</si>
  <si>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</si>
  <si>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</si>
  <si>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</si>
  <si>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</si>
  <si>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</si>
  <si>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</si>
  <si>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</si>
  <si>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</si>
  <si>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</si>
  <si>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</si>
  <si>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</si>
  <si>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</si>
  <si>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</si>
  <si>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</si>
  <si>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</si>
  <si>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</si>
  <si>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</si>
  <si>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</si>
  <si>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</si>
  <si>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</si>
  <si>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</si>
  <si>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</si>
  <si>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</si>
  <si>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</si>
  <si>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</si>
  <si>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</si>
  <si>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</si>
  <si>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</si>
  <si>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</si>
  <si>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</si>
  <si>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</si>
  <si>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</si>
  <si>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</si>
  <si>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</si>
  <si>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</si>
  <si>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</si>
  <si>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</si>
  <si>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</si>
  <si>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</si>
  <si>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</si>
  <si>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</si>
  <si>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</si>
  <si>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</si>
  <si>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</si>
  <si>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</si>
  <si>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</si>
  <si>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</si>
  <si>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</si>
  <si>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</si>
  <si>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</si>
  <si>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</si>
  <si>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</si>
  <si>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</si>
  <si>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</si>
  <si>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</si>
  <si>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</si>
  <si>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</si>
  <si>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</si>
  <si>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</si>
  <si>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</si>
  <si>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</si>
  <si>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</si>
  <si>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</si>
  <si>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</si>
  <si>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</si>
  <si>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</si>
  <si>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</si>
  <si>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</si>
  <si>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</si>
  <si>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</si>
  <si>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</si>
  <si>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</si>
  <si>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</si>
  <si>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</si>
  <si>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</si>
  <si>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</si>
  <si>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</si>
  <si>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</si>
  <si>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</si>
  <si>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</si>
  <si>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</si>
  <si>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</si>
  <si>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</si>
  <si>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</si>
  <si>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</si>
  <si>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</si>
  <si>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</si>
  <si>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</si>
  <si>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</si>
  <si>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</si>
  <si>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</si>
  <si>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</si>
  <si>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</si>
  <si>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</si>
  <si>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</si>
  <si>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</si>
  <si>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</si>
  <si>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</si>
  <si>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</si>
  <si>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</si>
  <si>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</si>
  <si>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</si>
  <si>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</si>
  <si>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</si>
  <si>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</si>
  <si>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</si>
  <si>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</si>
  <si>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</si>
  <si>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</si>
  <si>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</si>
  <si>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</si>
  <si>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</si>
  <si>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</si>
  <si>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</si>
  <si>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</si>
  <si>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</si>
  <si>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</si>
  <si>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</si>
  <si>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</si>
  <si>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</si>
  <si>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</si>
  <si>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</si>
  <si>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</si>
  <si>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</si>
  <si>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</si>
  <si>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</si>
  <si>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</si>
  <si>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</si>
  <si>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</si>
  <si>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</si>
  <si>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</si>
  <si>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</si>
  <si>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</si>
  <si>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</si>
  <si>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</si>
  <si>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</si>
  <si>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</si>
  <si>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</si>
  <si>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</si>
  <si>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</si>
  <si>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</si>
  <si>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</si>
  <si>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</si>
  <si>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</si>
  <si>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</si>
  <si>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</si>
  <si>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</si>
  <si>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</si>
  <si>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</si>
  <si>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</si>
  <si>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</si>
  <si>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</si>
  <si>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</si>
  <si>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</si>
  <si>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</si>
  <si>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</si>
  <si>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</si>
  <si>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</si>
  <si>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</si>
  <si>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</si>
  <si>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</si>
  <si>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</si>
  <si>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</si>
  <si>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</si>
  <si>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</si>
  <si>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</si>
  <si>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</si>
  <si>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</si>
  <si>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</si>
  <si>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</si>
  <si>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</si>
  <si>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</si>
  <si>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</si>
  <si>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</si>
  <si>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</si>
  <si>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</si>
  <si>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</si>
  <si>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</si>
  <si>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</si>
  <si>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</si>
  <si>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</si>
  <si>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</si>
  <si>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</si>
  <si>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</si>
  <si>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</si>
  <si>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</si>
  <si>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</si>
  <si>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</si>
  <si>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</si>
  <si>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</si>
  <si>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</si>
  <si>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</si>
  <si>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</si>
  <si>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</si>
  <si>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</si>
  <si>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</si>
  <si>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</si>
  <si>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</si>
  <si>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</si>
  <si>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</si>
  <si>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</si>
  <si>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SEMARANG</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</si>
  <si>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</si>
  <si>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</si>
  <si>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</si>
  <si>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</si>
  <si>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</si>
  <si>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</si>
  <si>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</si>
  <si>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</si>
  <si>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</si>
  <si>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</si>
  <si>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</si>
  <si>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</si>
  <si>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</si>
  <si>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</si>
  <si>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</si>
  <si>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</si>
  <si>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</si>
  <si>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</si>
  <si>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</si>
  <si>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</si>
  <si>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</si>
  <si>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</si>
  <si>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</si>
  <si>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</si>
  <si>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</si>
  <si>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</si>
  <si>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</si>
  <si>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</si>
  <si>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</si>
  <si>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</si>
  <si>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</si>
  <si>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</si>
  <si>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</si>
  <si>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</si>
  <si>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</si>
  <si>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</si>
  <si>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</si>
  <si>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</si>
  <si>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</si>
  <si>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</si>
  <si>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</si>
  <si>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</si>
  <si>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</si>
  <si>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</si>
  <si>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</si>
  <si>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</si>
  <si>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</si>
  <si>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</si>
  <si>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</si>
  <si>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</si>
  <si>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</si>
  <si>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</si>
  <si>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</si>
  <si>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</si>
  <si>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</si>
  <si>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</si>
  <si>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</si>
  <si>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</si>
  <si>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</si>
  <si>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</si>
  <si>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</si>
  <si>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</si>
  <si>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</si>
  <si>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</si>
  <si>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</si>
  <si>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</si>
  <si>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</si>
  <si>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</si>
  <si>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</si>
  <si>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</si>
  <si>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</si>
  <si>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</si>
  <si>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</si>
  <si>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</si>
  <si>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</si>
  <si>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</si>
  <si>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</si>
  <si>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</si>
  <si>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</si>
  <si>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</si>
  <si>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</si>
  <si>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</si>
  <si>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</si>
  <si>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</si>
  <si>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</si>
  <si>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</si>
  <si>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</si>
  <si>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</si>
  <si>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</si>
  <si>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</si>
  <si>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</si>
  <si>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</si>
  <si>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</si>
  <si>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</si>
  <si>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</si>
  <si>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</si>
  <si>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</si>
  <si>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</si>
  <si>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</si>
  <si>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</si>
  <si>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</si>
  <si>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</si>
  <si>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</si>
  <si>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</si>
  <si>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</si>
  <si>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</si>
  <si>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</si>
  <si>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</si>
  <si>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</si>
  <si>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</si>
  <si>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</si>
  <si>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</si>
  <si>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</si>
  <si>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</si>
  <si>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Pengadministrasi Rekam Medis dan Informasi</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</si>
  <si>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</si>
  <si>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</si>
  <si>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</si>
  <si>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</si>
  <si>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</si>
  <si>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</si>
  <si>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</si>
  <si>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</si>
  <si>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</si>
  <si>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</si>
  <si>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</si>
  <si>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</si>
  <si>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</si>
  <si>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</si>
  <si>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</si>
  <si>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</si>
  <si>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</si>
  <si>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</si>
  <si>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</si>
  <si>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</si>
  <si>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</si>
  <si>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</si>
  <si>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</si>
  <si>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</si>
  <si>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</si>
  <si>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</si>
  <si>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</si>
  <si>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</si>
  <si>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</si>
  <si>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</si>
  <si>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</si>
  <si>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</si>
  <si>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</si>
  <si>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</si>
  <si>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</si>
  <si>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</si>
  <si>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</si>
  <si>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</si>
  <si>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Radiografer Mahir</t>
  </si>
  <si>
    <t>RUMDIYATI</t>
  </si>
  <si>
    <t>19820628 200312 2 006</t>
  </si>
  <si>
    <t>SAIKEM, S.Tr.Keb.Bdn</t>
  </si>
  <si>
    <t>19670629 198803 2 004</t>
  </si>
  <si>
    <t>S-1 Profesi Kebidanan</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</si>
  <si>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</si>
  <si>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</si>
  <si>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</si>
  <si>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</si>
  <si>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</si>
  <si>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</si>
  <si>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</si>
  <si>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</si>
  <si>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</si>
  <si>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</si>
  <si>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</si>
  <si>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</si>
  <si>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</si>
  <si>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</si>
  <si>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</si>
  <si>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</si>
  <si>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</si>
  <si>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</si>
  <si>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</si>
  <si>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</si>
  <si>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</si>
  <si>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</si>
  <si>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</si>
  <si>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</si>
  <si>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</si>
  <si>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</si>
  <si>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</si>
  <si>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</si>
  <si>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</si>
  <si>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</si>
  <si>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</si>
  <si>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</si>
  <si>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</si>
  <si>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</si>
  <si>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</si>
  <si>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</si>
  <si>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</si>
  <si>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</si>
  <si>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</si>
  <si>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</si>
  <si>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</si>
  <si>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</si>
  <si>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</si>
  <si>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</si>
  <si>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</si>
  <si>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</si>
  <si>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</si>
  <si>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</si>
  <si>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</si>
  <si>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</si>
  <si>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</si>
  <si>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</si>
  <si>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</si>
  <si>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</si>
  <si>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</si>
  <si>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</si>
  <si>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</si>
  <si>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</si>
  <si>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</si>
  <si>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</si>
  <si>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</si>
  <si>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</si>
  <si>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</si>
  <si>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</si>
  <si>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</si>
  <si>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</si>
  <si>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</si>
  <si>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</si>
  <si>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</si>
  <si>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</si>
  <si>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</si>
  <si>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</si>
  <si>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</si>
  <si>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</si>
  <si>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</si>
  <si>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</si>
  <si>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</si>
  <si>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</si>
  <si>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</si>
  <si>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</si>
  <si>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</si>
  <si>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</si>
  <si>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</si>
  <si>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</si>
  <si>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</si>
  <si>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Asisten Apoteker Mahir</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</si>
  <si>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</si>
  <si>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</si>
  <si>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</si>
  <si>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</si>
  <si>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</si>
  <si>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</si>
  <si>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</si>
  <si>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</si>
  <si>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</si>
  <si>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</si>
  <si>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</si>
  <si>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</si>
  <si>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</si>
  <si>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</si>
  <si>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PENSIUN</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</si>
  <si>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</si>
  <si>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</si>
  <si>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</si>
  <si>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</si>
  <si>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</si>
  <si>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</si>
  <si>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</si>
  <si>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</si>
  <si>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</si>
  <si>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</si>
  <si>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</si>
  <si>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</si>
  <si>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</si>
  <si>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</si>
  <si>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</si>
  <si>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</si>
  <si>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</si>
  <si>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</si>
  <si>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</si>
  <si>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</si>
  <si>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</si>
  <si>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</si>
  <si>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</si>
  <si>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</si>
  <si>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</si>
  <si>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</si>
  <si>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</si>
  <si>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</si>
  <si>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</si>
  <si>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</si>
  <si>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</si>
  <si>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</si>
  <si>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</si>
  <si>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</si>
  <si>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</si>
  <si>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</si>
  <si>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</si>
  <si>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</si>
  <si>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</si>
  <si>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</si>
  <si>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</si>
  <si>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</si>
  <si>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</si>
  <si>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</si>
  <si>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</si>
  <si>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</si>
  <si>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</si>
  <si>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</si>
  <si>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</si>
  <si>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</si>
  <si>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</si>
  <si>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</si>
  <si>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</si>
  <si>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</si>
  <si>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</si>
  <si>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</si>
  <si>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</si>
  <si>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</si>
  <si>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</si>
  <si>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</si>
  <si>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</si>
  <si>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</si>
  <si>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</si>
  <si>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</si>
  <si>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</si>
  <si>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</si>
  <si>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</si>
  <si>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</si>
  <si>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</si>
  <si>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</si>
  <si>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</si>
  <si>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</si>
  <si>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</si>
  <si>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</si>
  <si>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</si>
  <si>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</si>
  <si>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</si>
  <si>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</si>
  <si>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</si>
  <si>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</si>
  <si>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</si>
  <si>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</si>
  <si>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</si>
  <si>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</si>
  <si>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</si>
  <si>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</si>
  <si>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</si>
  <si>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</si>
  <si>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</si>
  <si>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</si>
  <si>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</si>
  <si>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</si>
  <si>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</si>
  <si>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</si>
  <si>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</si>
  <si>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</si>
  <si>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</si>
  <si>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</si>
  <si>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</si>
  <si>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</si>
  <si>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</si>
  <si>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</si>
  <si>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</si>
  <si>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</si>
  <si>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</si>
  <si>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</si>
  <si>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</si>
  <si>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</si>
  <si>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</si>
  <si>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</si>
  <si>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</si>
  <si>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Bidan Ahli Madya</t>
  </si>
  <si>
    <t>UMMU HAFIDA, S.Tr.Kes.(Rad)</t>
  </si>
  <si>
    <t>19781126 200501 2 006</t>
  </si>
  <si>
    <t>UNGGUL UJI NURHAYATI, S.M.</t>
  </si>
  <si>
    <t>19820304 200312 2 002</t>
  </si>
  <si>
    <t>Kasubbag Anggaran Dan Perbendaharaan</t>
  </si>
  <si>
    <t>VERA YULIANA , A.Md.Keb.</t>
  </si>
  <si>
    <t>19790711 201904 2 001</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</si>
  <si>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</si>
  <si>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</si>
  <si>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</si>
  <si>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</si>
  <si>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</si>
  <si>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</si>
  <si>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</si>
  <si>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</si>
  <si>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</si>
  <si>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</si>
  <si>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</si>
  <si>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</si>
  <si>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</si>
  <si>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</si>
  <si>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</si>
  <si>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</si>
  <si>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</si>
  <si>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</si>
  <si>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</si>
  <si>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</si>
  <si>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</si>
  <si>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</si>
  <si>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</si>
  <si>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</si>
  <si>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</si>
  <si>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</si>
  <si>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</si>
  <si>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</si>
  <si>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</si>
  <si>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</si>
  <si>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</si>
  <si>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</si>
  <si>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</si>
  <si>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</si>
  <si>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</si>
  <si>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</si>
  <si>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</si>
  <si>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</si>
  <si>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</si>
  <si>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</si>
  <si>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</si>
  <si>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</si>
  <si>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</si>
  <si>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</si>
  <si>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</si>
  <si>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19900702 201503 2 002</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</si>
  <si>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</si>
  <si>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</si>
  <si>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</si>
  <si>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</si>
  <si>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</si>
  <si>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</si>
  <si>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</si>
  <si>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</si>
  <si>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</si>
  <si>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</si>
  <si>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</si>
  <si>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</si>
  <si>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FATEH JAMAL NAHDI, Sp.U.</t>
  </si>
  <si>
    <t>19820415 202202 1 001</t>
  </si>
  <si>
    <t xml:space="preserve">CPNS </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</si>
  <si>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</si>
  <si>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</si>
  <si>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</si>
  <si>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</si>
  <si>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</si>
  <si>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</si>
  <si>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</si>
  <si>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</si>
  <si>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</si>
  <si>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</si>
  <si>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</si>
  <si>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</si>
  <si>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</si>
  <si>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</si>
  <si>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</si>
  <si>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</si>
  <si>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</si>
  <si>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</si>
  <si>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</si>
  <si>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</si>
  <si>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</si>
  <si>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PPPK</t>
  </si>
  <si>
    <t>IX</t>
  </si>
  <si>
    <t>ADE RUSMAYATI, A.Md.Keb.</t>
  </si>
  <si>
    <t>19890815 202221 2 003</t>
  </si>
  <si>
    <t>VII</t>
  </si>
  <si>
    <t>ADHY AT RAMLIANA, S.Kep., Ns.</t>
  </si>
  <si>
    <t>19890702 202221 1 001</t>
  </si>
  <si>
    <t>X</t>
  </si>
  <si>
    <t>ALGI ARIZAL, A.Md.Farm.</t>
  </si>
  <si>
    <t>19931010 202221 1 001</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</si>
  <si>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</si>
  <si>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</si>
  <si>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</si>
  <si>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</si>
  <si>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</si>
  <si>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</si>
  <si>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</si>
  <si>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</si>
  <si>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</si>
  <si>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</si>
  <si>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</si>
  <si>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</si>
  <si>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</si>
  <si>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</si>
  <si>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</si>
  <si>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</si>
  <si>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BAYU AGIL PRIYATNO, A.Md</t>
  </si>
  <si>
    <t>19920330 202321 1 013</t>
  </si>
  <si>
    <t>SUBBAG TATA USAHA, KEPEGAWAIAN &amp; HUMAS</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</si>
  <si>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</si>
  <si>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</si>
  <si>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</si>
  <si>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</si>
  <si>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</si>
  <si>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</si>
  <si>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</si>
  <si>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</si>
  <si>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</si>
  <si>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</si>
  <si>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</si>
  <si>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</si>
  <si>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</si>
  <si>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</si>
  <si>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</si>
  <si>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</si>
  <si>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</si>
  <si>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</si>
  <si>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</si>
  <si>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 xml:space="preserve"> STR 3</t>
  </si>
  <si>
    <t>dr. EFI ERNI ASIH</t>
  </si>
  <si>
    <t>19830905 202221 2 002</t>
  </si>
  <si>
    <t>dr. ENDANG SRI UNTARI, Sp.PD.</t>
  </si>
  <si>
    <t>19760911 202221 2 001</t>
  </si>
  <si>
    <t>dr. JONY SANTOSO, Sp.AN., M.Kes.</t>
  </si>
  <si>
    <t>19820623 202321 1 001</t>
  </si>
  <si>
    <t>GRESIK</t>
  </si>
  <si>
    <t>S-2 Dokter Spesialis Anestesiologi</t>
  </si>
  <si>
    <t>Dokter Spesialis Anestesi</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</si>
  <si>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</si>
  <si>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</si>
  <si>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</si>
  <si>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</si>
  <si>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</si>
  <si>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</si>
  <si>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</si>
  <si>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</si>
  <si>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</si>
  <si>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</si>
  <si>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</si>
  <si>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</si>
  <si>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</si>
  <si>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</si>
  <si>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</si>
  <si>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</si>
  <si>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</si>
  <si>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</si>
  <si>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</si>
  <si>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</si>
  <si>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</si>
  <si>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</si>
  <si>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</si>
  <si>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</si>
  <si>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</si>
  <si>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</si>
  <si>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</si>
  <si>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</si>
  <si>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</si>
  <si>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</si>
  <si>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</si>
  <si>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</si>
  <si>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</si>
  <si>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</si>
  <si>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</si>
  <si>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</si>
  <si>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</si>
  <si>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</si>
  <si>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</si>
  <si>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</si>
  <si>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</si>
  <si>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</si>
  <si>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</si>
  <si>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</si>
  <si>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</si>
  <si>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</si>
  <si>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</si>
  <si>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</si>
  <si>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</si>
  <si>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</si>
  <si>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</si>
  <si>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</si>
  <si>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</si>
  <si>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</si>
  <si>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</si>
  <si>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</si>
  <si>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</si>
  <si>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</si>
  <si>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</si>
  <si>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</si>
  <si>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</si>
  <si>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</si>
  <si>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</si>
  <si>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</si>
  <si>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</si>
  <si>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</si>
  <si>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</si>
  <si>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</si>
  <si>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</si>
  <si>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</si>
  <si>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</si>
  <si>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</si>
  <si>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</si>
  <si>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MUHAMMAD NAILUR ROBICH, S.Tr.Anim</t>
  </si>
  <si>
    <t>19950105 202321 1 007</t>
  </si>
  <si>
    <t xml:space="preserve">D-IV </t>
  </si>
  <si>
    <t>Pranata Hubungan Masyarakat</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</si>
  <si>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</si>
  <si>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</si>
  <si>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</si>
  <si>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</si>
  <si>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</si>
  <si>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</si>
  <si>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</si>
  <si>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</si>
  <si>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</si>
  <si>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</si>
  <si>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</si>
  <si>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</si>
  <si>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</si>
  <si>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</si>
  <si>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</si>
  <si>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</si>
  <si>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</si>
  <si>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</si>
  <si>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</si>
  <si>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</si>
  <si>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</si>
  <si>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</si>
  <si>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</si>
  <si>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</si>
  <si>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</si>
  <si>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</si>
  <si>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</si>
  <si>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</si>
  <si>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</si>
  <si>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</si>
  <si>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</si>
  <si>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</si>
  <si>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</si>
  <si>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</si>
  <si>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</si>
  <si>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</si>
  <si>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</si>
  <si>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</si>
  <si>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</si>
  <si>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</si>
  <si>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</si>
  <si>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</si>
  <si>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</si>
  <si>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</si>
  <si>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</si>
  <si>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</si>
  <si>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</si>
  <si>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</si>
  <si>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</si>
  <si>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</si>
  <si>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</si>
  <si>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</si>
  <si>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</si>
  <si>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</si>
  <si>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</si>
  <si>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</si>
  <si>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</si>
  <si>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</si>
  <si>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</si>
  <si>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</si>
  <si>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</si>
  <si>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</si>
  <si>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</si>
  <si>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</si>
  <si>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</si>
  <si>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</si>
  <si>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</si>
  <si>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</si>
  <si>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</si>
  <si>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</si>
  <si>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</si>
  <si>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</si>
  <si>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</si>
  <si>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</si>
  <si>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</si>
  <si>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</si>
  <si>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</si>
  <si>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</si>
  <si>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</si>
  <si>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</si>
  <si>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ABDUL WAKHID NUGROHO, A.Md.Kes</t>
  </si>
  <si>
    <t>3310142010950003</t>
  </si>
  <si>
    <t>BLUD</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</si>
  <si>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</si>
  <si>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</si>
  <si>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</si>
  <si>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</si>
  <si>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</si>
  <si>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</si>
  <si>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</si>
  <si>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</si>
  <si>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</si>
  <si>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</si>
  <si>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</si>
  <si>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</si>
  <si>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</si>
  <si>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</si>
  <si>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</si>
  <si>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</si>
  <si>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</si>
  <si>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</si>
  <si>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</si>
  <si>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</si>
  <si>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</si>
  <si>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</si>
  <si>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</si>
  <si>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</si>
  <si>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</si>
  <si>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</si>
  <si>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</si>
  <si>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</si>
  <si>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</si>
  <si>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</si>
  <si>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</si>
  <si>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</si>
  <si>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</si>
  <si>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</si>
  <si>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</si>
  <si>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</si>
  <si>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</si>
  <si>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SUB BAGIAN ANGGARAN DAN PERBENDAHARAAN</t>
  </si>
  <si>
    <t>AGUS PRIYANTO, A.Md.Kep.</t>
  </si>
  <si>
    <t>3301023009890005</t>
  </si>
  <si>
    <t>AGUS RIYANTO</t>
  </si>
  <si>
    <t>3301230112790001</t>
  </si>
  <si>
    <t>AGUS SUPARMAN</t>
  </si>
  <si>
    <t>3301232608780003</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</si>
  <si>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</si>
  <si>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</si>
  <si>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</si>
  <si>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</si>
  <si>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</si>
  <si>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</si>
  <si>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</si>
  <si>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</si>
  <si>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</si>
  <si>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</si>
  <si>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</si>
  <si>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</si>
  <si>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</si>
  <si>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</si>
  <si>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</si>
  <si>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</si>
  <si>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</si>
  <si>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</si>
  <si>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</si>
  <si>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Pengadministrasi Umum (Layanan Operasional)</t>
  </si>
  <si>
    <t>INSTALASI RAWAT INAP</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</si>
  <si>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</si>
  <si>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</si>
  <si>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</si>
  <si>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</si>
  <si>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</si>
  <si>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</si>
  <si>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</si>
  <si>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</si>
  <si>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</si>
  <si>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</si>
  <si>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</si>
  <si>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</si>
  <si>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</si>
  <si>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</si>
  <si>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</si>
  <si>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</si>
  <si>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</si>
  <si>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</si>
  <si>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Programer</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</si>
  <si>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</si>
  <si>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</si>
  <si>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</si>
  <si>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</si>
  <si>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</si>
  <si>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</si>
  <si>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</si>
  <si>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</si>
  <si>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</si>
  <si>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</si>
  <si>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</si>
  <si>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</si>
  <si>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</si>
  <si>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</si>
  <si>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</si>
  <si>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</si>
  <si>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</si>
  <si>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</si>
  <si>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</si>
  <si>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</si>
  <si>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</si>
  <si>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</si>
  <si>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</si>
  <si>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</si>
  <si>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</si>
  <si>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</si>
  <si>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</si>
  <si>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</si>
  <si>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</si>
  <si>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</si>
  <si>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</si>
  <si>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</si>
  <si>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</si>
  <si>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</si>
  <si>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</si>
  <si>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</si>
  <si>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</si>
  <si>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</si>
  <si>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</si>
  <si>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</si>
  <si>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</si>
  <si>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</si>
  <si>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</si>
  <si>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</si>
  <si>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</si>
  <si>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</si>
  <si>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</si>
  <si>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</si>
  <si>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</si>
  <si>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</si>
  <si>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</si>
  <si>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</si>
  <si>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</si>
  <si>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</si>
  <si>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</si>
  <si>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</si>
  <si>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</si>
  <si>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</si>
  <si>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</si>
  <si>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</si>
  <si>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</si>
  <si>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</si>
  <si>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</si>
  <si>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</si>
  <si>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</si>
  <si>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</si>
  <si>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</si>
  <si>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</si>
  <si>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</si>
  <si>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WARTO, AMK.</t>
  </si>
  <si>
    <t>19790312 202221 1 001</t>
  </si>
  <si>
    <t>BAYU PRASETYO UTOMO, S.T</t>
  </si>
  <si>
    <t>3303132111950002</t>
  </si>
  <si>
    <t>S-1 Teknik Sipil</t>
  </si>
  <si>
    <t>BAYU SUGI MULYONO</t>
  </si>
  <si>
    <t>3301150301010001</t>
  </si>
  <si>
    <t>SMK Farmasi</t>
  </si>
  <si>
    <t>BUDI PURNOMO, S.Kep., Ns.</t>
  </si>
  <si>
    <t>3301101512890001</t>
  </si>
  <si>
    <t>BUDIYANTO WALUYO, A.Md.Kes.</t>
  </si>
  <si>
    <t>3302032710890001</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</si>
  <si>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</si>
  <si>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</si>
  <si>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</si>
  <si>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</si>
  <si>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</si>
  <si>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</si>
  <si>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</si>
  <si>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</si>
  <si>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</si>
  <si>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</si>
  <si>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</si>
  <si>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</si>
  <si>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</si>
  <si>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INSTALASI CSSD</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</si>
  <si>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</si>
  <si>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</si>
  <si>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</si>
  <si>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</si>
  <si>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</si>
  <si>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</si>
  <si>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</si>
  <si>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</si>
  <si>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</si>
  <si>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</si>
  <si>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</si>
  <si>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</si>
  <si>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</si>
  <si>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</si>
  <si>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</si>
  <si>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</si>
  <si>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</si>
  <si>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</si>
  <si>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</si>
  <si>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</si>
  <si>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</si>
  <si>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</si>
  <si>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</si>
  <si>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</si>
  <si>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</si>
  <si>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</si>
  <si>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</si>
  <si>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</si>
  <si>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</si>
  <si>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</si>
  <si>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</si>
  <si>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</si>
  <si>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</si>
  <si>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</si>
  <si>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</si>
  <si>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</si>
  <si>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</si>
  <si>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</si>
  <si>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</si>
  <si>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</si>
  <si>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</si>
  <si>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</si>
  <si>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</si>
  <si>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</si>
  <si>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</si>
  <si>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</si>
  <si>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</si>
  <si>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</si>
  <si>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</si>
  <si>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</si>
  <si>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</si>
  <si>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</si>
  <si>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</si>
  <si>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</si>
  <si>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</si>
  <si>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</si>
  <si>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</si>
  <si>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</si>
  <si>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</si>
  <si>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</si>
  <si>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</si>
  <si>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</si>
  <si>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</si>
  <si>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</si>
  <si>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</si>
  <si>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</si>
  <si>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</si>
  <si>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</si>
  <si>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</si>
  <si>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</si>
  <si>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YATMIN FRANCISKA, S.Kep., Ns.</t>
  </si>
  <si>
    <t>19860117 202221 1 001</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</si>
  <si>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</si>
  <si>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</si>
  <si>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</si>
  <si>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</si>
  <si>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</si>
  <si>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</si>
  <si>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</si>
  <si>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</si>
  <si>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</si>
  <si>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</si>
  <si>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</si>
  <si>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</si>
  <si>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</si>
  <si>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</si>
  <si>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</si>
  <si>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</si>
  <si>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</si>
  <si>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</si>
  <si>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</si>
  <si>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</si>
  <si>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</si>
  <si>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</si>
  <si>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</si>
  <si>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</si>
  <si>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</si>
  <si>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</si>
  <si>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</si>
  <si>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</si>
  <si>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</si>
  <si>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</si>
  <si>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</si>
  <si>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</si>
  <si>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</si>
  <si>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</si>
  <si>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</si>
  <si>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</si>
  <si>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</si>
  <si>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</si>
  <si>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</si>
  <si>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</si>
  <si>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</si>
  <si>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</si>
  <si>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</si>
  <si>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</si>
  <si>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</si>
  <si>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</si>
  <si>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</si>
  <si>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</si>
  <si>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</si>
  <si>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</si>
  <si>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</si>
  <si>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</si>
  <si>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</si>
  <si>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</si>
  <si>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</si>
  <si>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</si>
  <si>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</si>
  <si>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</si>
  <si>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</si>
  <si>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</si>
  <si>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</si>
  <si>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</si>
  <si>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</si>
  <si>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</si>
  <si>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</si>
  <si>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</si>
  <si>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</si>
  <si>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</si>
  <si>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</si>
  <si>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</si>
  <si>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</si>
  <si>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</si>
  <si>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</si>
  <si>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</si>
  <si>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</si>
  <si>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</si>
  <si>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</si>
  <si>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</si>
  <si>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</si>
  <si>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</si>
  <si>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</si>
  <si>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</si>
  <si>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</si>
  <si>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</si>
  <si>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</si>
  <si>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</si>
  <si>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</si>
  <si>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</si>
  <si>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</si>
  <si>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</si>
  <si>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</si>
  <si>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</si>
  <si>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</si>
  <si>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</si>
  <si>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</si>
  <si>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SUB BAG RUMAH TANGGA, LOGISTIK DAN HUMAS</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</si>
  <si>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</si>
  <si>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</si>
  <si>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</si>
  <si>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</si>
  <si>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</si>
  <si>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</si>
  <si>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</si>
  <si>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</si>
  <si>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</si>
  <si>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</si>
  <si>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</si>
  <si>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</si>
  <si>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</si>
  <si>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</si>
  <si>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</si>
  <si>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</si>
  <si>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</si>
  <si>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</si>
  <si>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</si>
  <si>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</si>
  <si>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</si>
  <si>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</si>
  <si>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</si>
  <si>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</si>
  <si>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</si>
  <si>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</si>
  <si>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</si>
  <si>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</si>
  <si>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</si>
  <si>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</si>
  <si>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</si>
  <si>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</si>
  <si>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</si>
  <si>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</si>
  <si>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</si>
  <si>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</si>
  <si>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</si>
  <si>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</si>
  <si>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</si>
  <si>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</si>
  <si>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</si>
  <si>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</si>
  <si>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</si>
  <si>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</si>
  <si>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</si>
  <si>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</si>
  <si>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</si>
  <si>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</si>
  <si>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</si>
  <si>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</si>
  <si>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</si>
  <si>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</si>
  <si>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</si>
  <si>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</si>
  <si>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</si>
  <si>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</si>
  <si>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</si>
  <si>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</si>
  <si>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</si>
  <si>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</si>
  <si>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</si>
  <si>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</si>
  <si>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</si>
  <si>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</si>
  <si>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</si>
  <si>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</si>
  <si>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</si>
  <si>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</si>
  <si>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</si>
  <si>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</si>
  <si>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</si>
  <si>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</si>
  <si>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</si>
  <si>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</si>
  <si>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</si>
  <si>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</si>
  <si>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</si>
  <si>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</si>
  <si>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</si>
  <si>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</si>
  <si>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</si>
  <si>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</si>
  <si>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</si>
  <si>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</si>
  <si>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</si>
  <si>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</si>
  <si>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</si>
  <si>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</si>
  <si>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ISTHYANA FERDHIKA PUTRI</t>
  </si>
  <si>
    <t>3301216110000001</t>
  </si>
  <si>
    <t>ISTI QOMAH, A.Md.Kep.</t>
  </si>
  <si>
    <t>3303095310940002</t>
  </si>
  <si>
    <t>ISTIQOMATURROFIAH, S.K.M</t>
  </si>
  <si>
    <t>3301215111990001</t>
  </si>
  <si>
    <t>Tenaga Promosi Kesehatan dan Ilmu Perilaku</t>
  </si>
  <si>
    <t>IWANG SUNTOSO</t>
  </si>
  <si>
    <t>3301022706830004</t>
  </si>
  <si>
    <t>Instalasi Gizi</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</si>
  <si>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</si>
  <si>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</si>
  <si>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</si>
  <si>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</si>
  <si>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</si>
  <si>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</si>
  <si>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</si>
  <si>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</si>
  <si>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</si>
  <si>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</si>
  <si>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</si>
  <si>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</si>
  <si>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</si>
  <si>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</si>
  <si>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</si>
  <si>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</si>
  <si>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</si>
  <si>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</si>
  <si>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</si>
  <si>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</si>
  <si>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</si>
  <si>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</si>
  <si>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</si>
  <si>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</si>
  <si>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</si>
  <si>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</si>
  <si>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</si>
  <si>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</si>
  <si>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</si>
  <si>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</si>
  <si>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</si>
  <si>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</si>
  <si>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</si>
  <si>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</si>
  <si>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</si>
  <si>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</si>
  <si>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</si>
  <si>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</si>
  <si>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</si>
  <si>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</si>
  <si>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</si>
  <si>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</si>
  <si>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</si>
  <si>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</si>
  <si>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</si>
  <si>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</si>
  <si>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</si>
  <si>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</si>
  <si>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</si>
  <si>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</si>
  <si>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</si>
  <si>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</si>
  <si>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</si>
  <si>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</si>
  <si>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</si>
  <si>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</si>
  <si>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</si>
  <si>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</si>
  <si>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</si>
  <si>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</si>
  <si>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Tenaga Teknik</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</si>
  <si>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</si>
  <si>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</si>
  <si>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</si>
  <si>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</si>
  <si>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</si>
  <si>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</si>
  <si>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</si>
  <si>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</si>
  <si>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</si>
  <si>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</si>
  <si>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</si>
  <si>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</si>
  <si>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</si>
  <si>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</si>
  <si>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</si>
  <si>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</si>
  <si>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</si>
  <si>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</si>
  <si>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</si>
  <si>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</si>
  <si>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</si>
  <si>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</si>
  <si>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</si>
  <si>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</si>
  <si>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</si>
  <si>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</si>
  <si>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</si>
  <si>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</si>
  <si>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</si>
  <si>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</si>
  <si>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</si>
  <si>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</si>
  <si>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</si>
  <si>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</si>
  <si>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</si>
  <si>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</si>
  <si>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</si>
  <si>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</si>
  <si>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</si>
  <si>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</si>
  <si>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</si>
  <si>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</si>
  <si>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</si>
  <si>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</si>
  <si>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</si>
  <si>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</si>
  <si>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</si>
  <si>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</si>
  <si>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</si>
  <si>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</si>
  <si>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</si>
  <si>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</si>
  <si>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</si>
  <si>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</si>
  <si>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</si>
  <si>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</si>
  <si>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</si>
  <si>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</si>
  <si>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</si>
  <si>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</si>
  <si>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</si>
  <si>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</si>
  <si>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</si>
  <si>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</si>
  <si>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</si>
  <si>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</si>
  <si>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</si>
  <si>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</si>
  <si>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</si>
  <si>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</si>
  <si>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</si>
  <si>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</si>
  <si>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Analis Sistem</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</si>
  <si>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</si>
  <si>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</si>
  <si>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</si>
  <si>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</si>
  <si>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</si>
  <si>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</si>
  <si>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</si>
  <si>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</si>
  <si>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</si>
  <si>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</si>
  <si>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</si>
  <si>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</si>
  <si>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</si>
  <si>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</si>
  <si>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</si>
  <si>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</si>
  <si>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</si>
  <si>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</si>
  <si>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</si>
  <si>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</si>
  <si>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</si>
  <si>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</si>
  <si>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</si>
  <si>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</si>
  <si>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</si>
  <si>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</si>
  <si>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</si>
  <si>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</si>
  <si>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</si>
  <si>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</si>
  <si>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</si>
  <si>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</si>
  <si>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</si>
  <si>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</si>
  <si>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</si>
  <si>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</si>
  <si>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</si>
  <si>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</si>
  <si>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</si>
  <si>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</si>
  <si>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</si>
  <si>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</si>
  <si>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</si>
  <si>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</si>
  <si>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</si>
  <si>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</si>
  <si>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</si>
  <si>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</si>
  <si>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</si>
  <si>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</si>
  <si>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</si>
  <si>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</si>
  <si>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</si>
  <si>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</si>
  <si>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</si>
  <si>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</si>
  <si>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</si>
  <si>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</si>
  <si>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</si>
  <si>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</si>
  <si>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</si>
  <si>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</si>
  <si>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</si>
  <si>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</si>
  <si>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</si>
  <si>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</si>
  <si>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</si>
  <si>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</si>
  <si>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</si>
  <si>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</si>
  <si>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</si>
  <si>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</si>
  <si>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</si>
  <si>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</si>
  <si>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</si>
  <si>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</si>
  <si>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</si>
  <si>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</si>
  <si>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</si>
  <si>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</si>
  <si>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</si>
  <si>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</si>
  <si>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</si>
  <si>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</si>
  <si>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</si>
  <si>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</si>
  <si>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</si>
  <si>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</si>
  <si>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</si>
  <si>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</si>
  <si>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</si>
  <si>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</si>
  <si>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</si>
  <si>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</si>
  <si>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</si>
  <si>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</si>
  <si>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</si>
  <si>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</si>
  <si>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</si>
  <si>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</si>
  <si>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</si>
  <si>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</si>
  <si>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</si>
  <si>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</si>
  <si>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</si>
  <si>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</si>
  <si>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</si>
  <si>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</si>
  <si>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</si>
  <si>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</si>
  <si>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</si>
  <si>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</si>
  <si>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</si>
  <si>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</si>
  <si>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</si>
  <si>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</si>
  <si>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</si>
  <si>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</si>
  <si>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</si>
  <si>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</si>
  <si>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</si>
  <si>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</si>
  <si>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</si>
  <si>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</si>
  <si>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</si>
  <si>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</si>
  <si>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</si>
  <si>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</si>
  <si>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</si>
  <si>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</si>
  <si>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</si>
  <si>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</si>
  <si>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</si>
  <si>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</si>
  <si>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</si>
  <si>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</si>
  <si>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</si>
  <si>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</si>
  <si>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</si>
  <si>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</si>
  <si>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</si>
  <si>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</si>
  <si>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</si>
  <si>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</si>
  <si>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</si>
  <si>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</si>
  <si>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</si>
  <si>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</si>
  <si>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</si>
  <si>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</si>
  <si>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</si>
  <si>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</si>
  <si>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</si>
  <si>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</si>
  <si>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</si>
  <si>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</si>
  <si>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</si>
  <si>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</si>
  <si>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</si>
  <si>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</si>
  <si>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</si>
  <si>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</si>
  <si>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</si>
  <si>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</si>
  <si>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</si>
  <si>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</si>
  <si>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</si>
  <si>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</si>
  <si>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</si>
  <si>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</si>
  <si>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</si>
  <si>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</si>
  <si>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</si>
  <si>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</si>
  <si>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</si>
  <si>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</si>
  <si>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</si>
  <si>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</si>
  <si>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</si>
  <si>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</si>
  <si>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</si>
  <si>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</si>
  <si>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</si>
  <si>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</si>
  <si>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</si>
  <si>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</si>
  <si>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</si>
  <si>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</si>
  <si>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</si>
  <si>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</si>
  <si>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</si>
  <si>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</si>
  <si>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</si>
  <si>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</si>
  <si>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</si>
  <si>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</si>
  <si>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</si>
  <si>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</si>
  <si>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</si>
  <si>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</si>
  <si>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</si>
  <si>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</si>
  <si>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</si>
  <si>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</si>
  <si>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</si>
  <si>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</si>
  <si>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</si>
  <si>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</si>
  <si>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</si>
  <si>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</si>
  <si>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</si>
  <si>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</si>
  <si>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</si>
  <si>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</si>
  <si>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</si>
  <si>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</si>
  <si>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</si>
  <si>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</si>
  <si>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</si>
  <si>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</si>
  <si>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</si>
  <si>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</si>
  <si>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</si>
  <si>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</si>
  <si>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</si>
  <si>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</si>
  <si>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</si>
  <si>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</si>
  <si>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</si>
  <si>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</si>
  <si>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</si>
  <si>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</si>
  <si>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</si>
  <si>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</si>
  <si>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</si>
  <si>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</si>
  <si>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</si>
  <si>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</si>
  <si>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</si>
  <si>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</si>
  <si>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</si>
  <si>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</si>
  <si>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</si>
  <si>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</si>
  <si>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</si>
  <si>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</si>
  <si>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</si>
  <si>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</si>
  <si>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</si>
  <si>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</si>
  <si>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</si>
  <si>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</si>
  <si>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</si>
  <si>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</si>
  <si>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</si>
  <si>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</si>
  <si>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</si>
  <si>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</si>
  <si>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</si>
  <si>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</si>
  <si>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</si>
  <si>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</si>
  <si>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</si>
  <si>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</si>
  <si>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</si>
  <si>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</si>
  <si>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</si>
  <si>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</si>
  <si>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</si>
  <si>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</si>
  <si>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</si>
  <si>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</si>
  <si>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</si>
  <si>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Instalasi Pamulasaran Jenazah</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</si>
  <si>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</si>
  <si>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</si>
  <si>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</si>
  <si>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</si>
  <si>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</si>
  <si>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</si>
  <si>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</si>
  <si>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</si>
  <si>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</si>
  <si>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</si>
  <si>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</si>
  <si>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</si>
  <si>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</si>
  <si>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</si>
  <si>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</si>
  <si>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</si>
  <si>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</si>
  <si>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</si>
  <si>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</si>
  <si>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</si>
  <si>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</si>
  <si>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</si>
  <si>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</si>
  <si>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</si>
  <si>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</si>
  <si>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</si>
  <si>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</si>
  <si>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</si>
  <si>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</si>
  <si>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</si>
  <si>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</si>
  <si>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</si>
  <si>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dr. ABRAHAM GUNTUR BAYU AJI, Sp. PD</t>
  </si>
  <si>
    <t>3301230801920002</t>
  </si>
  <si>
    <t>S-2 Spesialis Penyakit Dalam</t>
  </si>
  <si>
    <t>Dokter Spesialis Penyakit Dalam</t>
  </si>
  <si>
    <t>YUNI ASIH RUSTANTI, S.Farm., Apt.</t>
  </si>
  <si>
    <t>19910604 202221 2 002</t>
  </si>
  <si>
    <t>NDARI ERIKAWATI, S.H</t>
  </si>
  <si>
    <t>19910313 202321 2 047</t>
  </si>
  <si>
    <t>S-1 ILMU HUKUM</t>
  </si>
  <si>
    <t>AHLI PERTAMA - ANALIS SUMBER DAYA MANUSIA APARATUR</t>
  </si>
  <si>
    <t>SUB BAGIAN TATA USAHA, KEPEGAWAIAN DAN HUMAS</t>
  </si>
  <si>
    <t>PAMUNGKAS ANGGIT WIBOWO, S.H</t>
  </si>
  <si>
    <t>19880215 202321 1 017</t>
  </si>
  <si>
    <t>AHLI PERTAMA - PERENCANA</t>
  </si>
  <si>
    <t>SUB BAGIAN PROGRAM DAN PENGEMBANGAN</t>
  </si>
  <si>
    <t xml:space="preserve">DWI ASIH ATUN, A.Md.Kep.	</t>
  </si>
  <si>
    <t>19930320 201902 2 005</t>
  </si>
  <si>
    <t>ETIKA NURUL AVIVAH, A.Md.Rad.</t>
  </si>
  <si>
    <t>19931213 201902 2 006</t>
  </si>
  <si>
    <t>CilACAP</t>
  </si>
  <si>
    <t>D-III RADIODIAGNOSTIK DAN RADIOTERAPI</t>
  </si>
  <si>
    <r>
      <rPr>
        <b/>
        <u/>
        <sz val="16"/>
        <rFont val="Arial"/>
        <family val="2"/>
      </rPr>
      <t>DATA PEGAWAI PER JABATAN UPTD RSUD CILACAP </t>
    </r>
  </si>
  <si>
    <t>JUMLAH</t>
  </si>
  <si>
    <t>PEJABAT STRUKTURAL</t>
  </si>
  <si>
    <t>PNS</t>
  </si>
  <si>
    <t>NAMA JABATAN</t>
  </si>
  <si>
    <t>BEZETING</t>
  </si>
  <si>
    <t>DOKTER UMUM</t>
  </si>
  <si>
    <t>CPNS</t>
  </si>
  <si>
    <t>DOKTER SPESIALIS</t>
  </si>
  <si>
    <t>JABATAN STRUKTURAL</t>
  </si>
  <si>
    <t>DOKTER GIGI</t>
  </si>
  <si>
    <t>DIREKTUR</t>
  </si>
  <si>
    <t>PERAWAT</t>
  </si>
  <si>
    <t>WADIR BIDANG UMUM DAN KEUANGAN</t>
  </si>
  <si>
    <t>BIDAN</t>
  </si>
  <si>
    <t>WADIR BIDANG PELAYANAN</t>
  </si>
  <si>
    <t>PENUNJANG</t>
  </si>
  <si>
    <t>KEPALA BAGIAN PROGRAM DAN PENGEMBAGAN</t>
  </si>
  <si>
    <t>ADM DAN LAINYA</t>
  </si>
  <si>
    <t>KEPALA BAGIAN KEUANGAN</t>
  </si>
  <si>
    <t>TOTAL</t>
  </si>
  <si>
    <t>KEPALA BAGIAN UMUM</t>
  </si>
  <si>
    <t>KEPALA BIDAN PELAYANAN MEDIS</t>
  </si>
  <si>
    <t>KEPALA BIDANG PELAYANAN KEPERAWATAN</t>
  </si>
  <si>
    <t>KEPALA BIDANG PELAYANAN PENUNJANG MEDIK</t>
  </si>
  <si>
    <t>KASUBAG. PERENCANAAN DAN PENGEMBANGAN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</si>
  <si>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</si>
  <si>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</si>
  <si>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</si>
  <si>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</si>
  <si>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</si>
  <si>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</si>
  <si>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</si>
  <si>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</si>
  <si>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KEPERAWATAN RAWAT INAP</t>
  </si>
  <si>
    <t>KASI. PELAYANAN PENUNJANG MEDIK LANGSUNG</t>
  </si>
  <si>
    <t>KASI. PELAYANAN PENUNJANG MEDIK TIDAK LANGSUNG</t>
  </si>
  <si>
    <t>JABATAN FUNGSIONAL</t>
  </si>
  <si>
    <t>TENAGA MEDIS</t>
  </si>
  <si>
    <t>DOKTER</t>
  </si>
  <si>
    <t>DOKTER SPESIALIS PENYAKIT DALAM</t>
  </si>
  <si>
    <t>DOKTER SPESIALIS BEDAH</t>
  </si>
  <si>
    <t>DOKTER SPESIALIS BEDAH ONKOLOGI</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</si>
  <si>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</si>
  <si>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</si>
  <si>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</si>
  <si>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</si>
  <si>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</si>
  <si>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</si>
  <si>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</si>
  <si>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</si>
  <si>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</si>
  <si>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</si>
  <si>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</si>
  <si>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DR DIANA @majenang</t>
  </si>
  <si>
    <t>DOKTER SPESIALIS UROLOGI</t>
  </si>
  <si>
    <t>DOKTER SPESIALIS PARU</t>
  </si>
  <si>
    <t>DOKTER SPESIALIS REHABILITASI MEDIS</t>
  </si>
  <si>
    <t>DOKTER SPESIALIS KESEHATAN JIWA</t>
  </si>
  <si>
    <t>DOKTER GIGI SPESIALIS PROSTODENSIA</t>
  </si>
  <si>
    <t>TENAGA KEFARMASIAN</t>
  </si>
  <si>
    <t>APOTEKER</t>
  </si>
  <si>
    <t>ASISTEN APOTEKER</t>
  </si>
  <si>
    <t>TENAGA KEPERAWATAN</t>
  </si>
  <si>
    <t>PERAWAT - PROFESI</t>
  </si>
  <si>
    <t>- SUGIYONO, S.Kep.,Ners</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</si>
  <si>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</si>
  <si>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</si>
  <si>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</si>
  <si>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</si>
  <si>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</si>
  <si>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</si>
  <si>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</si>
  <si>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</si>
  <si>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</si>
  <si>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</si>
  <si>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</si>
  <si>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</si>
  <si>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</si>
  <si>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</si>
  <si>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</si>
  <si>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</si>
  <si>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</si>
  <si>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</si>
  <si>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</si>
  <si>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</si>
  <si>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</si>
  <si>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</si>
  <si>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</si>
  <si>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</si>
  <si>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</si>
  <si>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</si>
  <si>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</si>
  <si>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</si>
  <si>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</si>
  <si>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</si>
  <si>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</si>
  <si>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</si>
  <si>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</si>
  <si>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</si>
  <si>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</si>
  <si>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</si>
  <si>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</si>
  <si>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</si>
  <si>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</si>
  <si>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</si>
  <si>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</si>
  <si>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ORTOTIK PROSTETIK</t>
  </si>
  <si>
    <t>TERAPI WICARA - D3</t>
  </si>
  <si>
    <t>FUNGSIONAL NON TENAGA KESEHATAN</t>
  </si>
  <si>
    <t>JABATAN ADMINISTRASI/PELAKSANA</t>
  </si>
  <si>
    <t>ANALIS SUMBER DAYA MANUSIA APARATUR</t>
  </si>
  <si>
    <t>ANALIS PENGEMBANGAN SDM APARATUR</t>
  </si>
  <si>
    <t>ANALIS PERATURAN BADAN LAYANAN UMUM</t>
  </si>
  <si>
    <t>ANALIS HUKUM</t>
  </si>
  <si>
    <t>ANALIS KESEHATAN (KLINIK VCT)</t>
  </si>
  <si>
    <t>PENATA LAPORAN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</si>
  <si>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</si>
  <si>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</si>
  <si>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</si>
  <si>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</si>
  <si>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</si>
  <si>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</si>
  <si>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</si>
  <si>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</si>
  <si>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</si>
  <si>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ANALIS KEBIJAKAN BARANG MILIK NEGARA</t>
  </si>
  <si>
    <t>ANALIS KERJASAMA</t>
  </si>
  <si>
    <t>ANALIS PENGEMBANGAN TEKNOLOGI MEDIS</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</si>
  <si>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</si>
  <si>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</si>
  <si>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</si>
  <si>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</si>
  <si>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</si>
  <si>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</si>
  <si>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</si>
  <si>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</si>
  <si>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 AHLI</t>
  </si>
  <si>
    <t>PRANATA KOMPUTER TERAMPIL</t>
  </si>
  <si>
    <t>PROGRAMER</t>
  </si>
  <si>
    <t>ANALIS SISTEM</t>
  </si>
  <si>
    <t>PENGELOLA DATA BELANJA DAN LAPORAN KEUANGAN</t>
  </si>
  <si>
    <t>ANALIS SISTEM AKUNTANSI INSTANSI</t>
  </si>
  <si>
    <t>VERIFIKATOR KEUANGAN</t>
  </si>
  <si>
    <t>PENGELOLA ANGGARAN</t>
  </si>
  <si>
    <t>PENGELOLA PROGRAM GIZI</t>
  </si>
  <si>
    <t>PENGELOLA SISTEM DAN JARINGAN</t>
  </si>
  <si>
    <t>PENGOLAH DATA</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</si>
  <si>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</si>
  <si>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</si>
  <si>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</si>
  <si>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</si>
  <si>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</si>
  <si>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</si>
  <si>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</si>
  <si>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</si>
  <si>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PRANATA HUBUNGAN MASYARAKAT</t>
  </si>
  <si>
    <t>TENAGA PROMOSI KESEHATAN DAN ILMU PERILAKU</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</si>
  <si>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</si>
  <si>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</si>
  <si>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</si>
  <si>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</si>
  <si>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</si>
  <si>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</si>
  <si>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</si>
  <si>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</si>
  <si>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</si>
  <si>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</si>
  <si>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</si>
  <si>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BAKTI</t>
  </si>
  <si>
    <t>BINATU RUMAH SAKIT</t>
  </si>
  <si>
    <t xml:space="preserve">PETUGAS STERILISASI </t>
  </si>
  <si>
    <t>PRAMU TAMAN</t>
  </si>
  <si>
    <t>PEMULASARAAN JENAZAH</t>
  </si>
  <si>
    <t>DATA SIMPEG</t>
  </si>
  <si>
    <t>PEGAWAI YANG KELUAR</t>
  </si>
  <si>
    <t>KET</t>
  </si>
  <si>
    <t>OPD SEBELUM</t>
  </si>
  <si>
    <t>TMT</t>
  </si>
  <si>
    <t>*Sesuai data simpeg., dr. Fahlian tidak masuk simpeg RSUD Cilacap BERTUKAR DENGAN DR DIANA</t>
  </si>
  <si>
    <t>MENGUNDURKAN DIRI</t>
  </si>
  <si>
    <t>SUGIYONO, AMKG</t>
  </si>
  <si>
    <t>MUTASI</t>
  </si>
  <si>
    <t>KELUAR</t>
  </si>
  <si>
    <t>-1</t>
  </si>
  <si>
    <t>ENY SUKMAWATI</t>
  </si>
  <si>
    <t>1 April 2024</t>
  </si>
  <si>
    <t>- RATNA JUWITA</t>
  </si>
  <si>
    <t>TIA RAHMAWATI</t>
  </si>
  <si>
    <t>SEKDA</t>
  </si>
  <si>
    <t>KEC KAWUNGANTEN</t>
  </si>
  <si>
    <t>ANDY SETIAWAN, SE.,M.M</t>
  </si>
  <si>
    <t>KABAG KEUANGAN RSUD CILACAP</t>
  </si>
  <si>
    <t>IWAN YULIS SETIAWAN, S.Kep.,Ners.,M.P.H</t>
  </si>
  <si>
    <t>KASUBBAG DIKLAT</t>
  </si>
  <si>
    <t>TRI YUNI RIYANTI, S.Kep.,Ners</t>
  </si>
  <si>
    <t>KASI PELAYANAN PENUNJANG MEDIK LANGSUNG</t>
  </si>
  <si>
    <t>SUPRIATI, S.Kep.,Ners</t>
  </si>
  <si>
    <t>KASI PELAYANAN KEPERAWATAN RAWAT INAP</t>
  </si>
  <si>
    <t>Kepala Subbagian Pendidikan, Penelitian dan Pelatihan</t>
  </si>
  <si>
    <t>Kepala Bagian Keuangan</t>
  </si>
  <si>
    <t>Wakil Direktur Bidang Umum dan Keuangan</t>
  </si>
  <si>
    <t>Kepala Seksi Pelayanan Penunjang Medik Langsung</t>
  </si>
  <si>
    <t>Kepala Seksi Pelayanan Keperawatan Rawat Inap</t>
  </si>
  <si>
    <t>19860521 201001 1 012</t>
  </si>
  <si>
    <t>S-2 Magister Manajemen</t>
  </si>
  <si>
    <t>19760907 199803 1 003</t>
  </si>
  <si>
    <t>S-2 Magister Ilmu Kesehatan Masyarakat</t>
  </si>
  <si>
    <t>19800624 200312 2 010</t>
  </si>
  <si>
    <t>S-2 Manajemen Sumber Daya Manusia</t>
  </si>
  <si>
    <t>19780102 200312 2 015</t>
  </si>
  <si>
    <t>EKA SERLY DWI LESTARI, A.MD.FARM</t>
  </si>
  <si>
    <t>YOKER KAPELE</t>
  </si>
  <si>
    <t>MOHAMMAD IKHZA YANUAR RIFA'I</t>
  </si>
  <si>
    <t>EIS PUSPITA SARI</t>
  </si>
  <si>
    <t>AYU ROFI'AH JANNAH</t>
  </si>
  <si>
    <t>ANGGELINA ANNISA APRILIANI</t>
  </si>
  <si>
    <t>MELIANA NUR HIKMAH</t>
  </si>
  <si>
    <t>RATNA FERUNIKA SARI</t>
  </si>
  <si>
    <t>TIARA ADHITYA DEWI</t>
  </si>
  <si>
    <t>ANAS SUBUH MAHENDRA</t>
  </si>
  <si>
    <t>OVAN RAMADHA TYASTA</t>
  </si>
  <si>
    <t>TRISNO</t>
  </si>
  <si>
    <t>ADINO FAUZAN</t>
  </si>
  <si>
    <t>NAUFAL AKBAR LUTFIANSYAH</t>
  </si>
  <si>
    <t>SHAFANA DENTA DWI RAHMASARI</t>
  </si>
  <si>
    <t>PRIMADYA INDRA PUTRA</t>
  </si>
  <si>
    <t>ANDITA PUTRI ARYANTI</t>
  </si>
  <si>
    <t>PRIKA MELLA DEWANTI</t>
  </si>
  <si>
    <t>YEHUDA GELAR PAMUNGKAS</t>
  </si>
  <si>
    <t>'AFINA RIZKANINGSIH</t>
  </si>
  <si>
    <t>BAGUS DWI DERMAWAN</t>
  </si>
  <si>
    <t>LISA ONIDIA ANDRIANI</t>
  </si>
  <si>
    <t>HANAFIAH WIDHIATMOKO</t>
  </si>
  <si>
    <t>WAHYU AYUNINGTYAS UTAMI</t>
  </si>
  <si>
    <t>MUHAMAD IMAM SOLEHUDIN</t>
  </si>
  <si>
    <t>ARIS SUGENG MUJIARTO</t>
  </si>
  <si>
    <t>ANGGIT BAGUS SUDIBYO, S. KEP., NS.</t>
  </si>
  <si>
    <t>TAUFIK HIDAYAT</t>
  </si>
  <si>
    <t>DWI HARYANI</t>
  </si>
  <si>
    <t>FADHILAH ROSYID PRADANA</t>
  </si>
  <si>
    <t>SISKA DWI MARLIYANTI</t>
  </si>
  <si>
    <t>YESSI MAGNA RAMADHANI</t>
  </si>
  <si>
    <t>KRISTANTO</t>
  </si>
  <si>
    <t>MUHAMAD ANTON SUJARWO</t>
  </si>
  <si>
    <t>SALMA ADILANISA</t>
  </si>
  <si>
    <t>LIAN ARDIYANTO</t>
  </si>
  <si>
    <t>ERNI YUNIA NUGROHO</t>
  </si>
  <si>
    <t>WAHYONO</t>
  </si>
  <si>
    <t>DESY NUR ANNISA</t>
  </si>
  <si>
    <t>ESA AMALIA SASIH</t>
  </si>
  <si>
    <t>RIZKY LESMANA</t>
  </si>
  <si>
    <t>ILHAM YOGA SETYO</t>
  </si>
  <si>
    <t>AGUS CATUR PRABOWO</t>
  </si>
  <si>
    <t>DIAN KHADIQOTUL FIKRIYAH</t>
  </si>
  <si>
    <t>DUWI IRYANI</t>
  </si>
  <si>
    <t>BACHTIAR RESTU WIJAYA</t>
  </si>
  <si>
    <t>FAJAR ISNAN ARIFUDIN</t>
  </si>
  <si>
    <t>NOOR FAIZAH ZARINAH</t>
  </si>
  <si>
    <t>SYAHRETA HERAWATI BAWONO</t>
  </si>
  <si>
    <t>FUTIHATUL BAIDHO</t>
  </si>
  <si>
    <t>RESTU DWI IRIANI</t>
  </si>
  <si>
    <t>AGUS TRIONO</t>
  </si>
  <si>
    <t>DWI RETNANINGTYAS</t>
  </si>
  <si>
    <t>DEWI NOVITA KOMALASARI</t>
  </si>
  <si>
    <t>KUKUH DWI SETIAJI</t>
  </si>
  <si>
    <t>SISKA DWI PURNOMO</t>
  </si>
  <si>
    <t>ATHALLAH MUAFANUDIN</t>
  </si>
  <si>
    <t>CARLA PRIHITA SAFITRI</t>
  </si>
  <si>
    <t>SHABRINA HAFILAH SAKKY</t>
  </si>
  <si>
    <t>JEFRY LEO SANDY</t>
  </si>
  <si>
    <t>EKO APRIYANTO</t>
  </si>
  <si>
    <t>KARTIKA</t>
  </si>
  <si>
    <t>NURUL DWI FATIMA</t>
  </si>
  <si>
    <t>WULAN DWI JAYANTI</t>
  </si>
  <si>
    <t>DYAH AYU OKTA VIANI PUJI ASTUTI</t>
  </si>
  <si>
    <t>DANANG AJI PRASETYO</t>
  </si>
  <si>
    <t>IMNALA PUTRA</t>
  </si>
  <si>
    <t>RISA NUR LATIFAH</t>
  </si>
  <si>
    <t>BENAZIR ASHADUL HAK MAARIF</t>
  </si>
  <si>
    <t>ANDRIANO SIWY</t>
  </si>
  <si>
    <t>RAMBAT AJI SANTOSO</t>
  </si>
  <si>
    <t>RICHARD ARIKO ZAENAL ARIFIN</t>
  </si>
  <si>
    <t>DIAH AYU NINGRUM</t>
  </si>
  <si>
    <t>NUR FAUZIAH MARYANTI</t>
  </si>
  <si>
    <t>DWI ENDRA PRAKOSO</t>
  </si>
  <si>
    <t>SRI MUKHSINI</t>
  </si>
  <si>
    <t>IDA AULIA WINARNI</t>
  </si>
  <si>
    <t>ANGGIT AULIANA NUZUL</t>
  </si>
  <si>
    <t>SUPRIYADI</t>
  </si>
  <si>
    <t>FADILAH TRI HUTAMI</t>
  </si>
  <si>
    <t>ELISYA WITRIYANI</t>
  </si>
  <si>
    <t>ANNISA AYU KUMALASARI</t>
  </si>
  <si>
    <t>SAEFI NURHIDAYAT</t>
  </si>
  <si>
    <t>ANGGI SAPUTRI</t>
  </si>
  <si>
    <t>ZIA ZAHROTUNNISA AWWALIA, A.MD.KEP</t>
  </si>
  <si>
    <t>RISMA NADIA AZKA</t>
  </si>
  <si>
    <t>ISTI SETIYANI</t>
  </si>
  <si>
    <t>HEGI KURNIAJATI PRADANA</t>
  </si>
  <si>
    <t>SEPTI MARDIANINGSIH</t>
  </si>
  <si>
    <t>LAILA NUR CAHYANTI</t>
  </si>
  <si>
    <t>FENINDA DIVA SYAHARANI</t>
  </si>
  <si>
    <t>EKI FIRMA ISTIANA</t>
  </si>
  <si>
    <t>TITANIA AMANDA LESTARIYANTI</t>
  </si>
  <si>
    <t>ANNISA DWI ARIYANI</t>
  </si>
  <si>
    <t>BASKORO ADI WIBOWO</t>
  </si>
  <si>
    <t>WIDAYAT</t>
  </si>
  <si>
    <t>SATRIO ADJIE PANGESTU</t>
  </si>
  <si>
    <t>SUBHAN</t>
  </si>
  <si>
    <t>RAGIL MUJIYANTO</t>
  </si>
  <si>
    <t>TEGUH KUKUH</t>
  </si>
  <si>
    <t>TIAS WIDIARTI</t>
  </si>
  <si>
    <t>ANNISA AULIA RAKHMAH</t>
  </si>
  <si>
    <t>RAKHA FEDORA NURHADIULHAQ</t>
  </si>
  <si>
    <t>IFAUNA AYU LESTARI</t>
  </si>
  <si>
    <t>ROBY SAFA'ATTUL ANAM</t>
  </si>
  <si>
    <t>CITRA NADIA</t>
  </si>
  <si>
    <t>RIKA MUAMALAH SETIANI</t>
  </si>
  <si>
    <t>FERDIAN ARGAKUSUMA DWI NURMAHADI</t>
  </si>
  <si>
    <t>AUFA PUTRI ARDINI</t>
  </si>
  <si>
    <t>CAROLLINA RATNA FATIKA</t>
  </si>
  <si>
    <t>DEA RISTI RAKHMADIANI</t>
  </si>
  <si>
    <t>NURUL FADHILLAH FARID</t>
  </si>
  <si>
    <t>MUTI LESTARI</t>
  </si>
  <si>
    <t>EMA RIZKI SETIYANI</t>
  </si>
  <si>
    <t>FARAH IHRIMA AL ADIBA</t>
  </si>
  <si>
    <t>SHOFIA AZ ZAHRA</t>
  </si>
  <si>
    <t>DIAR SUKMA PRAMESTI</t>
  </si>
  <si>
    <t>ADIT NOVALIO PRATAMA</t>
  </si>
  <si>
    <t>ISTIQOMAH</t>
  </si>
  <si>
    <t>ANGGUN WIDAD ANUGRAH</t>
  </si>
  <si>
    <t>WANODYA KHAIZURAN FARKHANI</t>
  </si>
  <si>
    <t>KESYA ALEA FIRLYANTI</t>
  </si>
  <si>
    <t>FAHRUL NUR ROZI, A.MD.AK</t>
  </si>
  <si>
    <t>SONY AMMAR NAUFAL</t>
  </si>
  <si>
    <t>FAHRIZAL ADIB ASMARA</t>
  </si>
  <si>
    <t>EKA AGUSTIN HANDAYANI</t>
  </si>
  <si>
    <t>KAKHFI GEMAH PAMANGGIH</t>
  </si>
  <si>
    <t>YOGA ANDHIKA IKHSAN</t>
  </si>
  <si>
    <t>MUHAMMAD ADIN NUGROHO</t>
  </si>
  <si>
    <t>KRISNITA RAHMALIA ARINI</t>
  </si>
  <si>
    <t>INTAN APRIANA PUTRI</t>
  </si>
  <si>
    <t>Asisten Apoteker</t>
  </si>
  <si>
    <t>Bank Darah</t>
  </si>
  <si>
    <t>Driver Instalasi pemulasaran Jenazah</t>
  </si>
  <si>
    <t>Okupasi Terapi</t>
  </si>
  <si>
    <t>Operator Layanan Operasional Instalasi pemulasaran Jenazah</t>
  </si>
  <si>
    <t>Pengolah Data dan Informasi / Pengelola Pendapatan</t>
  </si>
  <si>
    <t>Pengolah data dan Informasi/ Penata Keuangan</t>
  </si>
  <si>
    <t>Perekam Medis</t>
  </si>
  <si>
    <t>Petugas Distribusi dan Produksi makanan</t>
  </si>
  <si>
    <t>Radiografer Ahli</t>
  </si>
  <si>
    <t>D3 - Farmasi</t>
  </si>
  <si>
    <t>D3 - Analis Farmasi dan Makanan</t>
  </si>
  <si>
    <t>D3 - Teknologi Bank Darah</t>
  </si>
  <si>
    <t>S1 - Profesi Dokter</t>
  </si>
  <si>
    <t>SMA - IPA</t>
  </si>
  <si>
    <t>SMA - IPS</t>
  </si>
  <si>
    <t>D3 - Fisioterapi</t>
  </si>
  <si>
    <t>D3 - Okupasi Terapi</t>
  </si>
  <si>
    <t>SMK - Teknik komputer jaringan</t>
  </si>
  <si>
    <t>D4 - Ortotik Prostetik</t>
  </si>
  <si>
    <t>D4 - Keperawatan Anestesiologi</t>
  </si>
  <si>
    <t>D3 - Akuntansi</t>
  </si>
  <si>
    <t>S1 - Keperawatan dan Profesi Ners</t>
  </si>
  <si>
    <t>D3 - Keperawatan</t>
  </si>
  <si>
    <t>D3 - Rekam Medis dan Informasi Kesehatan</t>
  </si>
  <si>
    <t>D3 - Rekam Medis Dan Informasi Kesehatan</t>
  </si>
  <si>
    <t>SMK - Tata Boga</t>
  </si>
  <si>
    <t>SMK - Tata boga</t>
  </si>
  <si>
    <t>SMK - Jasa boga</t>
  </si>
  <si>
    <t>D3 - Analis Kesehatan</t>
  </si>
  <si>
    <t>D3 - Pranata Laboratorium Kesehatan</t>
  </si>
  <si>
    <t>D4 - Teknik Radiologi Pencitraan Program Sarjana Terapan</t>
  </si>
  <si>
    <t>D3 - Teknik Radiodiagnostik dan Radioterapi Purwokerto</t>
  </si>
  <si>
    <t>D3 - Radiologi</t>
  </si>
  <si>
    <t>D3 - Radiografer</t>
  </si>
  <si>
    <t>GROBOGAN</t>
  </si>
  <si>
    <t>PONOROGO</t>
  </si>
  <si>
    <t>SAMPIT</t>
  </si>
  <si>
    <t>MAGETAN</t>
  </si>
  <si>
    <t>SERANG</t>
  </si>
  <si>
    <t>CIMAHI</t>
  </si>
  <si>
    <t>KABUPATEN CILACAP</t>
  </si>
  <si>
    <t>BATANG</t>
  </si>
  <si>
    <t>LAHAT</t>
  </si>
  <si>
    <t>KAB.SEMARANG</t>
  </si>
  <si>
    <t>DEMAK</t>
  </si>
  <si>
    <t>PATI</t>
  </si>
  <si>
    <t>PEMALANG</t>
  </si>
  <si>
    <t>PURBALINGGA, 02-06-2005</t>
  </si>
  <si>
    <t>3301176104990002</t>
  </si>
  <si>
    <t>3301236811950001</t>
  </si>
  <si>
    <t>3315132405940002</t>
  </si>
  <si>
    <t>3518063001970003</t>
  </si>
  <si>
    <t>3301225711980002</t>
  </si>
  <si>
    <t>3301241007990001</t>
  </si>
  <si>
    <t>3301225104960003</t>
  </si>
  <si>
    <t>3301024510000004</t>
  </si>
  <si>
    <t>3301176909950002</t>
  </si>
  <si>
    <t>3301214609950001</t>
  </si>
  <si>
    <t>3302012405980001</t>
  </si>
  <si>
    <t>3302252001970003</t>
  </si>
  <si>
    <t>3301231512990001</t>
  </si>
  <si>
    <t>3301232404970003</t>
  </si>
  <si>
    <t>3520111010970001</t>
  </si>
  <si>
    <t>3301236506020001</t>
  </si>
  <si>
    <t>3302181307950001</t>
  </si>
  <si>
    <t>3276037103980003</t>
  </si>
  <si>
    <t>3301216803000002</t>
  </si>
  <si>
    <t>3303072903010001</t>
  </si>
  <si>
    <t>3304095512000002</t>
  </si>
  <si>
    <t>3301210401010001</t>
  </si>
  <si>
    <t>3301216401950001</t>
  </si>
  <si>
    <t>3305071608000004</t>
  </si>
  <si>
    <t>3311066307960002</t>
  </si>
  <si>
    <t>3302042103990001</t>
  </si>
  <si>
    <t>3301031206910004</t>
  </si>
  <si>
    <t>3301182903940004</t>
  </si>
  <si>
    <t>3207352310980001</t>
  </si>
  <si>
    <t>3304055706920002</t>
  </si>
  <si>
    <t>3301022401970003</t>
  </si>
  <si>
    <t>3301136503990001</t>
  </si>
  <si>
    <t>3301216412980003</t>
  </si>
  <si>
    <t>3301082207980001</t>
  </si>
  <si>
    <t>3301091008980002</t>
  </si>
  <si>
    <t>3217066007980012</t>
  </si>
  <si>
    <t>3302140112910001</t>
  </si>
  <si>
    <t>3301024806960004</t>
  </si>
  <si>
    <t>3302152407930001</t>
  </si>
  <si>
    <t>3301234612970003</t>
  </si>
  <si>
    <t>3301234311990001</t>
  </si>
  <si>
    <t>3402113105970005</t>
  </si>
  <si>
    <t>3001060104990001</t>
  </si>
  <si>
    <t>3302060908900001</t>
  </si>
  <si>
    <t>3301145111970004</t>
  </si>
  <si>
    <t>3302074306980001</t>
  </si>
  <si>
    <t>3301222411960003</t>
  </si>
  <si>
    <t>3301061903920001</t>
  </si>
  <si>
    <t>3301026903960002</t>
  </si>
  <si>
    <t>3375024410000004</t>
  </si>
  <si>
    <t>3301106409980004</t>
  </si>
  <si>
    <t>3301235405910001</t>
  </si>
  <si>
    <t>3301190202970001</t>
  </si>
  <si>
    <t>3301094503970001</t>
  </si>
  <si>
    <t>3301026511960007</t>
  </si>
  <si>
    <t>3303031207970001</t>
  </si>
  <si>
    <t>3301031010930001</t>
  </si>
  <si>
    <t>3307071605990006</t>
  </si>
  <si>
    <t>3306065203950004</t>
  </si>
  <si>
    <t>3301224601960003</t>
  </si>
  <si>
    <t>1604100408930006</t>
  </si>
  <si>
    <t>3301142504910002</t>
  </si>
  <si>
    <t>3301226104950001</t>
  </si>
  <si>
    <t>3371024802960002</t>
  </si>
  <si>
    <t>3304036406980002</t>
  </si>
  <si>
    <t>3313095310960001</t>
  </si>
  <si>
    <t>3303061808970001</t>
  </si>
  <si>
    <t>3322131401960001</t>
  </si>
  <si>
    <t>3319034808930006</t>
  </si>
  <si>
    <t>3301141801940005</t>
  </si>
  <si>
    <t>3301222711930002</t>
  </si>
  <si>
    <t>3301050404940002</t>
  </si>
  <si>
    <t>3302011909960003</t>
  </si>
  <si>
    <t>3301086308950001</t>
  </si>
  <si>
    <t>3301025706890001</t>
  </si>
  <si>
    <t>3301222112930003</t>
  </si>
  <si>
    <t>3301225210960001</t>
  </si>
  <si>
    <t>3308105204000002</t>
  </si>
  <si>
    <t>3301024101990006</t>
  </si>
  <si>
    <t>3301031211890004</t>
  </si>
  <si>
    <t>3302094712000001</t>
  </si>
  <si>
    <t>3301104905950011</t>
  </si>
  <si>
    <t>3301025607940002</t>
  </si>
  <si>
    <t>3301022405900001</t>
  </si>
  <si>
    <t>3301086610960001</t>
  </si>
  <si>
    <t>3301225604930004</t>
  </si>
  <si>
    <t>3301084705000001</t>
  </si>
  <si>
    <t>3301075304890003</t>
  </si>
  <si>
    <t>3301062710010001</t>
  </si>
  <si>
    <t>3303044506900001</t>
  </si>
  <si>
    <t>3301226304010001</t>
  </si>
  <si>
    <t>3301176910010004</t>
  </si>
  <si>
    <t>3302234407980001</t>
  </si>
  <si>
    <t>3301235107950001</t>
  </si>
  <si>
    <t>3301086801960001</t>
  </si>
  <si>
    <t>3302031309910001</t>
  </si>
  <si>
    <t>3318012310910003</t>
  </si>
  <si>
    <t>3327072507020002</t>
  </si>
  <si>
    <t>3307011706000007</t>
  </si>
  <si>
    <t>3301021409890006</t>
  </si>
  <si>
    <t>3307072608930002</t>
  </si>
  <si>
    <t>3305265508990002</t>
  </si>
  <si>
    <t>3303025811990007</t>
  </si>
  <si>
    <t>3328092609010003</t>
  </si>
  <si>
    <t>3172034511990010</t>
  </si>
  <si>
    <t>3302042103010005</t>
  </si>
  <si>
    <t>3301215009990001</t>
  </si>
  <si>
    <t>3301105009990003</t>
  </si>
  <si>
    <t>3311101306940003</t>
  </si>
  <si>
    <t>3302276003010001</t>
  </si>
  <si>
    <t>3374106908980003</t>
  </si>
  <si>
    <t>3301174301000001</t>
  </si>
  <si>
    <t>3372034312000001</t>
  </si>
  <si>
    <t>3301106403000002</t>
  </si>
  <si>
    <t>3301106408010002</t>
  </si>
  <si>
    <t>3321095307010001</t>
  </si>
  <si>
    <t>3301236110010001</t>
  </si>
  <si>
    <t>3302026505990002</t>
  </si>
  <si>
    <t>3303022311980005</t>
  </si>
  <si>
    <t>3302054205970001</t>
  </si>
  <si>
    <t>3301225011010003</t>
  </si>
  <si>
    <t>3303044206050001</t>
  </si>
  <si>
    <t>3302246801030003</t>
  </si>
  <si>
    <t>3301180709930007</t>
  </si>
  <si>
    <t>3301232604970001</t>
  </si>
  <si>
    <t>3301130710000001</t>
  </si>
  <si>
    <t>3301024308950005</t>
  </si>
  <si>
    <t>3304051911990003</t>
  </si>
  <si>
    <t>3305172701990001</t>
  </si>
  <si>
    <t>3307082402010006</t>
  </si>
  <si>
    <t>3402166603920001</t>
  </si>
  <si>
    <t>Laki-laki</t>
  </si>
  <si>
    <t>BAGIAN KEUANGAN</t>
  </si>
  <si>
    <t>22 APRIL 2024</t>
  </si>
  <si>
    <t>BULAN : 22 APRIL 2024</t>
  </si>
  <si>
    <t>OKUPASI TERAPI</t>
  </si>
  <si>
    <t>PETUGAS DISTRIBUSI MAKANAN</t>
  </si>
  <si>
    <t>NAKES</t>
  </si>
  <si>
    <t>ADMINISTRASI</t>
  </si>
  <si>
    <t>JENIS JABATAN</t>
  </si>
  <si>
    <t>NON ASN</t>
  </si>
  <si>
    <t>SONY SETIAWAN</t>
  </si>
  <si>
    <t>SINGGIH CATUR P</t>
  </si>
  <si>
    <t>ADE NURUL ABSOR, DANI RIZA P, YUDHANTI DHINA JAPAR, IING YULIANA, M JAPAR SODIQ</t>
  </si>
  <si>
    <t>KASUBAG. HUKUM DAN KERJASAMA</t>
  </si>
  <si>
    <t xml:space="preserve">KASUBAG PENDIDIKAN, PENELITIAN DAN PELATIHAN </t>
  </si>
  <si>
    <t>EDI SUCIPTO</t>
  </si>
  <si>
    <t>KABID PELAYANAN KEPERAWATAN</t>
  </si>
  <si>
    <t>EDI SUCIPTO, S.Kep.,Ners.,M.Kes</t>
  </si>
  <si>
    <t>19700920 199003 1 003</t>
  </si>
  <si>
    <t>Kepala Bidang Pelayanan Keperawatan</t>
  </si>
  <si>
    <t>Wakil Direktur Bidang Pelayanan</t>
  </si>
  <si>
    <t>TESA AROFANI NUR FAZRIAH</t>
  </si>
  <si>
    <t>VIQI ANGGI R</t>
  </si>
  <si>
    <t>ANIS ZULFA MAHBUBAH</t>
  </si>
  <si>
    <t>KURNIA DEVI SARASWATI</t>
  </si>
  <si>
    <t>TENAGA SANITASI LINGKUNGAN AHLI PERTAMA</t>
  </si>
  <si>
    <t>NUTRISIONIS AHLI PERTAMA</t>
  </si>
  <si>
    <t>APOTEKER AHLI PERTAMA</t>
  </si>
  <si>
    <t>PENATA ANESTESI</t>
  </si>
  <si>
    <t>BULAN : JUNI 2024</t>
  </si>
  <si>
    <t>MISTIYANI</t>
  </si>
  <si>
    <t>3301085509940004</t>
  </si>
  <si>
    <t>DEVITA NUR ANGGRAENI</t>
  </si>
  <si>
    <t>3372054612970004</t>
  </si>
  <si>
    <t>ERNI RAHMAWATI, AMK</t>
  </si>
  <si>
    <t>3301046909950003</t>
  </si>
  <si>
    <t>HANA DWI FA'IZAH, S.Kep.,Ns</t>
  </si>
  <si>
    <t>3302266604970001</t>
  </si>
  <si>
    <t>ADITYA TRIAS PAMUNGKAS, S.Kep.,Ns</t>
  </si>
  <si>
    <t>3302200303970001</t>
  </si>
  <si>
    <t>JUNI 2024</t>
  </si>
  <si>
    <t>CHORO</t>
  </si>
  <si>
    <t>DRA RENI</t>
  </si>
  <si>
    <t>JULI</t>
  </si>
  <si>
    <t>JUMLAH TENAGA PENUNJANG</t>
  </si>
  <si>
    <t>JML</t>
  </si>
  <si>
    <t>PENSIUN LUGIYEM</t>
  </si>
  <si>
    <t>BULAN : SEPTEMBER 2024</t>
  </si>
  <si>
    <t>WIDIYATI</t>
  </si>
  <si>
    <t>SITI MUCHAENAH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</si>
</sst>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74">
    <font>
      <sz val="11"/>
      <color theme="1"/>
      <name val="Calibri"/>
      <family val="2"/>
      <charset val="1"/>
      <scheme val="minor"/>
    </font>
    <font>
      <b/>
      <sz val="11"/>
      <color theme="1"/>
      <name val="Calibri"/>
      <family val="2"/>
      <charset val="1"/>
      <scheme val="minor"/>
    </font>
    <font>
      <sz val="11"/>
      <color theme="1"/>
      <name val="Calibri"/>
      <family val="2"/>
      <scheme val="minor"/>
    </font>
    <font>
      <b/>
      <sz val="14"/>
      <color theme="1"/>
      <name val="Arial"/>
      <family val="2"/>
    </font>
    <font>
      <sz val="10"/>
      <color theme="1"/>
      <name val="Arial"/>
      <family val="2"/>
    </font>
    <font>
      <b/>
      <i/>
      <u/>
      <sz val="10"/>
      <color theme="1"/>
      <name val="Arial"/>
      <family val="2"/>
    </font>
    <font>
      <sz val="10"/>
      <name val="Arial"/>
      <family val="2"/>
    </font>
    <font>
      <b/>
      <sz val="10"/>
      <name val="Arial"/>
      <family val="2"/>
    </font>
    <font>
      <b/>
      <sz val="10"/>
      <color theme="1"/>
      <name val="Arial"/>
      <family val="2"/>
    </font>
    <font>
      <b/>
      <sz val="11"/>
      <color theme="1"/>
      <name val="Calibri"/>
      <family val="2"/>
      <scheme val="minor"/>
    </font>
    <font>
      <b/>
      <i/>
      <sz val="10"/>
      <name val="Arial"/>
      <family val="2"/>
    </font>
    <font>
      <b/>
      <sz val="8"/>
      <color theme="1"/>
      <name val="Adobe Devanagari"/>
      <family val="1"/>
    </font>
    <font>
      <sz val="10"/>
      <color rgb="FFFF0000"/>
      <name val="Arial"/>
      <family val="2"/>
    </font>
    <font>
      <sz val="9"/>
      <color theme="1"/>
      <name val="Calibri"/>
      <family val="2"/>
      <scheme val="minor"/>
    </font>
    <font>
      <sz val="9"/>
      <color theme="1"/>
      <name val="Arial"/>
      <family val="2"/>
    </font>
    <font>
      <sz val="11"/>
      <name val="Calibri"/>
      <family val="2"/>
      <scheme val="minor"/>
    </font>
    <font>
      <sz val="11"/>
      <name val="Arial"/>
      <family val="2"/>
    </font>
    <font>
      <sz val="9"/>
      <name val="Arial"/>
      <family val="2"/>
    </font>
    <font>
      <sz val="9"/>
      <name val="Calibri"/>
      <family val="2"/>
      <scheme val="minor"/>
    </font>
    <font>
      <b/>
      <sz val="9"/>
      <color indexed="81"/>
      <name val="Tahoma"/>
      <family val="2"/>
    </font>
    <font>
      <sz val="9"/>
      <color indexed="81"/>
      <name val="Tahoma"/>
      <family val="2"/>
    </font>
    <font>
      <b/>
      <sz val="16"/>
      <name val="Arial"/>
      <family val="2"/>
    </font>
    <font>
      <b/>
      <u/>
      <sz val="16"/>
      <name val="Arial"/>
      <family val="2"/>
    </font>
    <font>
      <b/>
      <sz val="12"/>
      <color theme="1"/>
      <name val="Calibri"/>
      <family val="2"/>
      <scheme val="minor"/>
    </font>
    <font>
      <sz val="18"/>
      <color theme="1"/>
      <name val="Calibri"/>
      <family val="2"/>
      <scheme val="minor"/>
    </font>
    <font>
      <b/>
      <sz val="12"/>
      <name val="Arial"/>
      <family val="2"/>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Calibri"/>
      <family val="2"/>
      <scheme val="minor"/>
    </font>
    <font>
      <sz val="12"/>
      <color theme="1"/>
      <name val="Arial"/>
      <family val="2"/>
    </font>
    <font>
      <b/>
      <sz val="18"/>
      <color theme="1"/>
      <name val="Calibri"/>
      <family val="2"/>
      <scheme val="minor"/>
    </font>
    <font>
      <b/>
      <sz val="12"/>
      <color rgb="FF000000"/>
      <name val="Arial MT"/>
      <family val="2"/>
      <charset val="1"/>
    </font>
    <font>
      <b/>
      <sz val="12"/>
      <name val="Arial"/>
      <family val="2"/>
      <charset val="1"/>
    </font>
    <font>
      <b/>
      <sz val="12"/>
      <color theme="1"/>
      <name val="Arial"/>
      <family val="2"/>
      <charset val="1"/>
    </font>
    <font>
      <sz val="12"/>
      <name val="Arial MT"/>
      <family val="2"/>
    </font>
    <font>
      <sz val="12"/>
      <name val="Arial MT"/>
    </font>
    <font>
      <sz val="12"/>
      <name val="Calibri"/>
      <family val="2"/>
      <scheme val="minor"/>
    </font>
    <font>
      <b/>
      <sz val="12"/>
      <name val="Arial MT"/>
      <charset val="1"/>
    </font>
    <font>
      <b/>
      <sz val="12"/>
      <color rgb="FF000000"/>
      <name val="Arial MT"/>
      <family val="2"/>
    </font>
    <font>
      <sz val="12"/>
      <name val="Arial MT"/>
      <charset val="1"/>
    </font>
    <font>
      <b/>
      <sz val="16"/>
      <color theme="1"/>
      <name val="Calibri"/>
      <family val="2"/>
      <scheme val="minor"/>
    </font>
    <font>
      <b/>
      <sz val="24"/>
      <color theme="1"/>
      <name val="Calibri"/>
      <family val="2"/>
      <scheme val="minor"/>
    </font>
    <font>
      <b/>
      <sz val="12"/>
      <color rgb="FFFF0000"/>
      <name val="Arial MT"/>
    </font>
    <font>
      <b/>
      <sz val="11"/>
      <color theme="1"/>
      <name val="Arial Narrow"/>
      <family val="2"/>
    </font>
    <font>
      <b/>
      <sz val="18"/>
      <color rgb="FF000000"/>
      <name val="Arial"/>
      <family val="2"/>
    </font>
    <font>
      <b/>
      <sz val="18"/>
      <color rgb="FF000000"/>
      <name val="Arial MT"/>
      <charset val="1"/>
    </font>
    <font>
      <b/>
      <sz val="11"/>
      <color theme="1"/>
      <name val="Arial"/>
      <family val="2"/>
      <charset val="1"/>
    </font>
    <font>
      <b/>
      <sz val="20"/>
      <color rgb="FFFFFF00"/>
      <name val="Arial"/>
      <family val="2"/>
    </font>
    <font>
      <b/>
      <sz val="14"/>
      <color theme="1"/>
      <name val="Arial Black"/>
      <family val="2"/>
    </font>
    <font>
      <sz val="11"/>
      <color theme="1"/>
      <name val="Arial"/>
      <family val="2"/>
    </font>
    <font>
      <b/>
      <sz val="14"/>
      <color theme="1"/>
      <name val="Calibri"/>
      <family val="2"/>
      <charset val="1"/>
      <scheme val="minor"/>
    </font>
    <font>
      <sz val="11"/>
      <color theme="1"/>
      <name val="Arial Black"/>
      <family val="2"/>
    </font>
    <font>
      <sz val="22"/>
      <color theme="1"/>
      <name val="Arial Black"/>
      <family val="2"/>
    </font>
    <font>
      <b/>
      <i/>
      <sz val="12"/>
      <color theme="1"/>
      <name val="Calibri"/>
      <family val="2"/>
      <scheme val="minor"/>
    </font>
    <font>
      <i/>
      <sz val="12"/>
      <color theme="1"/>
      <name val="Calibri"/>
      <family val="2"/>
      <scheme val="minor"/>
    </font>
    <font>
      <sz val="14"/>
      <color indexed="81"/>
      <name val="Tahoma"/>
      <family val="2"/>
    </font>
    <font>
      <sz val="12"/>
      <color indexed="81"/>
      <name val="Tahoma"/>
      <family val="2"/>
    </font>
    <font>
      <sz val="18"/>
      <color indexed="81"/>
      <name val="Tahoma"/>
      <family val="2"/>
    </font>
    <font>
      <sz val="10"/>
      <color indexed="81"/>
      <name val="Tahoma"/>
      <family val="2"/>
    </font>
    <font>
      <sz val="11"/>
      <color indexed="81"/>
      <name val="Tahoma"/>
      <family val="2"/>
    </font>
    <font>
      <sz val="16"/>
      <color indexed="81"/>
      <name val="Tahoma"/>
      <family val="2"/>
    </font>
    <font>
      <b/>
      <sz val="12"/>
      <color indexed="81"/>
      <name val="Tahoma"/>
      <family val="2"/>
    </font>
    <font>
      <sz val="12"/>
      <color theme="1"/>
      <name val="Calibri"/>
      <family val="2"/>
      <charset val="1"/>
      <scheme val="minor"/>
    </font>
    <font>
      <b/>
      <sz val="12"/>
      <color theme="1"/>
      <name val="Calibri"/>
      <family val="2"/>
      <charset val="1"/>
      <scheme val="minor"/>
    </font>
    <font>
      <sz val="12"/>
      <color theme="1"/>
      <name val="Arial"/>
      <family val="2"/>
      <charset val="1"/>
    </font>
    <font>
      <sz val="12"/>
      <name val="Arial Narrow"/>
      <family val="2"/>
      <charset val="1"/>
    </font>
    <font>
      <sz val="12"/>
      <color theme="1"/>
      <name val="Arial Narrow"/>
      <family val="2"/>
      <charset val="1"/>
    </font>
    <font>
      <sz val="12"/>
      <color rgb="FF000000"/>
      <name val="Arial Narrow"/>
      <family val="2"/>
      <charset val="1"/>
    </font>
    <font>
      <sz val="11"/>
      <color theme="1"/>
      <name val="Arial Narrow"/>
      <family val="2"/>
      <charset val="1"/>
    </font>
    <font>
      <sz val="10"/>
      <color theme="1"/>
      <name val="Arial"/>
      <family val="2"/>
      <charset val="1"/>
    </font>
    <font>
      <b/>
      <sz val="14"/>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CCCCFF"/>
        <bgColor indexed="64"/>
      </patternFill>
    </fill>
    <fill>
      <patternFill patternType="solid">
        <fgColor rgb="FFFF0000"/>
        <bgColor indexed="64"/>
      </patternFill>
    </fill>
    <fill>
      <patternFill patternType="solid">
        <fgColor rgb="FF92D050"/>
        <bgColor indexed="64"/>
      </patternFill>
    </fill>
    <fill>
      <patternFill patternType="solid">
        <fgColor rgb="FF66FF99"/>
        <bgColor indexed="64"/>
      </patternFill>
    </fill>
    <fill>
      <patternFill patternType="solid">
        <fgColor theme="5"/>
        <bgColor indexed="64"/>
      </patternFill>
    </fill>
    <fill>
      <patternFill patternType="solid">
        <fgColor theme="4"/>
        <bgColor indexed="64"/>
      </patternFill>
    </fill>
    <fill>
      <patternFill patternType="solid">
        <fgColor theme="2" tint="-0.249977111117893"/>
        <bgColor indexed="64"/>
      </patternFill>
    </fill>
    <fill>
      <patternFill patternType="solid">
        <fgColor theme="7"/>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99FF66"/>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3">
    <xf numFmtId="0" fontId="0" fillId="0" borderId="0"/>
    <xf numFmtId="0" fontId="2" fillId="0" borderId="0"/>
    <xf numFmtId="0" fontId="6" fillId="0" borderId="0"/>
  </cellStyleXfs>
  <cellXfs count="314">
    <xf numFmtId="0" fontId="0" fillId="0" borderId="0" xfId="0"/>
    <xf numFmtId="0" fontId="4" fillId="0" borderId="0" xfId="1" applyFont="1" applyAlignment="1">
      <alignment horizontal="center" vertical="center"/>
    </xf>
    <xf numFmtId="0" fontId="4" fillId="0" borderId="0" xfId="1" applyFont="1"/>
    <xf numFmtId="0" fontId="2" fillId="0" borderId="0" xfId="1"/>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14" fontId="6" fillId="0" borderId="0" xfId="1" applyNumberFormat="1" applyFont="1" applyAlignment="1">
      <alignment horizontal="center" vertical="center"/>
    </xf>
    <xf numFmtId="0" fontId="6" fillId="0" borderId="0" xfId="1" applyFont="1" applyAlignment="1">
      <alignment vertical="center" wrapText="1"/>
    </xf>
    <xf numFmtId="0" fontId="7" fillId="2" borderId="2" xfId="1" applyFont="1" applyFill="1" applyBorder="1" applyAlignment="1">
      <alignment horizontal="center" vertical="center" wrapText="1"/>
    </xf>
    <xf numFmtId="14" fontId="7"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0" xfId="1" applyFont="1" applyFill="1" applyAlignment="1">
      <alignment horizontal="center" vertical="center" wrapText="1"/>
    </xf>
    <xf numFmtId="0" fontId="9" fillId="2" borderId="0" xfId="1" applyFont="1" applyFill="1" applyAlignment="1">
      <alignment horizontal="center" vertical="center" wrapText="1"/>
    </xf>
    <xf numFmtId="0" fontId="10" fillId="0" borderId="2" xfId="1" applyFont="1" applyBorder="1" applyAlignment="1">
      <alignment horizontal="center" vertical="center"/>
    </xf>
    <xf numFmtId="0" fontId="10" fillId="0" borderId="2" xfId="1" applyFont="1" applyBorder="1" applyAlignment="1">
      <alignment horizontal="center" vertical="center" wrapText="1"/>
    </xf>
    <xf numFmtId="0" fontId="8" fillId="0" borderId="0" xfId="1" applyFont="1" applyAlignment="1">
      <alignment horizontal="center" vertical="center"/>
    </xf>
    <xf numFmtId="0" fontId="11" fillId="0" borderId="0" xfId="1" applyFont="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14" fontId="6"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left" vertical="center" wrapText="1"/>
    </xf>
    <xf numFmtId="0" fontId="6" fillId="2" borderId="2"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0" borderId="0" xfId="1" applyFont="1" applyAlignment="1">
      <alignment horizontal="left" vertical="center" wrapText="1"/>
    </xf>
    <xf numFmtId="14" fontId="6" fillId="0" borderId="3" xfId="1" applyNumberFormat="1" applyFont="1" applyBorder="1" applyAlignment="1">
      <alignment horizontal="center" vertical="center"/>
    </xf>
    <xf numFmtId="0" fontId="6" fillId="0" borderId="2" xfId="1" applyFont="1" applyBorder="1" applyAlignment="1">
      <alignment vertical="center" wrapText="1"/>
    </xf>
    <xf numFmtId="0" fontId="6" fillId="0" borderId="2" xfId="1" quotePrefix="1" applyFont="1" applyBorder="1" applyAlignment="1">
      <alignment horizontal="center" vertical="center"/>
    </xf>
    <xf numFmtId="0" fontId="6" fillId="0" borderId="2" xfId="1" applyFont="1" applyBorder="1" applyAlignment="1">
      <alignment vertical="center"/>
    </xf>
    <xf numFmtId="14" fontId="6" fillId="0" borderId="2" xfId="1" quotePrefix="1" applyNumberFormat="1" applyFont="1" applyBorder="1" applyAlignment="1">
      <alignment horizontal="center"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14" fontId="6" fillId="0" borderId="2" xfId="1" applyNumberFormat="1" applyFont="1" applyBorder="1" applyAlignment="1">
      <alignment horizontal="center" vertical="center" shrinkToFit="1"/>
    </xf>
    <xf numFmtId="0" fontId="6" fillId="0" borderId="2" xfId="2" applyBorder="1" applyAlignment="1">
      <alignment horizontal="left" vertical="center" wrapText="1"/>
    </xf>
    <xf numFmtId="14" fontId="4" fillId="0" borderId="2" xfId="1" quotePrefix="1" applyNumberFormat="1" applyFont="1" applyBorder="1" applyAlignment="1">
      <alignment horizontal="center" vertical="center"/>
    </xf>
    <xf numFmtId="0" fontId="6" fillId="0" borderId="2" xfId="1" applyFont="1" applyBorder="1" applyAlignment="1">
      <alignment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6" fillId="0" borderId="2" xfId="1" quotePrefix="1" applyFont="1" applyBorder="1" applyAlignment="1">
      <alignment horizontal="center" vertical="center" wrapText="1"/>
    </xf>
    <xf numFmtId="14" fontId="6" fillId="0" borderId="2" xfId="1" applyNumberFormat="1" applyFont="1" applyBorder="1" applyAlignment="1">
      <alignment horizontal="center" vertical="center" wrapText="1"/>
    </xf>
    <xf numFmtId="0" fontId="4" fillId="0" borderId="2" xfId="1" applyFont="1" applyBorder="1" applyAlignment="1">
      <alignment vertical="center"/>
    </xf>
    <xf numFmtId="0" fontId="6" fillId="3" borderId="6" xfId="1" applyFont="1" applyFill="1" applyBorder="1" applyAlignment="1">
      <alignment horizontal="left" vertical="center" wrapText="1"/>
    </xf>
    <xf numFmtId="0" fontId="6" fillId="3" borderId="2" xfId="1" quotePrefix="1" applyFont="1" applyFill="1" applyBorder="1" applyAlignment="1">
      <alignment horizontal="center" vertical="center"/>
    </xf>
    <xf numFmtId="0" fontId="6" fillId="3" borderId="2" xfId="1" applyFont="1" applyFill="1" applyBorder="1" applyAlignment="1">
      <alignment horizontal="center" vertical="center" wrapText="1"/>
    </xf>
    <xf numFmtId="14" fontId="6" fillId="3" borderId="2" xfId="1" applyNumberFormat="1" applyFont="1" applyFill="1" applyBorder="1" applyAlignment="1">
      <alignment horizontal="center" vertical="center"/>
    </xf>
    <xf numFmtId="0" fontId="6" fillId="3" borderId="2" xfId="1" applyFont="1" applyFill="1" applyBorder="1" applyAlignment="1">
      <alignment horizontal="center" vertical="center"/>
    </xf>
    <xf numFmtId="0" fontId="6" fillId="3" borderId="2" xfId="1" applyFont="1" applyFill="1" applyBorder="1" applyAlignment="1">
      <alignment horizontal="left" vertical="center" wrapText="1"/>
    </xf>
    <xf numFmtId="0" fontId="4" fillId="3" borderId="2" xfId="1" applyFont="1" applyFill="1" applyBorder="1" applyAlignment="1">
      <alignment horizontal="center" vertical="center"/>
    </xf>
    <xf numFmtId="14" fontId="6" fillId="3" borderId="2" xfId="1" quotePrefix="1" applyNumberFormat="1" applyFont="1" applyFill="1" applyBorder="1" applyAlignment="1">
      <alignment horizontal="center" vertical="center"/>
    </xf>
    <xf numFmtId="0" fontId="12" fillId="0" borderId="6" xfId="1" applyFont="1" applyBorder="1" applyAlignment="1">
      <alignment vertical="center" wrapText="1"/>
    </xf>
    <xf numFmtId="164" fontId="6" fillId="0" borderId="2" xfId="1" quotePrefix="1" applyNumberFormat="1" applyFont="1" applyBorder="1" applyAlignment="1">
      <alignment horizontal="center" vertical="center"/>
    </xf>
    <xf numFmtId="0" fontId="12" fillId="0" borderId="2" xfId="1" applyFont="1" applyBorder="1" applyAlignment="1">
      <alignment horizontal="left" vertical="center" wrapText="1"/>
    </xf>
    <xf numFmtId="0" fontId="6" fillId="0" borderId="2" xfId="1" applyFont="1" applyBorder="1" applyAlignment="1">
      <alignment horizontal="left" vertical="center"/>
    </xf>
    <xf numFmtId="0" fontId="4" fillId="0" borderId="0" xfId="1" applyFont="1" applyAlignment="1">
      <alignment vertical="center"/>
    </xf>
    <xf numFmtId="0" fontId="6" fillId="3" borderId="2" xfId="2" applyFill="1" applyBorder="1" applyAlignment="1">
      <alignment horizontal="center" vertical="center" wrapText="1"/>
    </xf>
    <xf numFmtId="14" fontId="6" fillId="3" borderId="2" xfId="2" quotePrefix="1" applyNumberFormat="1" applyFill="1" applyBorder="1" applyAlignment="1">
      <alignment horizontal="center" vertical="center"/>
    </xf>
    <xf numFmtId="0" fontId="6" fillId="3" borderId="2" xfId="2" applyFill="1" applyBorder="1" applyAlignment="1">
      <alignment horizontal="left" vertical="center" wrapText="1"/>
    </xf>
    <xf numFmtId="0" fontId="4" fillId="3" borderId="2" xfId="1" applyFont="1" applyFill="1" applyBorder="1" applyAlignment="1">
      <alignment vertical="center"/>
    </xf>
    <xf numFmtId="0" fontId="6" fillId="0" borderId="2" xfId="2" applyBorder="1" applyAlignment="1">
      <alignment horizontal="center" vertical="center" wrapText="1"/>
    </xf>
    <xf numFmtId="14" fontId="6" fillId="0" borderId="2" xfId="2" applyNumberFormat="1" applyBorder="1" applyAlignment="1">
      <alignment horizontal="center" vertical="center"/>
    </xf>
    <xf numFmtId="14" fontId="6" fillId="0" borderId="2" xfId="2" quotePrefix="1" applyNumberFormat="1" applyBorder="1" applyAlignment="1">
      <alignment horizontal="center" vertical="center"/>
    </xf>
    <xf numFmtId="14" fontId="4" fillId="0" borderId="2" xfId="1" applyNumberFormat="1" applyFont="1" applyBorder="1" applyAlignment="1">
      <alignment horizontal="center" vertical="center"/>
    </xf>
    <xf numFmtId="0" fontId="4" fillId="0" borderId="0" xfId="1" applyFont="1" applyAlignment="1">
      <alignment vertical="center" wrapText="1"/>
    </xf>
    <xf numFmtId="0" fontId="13" fillId="0" borderId="0" xfId="1" applyFont="1" applyAlignment="1">
      <alignment vertical="center" wrapText="1"/>
    </xf>
    <xf numFmtId="14" fontId="6" fillId="0" borderId="7" xfId="1" applyNumberFormat="1" applyFont="1" applyBorder="1" applyAlignment="1">
      <alignment horizontal="center" vertical="center"/>
    </xf>
    <xf numFmtId="0" fontId="6" fillId="0" borderId="0" xfId="1" quotePrefix="1" applyFont="1" applyAlignment="1">
      <alignment horizontal="center" vertical="center"/>
    </xf>
    <xf numFmtId="0" fontId="14" fillId="0" borderId="0" xfId="1" applyFont="1"/>
    <xf numFmtId="0" fontId="2" fillId="4" borderId="2" xfId="1" applyFill="1" applyBorder="1" applyAlignment="1">
      <alignment horizontal="center" vertical="center"/>
    </xf>
    <xf numFmtId="0" fontId="15" fillId="4" borderId="2" xfId="1" applyFont="1" applyFill="1" applyBorder="1" applyAlignment="1">
      <alignment vertical="center" wrapText="1"/>
    </xf>
    <xf numFmtId="0" fontId="15" fillId="4" borderId="2" xfId="1" applyFont="1" applyFill="1" applyBorder="1" applyAlignment="1">
      <alignment horizontal="center" vertical="center" wrapText="1"/>
    </xf>
    <xf numFmtId="0" fontId="16" fillId="4" borderId="2" xfId="1" applyFont="1" applyFill="1" applyBorder="1" applyAlignment="1">
      <alignment horizontal="center" vertical="center"/>
    </xf>
    <xf numFmtId="0" fontId="17" fillId="4" borderId="2" xfId="1" applyFont="1" applyFill="1" applyBorder="1" applyAlignment="1">
      <alignment horizontal="center" vertical="center" wrapText="1"/>
    </xf>
    <xf numFmtId="14" fontId="6" fillId="4" borderId="2" xfId="1" applyNumberFormat="1" applyFont="1" applyFill="1" applyBorder="1" applyAlignment="1">
      <alignment horizontal="center" vertical="center"/>
    </xf>
    <xf numFmtId="0" fontId="15" fillId="4" borderId="2" xfId="1" applyFont="1" applyFill="1" applyBorder="1" applyAlignment="1">
      <alignment horizontal="center" vertical="center"/>
    </xf>
    <xf numFmtId="0" fontId="18" fillId="4" borderId="2" xfId="1" applyFont="1" applyFill="1" applyBorder="1" applyAlignment="1">
      <alignment vertical="center" wrapText="1"/>
    </xf>
    <xf numFmtId="0" fontId="15" fillId="0" borderId="0" xfId="1" applyFont="1" applyAlignment="1">
      <alignment horizontal="center" vertical="center"/>
    </xf>
    <xf numFmtId="0" fontId="15" fillId="0" borderId="0" xfId="1" applyFont="1" applyAlignment="1">
      <alignment vertical="center" wrapText="1"/>
    </xf>
    <xf numFmtId="0" fontId="15" fillId="0" borderId="0" xfId="1" applyFont="1" applyAlignment="1">
      <alignment horizontal="center" vertical="center" wrapText="1"/>
    </xf>
    <xf numFmtId="0" fontId="16" fillId="0" borderId="0" xfId="1" applyFont="1" applyAlignment="1">
      <alignment horizontal="center" vertical="center"/>
    </xf>
    <xf numFmtId="0" fontId="17" fillId="0" borderId="0" xfId="1" applyFont="1" applyAlignment="1">
      <alignment horizontal="center" vertical="center" wrapText="1"/>
    </xf>
    <xf numFmtId="0" fontId="18" fillId="0" borderId="0" xfId="1" applyFont="1" applyAlignment="1">
      <alignment vertical="center" wrapText="1"/>
    </xf>
    <xf numFmtId="0" fontId="2" fillId="0" borderId="0" xfId="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left" vertical="center" wrapText="1"/>
    </xf>
    <xf numFmtId="0" fontId="6" fillId="4" borderId="2" xfId="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0" xfId="1" applyFont="1" applyFill="1"/>
    <xf numFmtId="0" fontId="2" fillId="4" borderId="0" xfId="1" applyFill="1"/>
    <xf numFmtId="0" fontId="9" fillId="0" borderId="0" xfId="1" applyFont="1" applyAlignment="1">
      <alignment horizontal="center" vertical="center"/>
    </xf>
    <xf numFmtId="0" fontId="23" fillId="2" borderId="2" xfId="1" applyFont="1" applyFill="1" applyBorder="1" applyAlignment="1">
      <alignment horizontal="center" vertical="center"/>
    </xf>
    <xf numFmtId="0" fontId="9" fillId="0" borderId="0" xfId="1" applyFont="1"/>
    <xf numFmtId="0" fontId="23" fillId="0" borderId="2" xfId="1" applyFont="1" applyBorder="1" applyAlignment="1">
      <alignment horizontal="left" vertical="center"/>
    </xf>
    <xf numFmtId="1" fontId="23" fillId="0" borderId="2" xfId="1" applyNumberFormat="1" applyFont="1" applyBorder="1" applyAlignment="1">
      <alignment horizontal="center" vertical="center"/>
    </xf>
    <xf numFmtId="0" fontId="25" fillId="0" borderId="2" xfId="1" applyFont="1" applyBorder="1" applyAlignment="1">
      <alignment horizontal="center" vertical="center" wrapText="1"/>
    </xf>
    <xf numFmtId="1" fontId="2" fillId="0" borderId="0" xfId="1" applyNumberFormat="1"/>
    <xf numFmtId="0" fontId="25" fillId="2" borderId="2" xfId="1" applyFont="1" applyFill="1" applyBorder="1" applyAlignment="1">
      <alignment horizontal="left" vertical="center"/>
    </xf>
    <xf numFmtId="1" fontId="26" fillId="2" borderId="2" xfId="1" applyNumberFormat="1" applyFont="1" applyFill="1" applyBorder="1" applyAlignment="1">
      <alignment horizontal="center" vertical="center"/>
    </xf>
    <xf numFmtId="1" fontId="27" fillId="2" borderId="2" xfId="1" applyNumberFormat="1" applyFont="1" applyFill="1" applyBorder="1" applyAlignment="1">
      <alignment horizontal="center" vertical="center"/>
    </xf>
    <xf numFmtId="0" fontId="2" fillId="0" borderId="0" xfId="1" applyAlignment="1">
      <alignment vertical="center"/>
    </xf>
    <xf numFmtId="0" fontId="9" fillId="0" borderId="0" xfId="1" applyFont="1" applyAlignment="1">
      <alignment vertical="center"/>
    </xf>
    <xf numFmtId="1" fontId="28" fillId="0" borderId="2" xfId="1" applyNumberFormat="1" applyFont="1" applyBorder="1" applyAlignment="1">
      <alignment horizontal="center" vertical="center" shrinkToFit="1"/>
    </xf>
    <xf numFmtId="0" fontId="29" fillId="0" borderId="2" xfId="1" applyFont="1" applyBorder="1" applyAlignment="1">
      <alignment horizontal="left" vertical="center"/>
    </xf>
    <xf numFmtId="1" fontId="30" fillId="0" borderId="2" xfId="1" applyNumberFormat="1" applyFont="1" applyBorder="1" applyAlignment="1">
      <alignment horizontal="center" vertical="center" shrinkToFit="1"/>
    </xf>
    <xf numFmtId="0" fontId="31" fillId="0" borderId="2" xfId="1" applyFont="1" applyBorder="1" applyAlignment="1">
      <alignment horizontal="center" vertical="center"/>
    </xf>
    <xf numFmtId="0" fontId="32" fillId="0" borderId="2" xfId="1" applyFont="1" applyBorder="1" applyAlignment="1">
      <alignment horizontal="center" vertical="center"/>
    </xf>
    <xf numFmtId="1" fontId="2" fillId="0" borderId="0" xfId="1" applyNumberFormat="1" applyAlignment="1">
      <alignment vertical="center"/>
    </xf>
    <xf numFmtId="1" fontId="33" fillId="0" borderId="0" xfId="1" applyNumberFormat="1" applyFont="1" applyAlignment="1">
      <alignment vertical="center"/>
    </xf>
    <xf numFmtId="0" fontId="32" fillId="2" borderId="2" xfId="1" applyFont="1" applyFill="1" applyBorder="1" applyAlignment="1">
      <alignment horizontal="center" vertical="center"/>
    </xf>
    <xf numFmtId="0" fontId="31" fillId="2" borderId="2" xfId="1" applyFont="1" applyFill="1" applyBorder="1" applyAlignment="1">
      <alignment horizontal="left" vertical="center"/>
    </xf>
    <xf numFmtId="0" fontId="31" fillId="2" borderId="2" xfId="1" applyFont="1" applyFill="1" applyBorder="1" applyAlignment="1">
      <alignment horizontal="center" vertical="center"/>
    </xf>
    <xf numFmtId="1" fontId="28" fillId="2" borderId="2" xfId="1" applyNumberFormat="1" applyFont="1" applyFill="1" applyBorder="1" applyAlignment="1">
      <alignment horizontal="center" vertical="center" shrinkToFit="1"/>
    </xf>
    <xf numFmtId="1" fontId="34" fillId="5" borderId="2" xfId="1" applyNumberFormat="1" applyFont="1" applyFill="1" applyBorder="1" applyAlignment="1">
      <alignment horizontal="center" vertical="center" shrinkToFit="1"/>
    </xf>
    <xf numFmtId="0" fontId="35" fillId="5" borderId="2" xfId="1" applyFont="1" applyFill="1" applyBorder="1" applyAlignment="1">
      <alignment horizontal="left" vertical="center"/>
    </xf>
    <xf numFmtId="1" fontId="36" fillId="5" borderId="2" xfId="1" applyNumberFormat="1" applyFont="1" applyFill="1" applyBorder="1" applyAlignment="1">
      <alignment horizontal="center" vertical="center"/>
    </xf>
    <xf numFmtId="0" fontId="36" fillId="5" borderId="2" xfId="1" applyFont="1" applyFill="1" applyBorder="1" applyAlignment="1">
      <alignment horizontal="center" vertical="center"/>
    </xf>
    <xf numFmtId="1" fontId="28" fillId="5" borderId="2" xfId="1" applyNumberFormat="1" applyFont="1" applyFill="1" applyBorder="1" applyAlignment="1">
      <alignment horizontal="center" vertical="center" shrinkToFit="1"/>
    </xf>
    <xf numFmtId="1" fontId="25" fillId="0" borderId="2" xfId="1" applyNumberFormat="1" applyFont="1" applyBorder="1" applyAlignment="1">
      <alignment horizontal="center" vertical="center" shrinkToFit="1"/>
    </xf>
    <xf numFmtId="1" fontId="37" fillId="0" borderId="2" xfId="1" applyNumberFormat="1" applyFont="1" applyBorder="1" applyAlignment="1">
      <alignment horizontal="center" vertical="center" shrinkToFit="1"/>
    </xf>
    <xf numFmtId="1" fontId="9" fillId="0" borderId="0" xfId="1" applyNumberFormat="1" applyFont="1" applyAlignment="1">
      <alignment horizontal="center" vertical="center"/>
    </xf>
    <xf numFmtId="0" fontId="9" fillId="0" borderId="0" xfId="1" quotePrefix="1" applyFont="1" applyAlignment="1">
      <alignment vertical="center"/>
    </xf>
    <xf numFmtId="1" fontId="29" fillId="0" borderId="2" xfId="1" applyNumberFormat="1" applyFont="1" applyBorder="1" applyAlignment="1">
      <alignment horizontal="center" vertical="center" shrinkToFit="1"/>
    </xf>
    <xf numFmtId="1" fontId="38" fillId="0" borderId="2" xfId="1" applyNumberFormat="1" applyFont="1" applyBorder="1" applyAlignment="1">
      <alignment horizontal="center" vertical="center" shrinkToFit="1"/>
    </xf>
    <xf numFmtId="0" fontId="9" fillId="6" borderId="0" xfId="1" applyFont="1" applyFill="1" applyAlignment="1">
      <alignment vertical="center"/>
    </xf>
    <xf numFmtId="0" fontId="29" fillId="0" borderId="2" xfId="1" applyFont="1" applyBorder="1" applyAlignment="1">
      <alignment horizontal="center" vertical="center"/>
    </xf>
    <xf numFmtId="0" fontId="39" fillId="0" borderId="2" xfId="1" applyFont="1" applyBorder="1" applyAlignment="1">
      <alignment horizontal="center" vertical="center"/>
    </xf>
    <xf numFmtId="1" fontId="40" fillId="0" borderId="2" xfId="1" applyNumberFormat="1" applyFont="1" applyBorder="1" applyAlignment="1">
      <alignment horizontal="center" vertical="center" shrinkToFit="1"/>
    </xf>
    <xf numFmtId="1" fontId="41" fillId="5" borderId="2" xfId="1" applyNumberFormat="1" applyFont="1" applyFill="1" applyBorder="1" applyAlignment="1">
      <alignment horizontal="center" vertical="center" shrinkToFit="1"/>
    </xf>
    <xf numFmtId="0" fontId="25" fillId="5" borderId="2" xfId="1" applyFont="1" applyFill="1" applyBorder="1" applyAlignment="1">
      <alignment horizontal="left" vertical="center"/>
    </xf>
    <xf numFmtId="1" fontId="32" fillId="5" borderId="2" xfId="1" applyNumberFormat="1" applyFont="1" applyFill="1" applyBorder="1" applyAlignment="1">
      <alignment horizontal="center" vertical="center"/>
    </xf>
    <xf numFmtId="1" fontId="31" fillId="5"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1" fontId="42" fillId="0" borderId="2" xfId="1" applyNumberFormat="1" applyFont="1" applyBorder="1" applyAlignment="1">
      <alignment horizontal="center" vertical="center" shrinkToFit="1"/>
    </xf>
    <xf numFmtId="0" fontId="43" fillId="0" borderId="0" xfId="1" applyFont="1" applyAlignment="1">
      <alignment vertical="center"/>
    </xf>
    <xf numFmtId="0" fontId="44" fillId="0" borderId="0" xfId="1" quotePrefix="1" applyFont="1" applyAlignment="1">
      <alignment horizontal="center" vertical="center"/>
    </xf>
    <xf numFmtId="0" fontId="33" fillId="0" borderId="0" xfId="1" quotePrefix="1" applyFont="1" applyAlignment="1">
      <alignment vertical="center"/>
    </xf>
    <xf numFmtId="0" fontId="2" fillId="0" borderId="0" xfId="1" quotePrefix="1" applyAlignment="1">
      <alignment vertical="center"/>
    </xf>
    <xf numFmtId="0" fontId="23" fillId="0" borderId="2" xfId="1" applyFont="1" applyBorder="1" applyAlignment="1">
      <alignment horizontal="left" vertical="center" wrapText="1"/>
    </xf>
    <xf numFmtId="0" fontId="29" fillId="0" borderId="2" xfId="1" applyFont="1" applyBorder="1" applyAlignment="1">
      <alignment horizontal="left" vertical="center" wrapText="1"/>
    </xf>
    <xf numFmtId="0" fontId="31" fillId="0" borderId="2" xfId="1" applyFont="1" applyBorder="1" applyAlignment="1">
      <alignment horizontal="center" vertical="center" wrapText="1"/>
    </xf>
    <xf numFmtId="0" fontId="32" fillId="0" borderId="2" xfId="1" applyFont="1" applyBorder="1" applyAlignment="1">
      <alignment horizontal="center" vertical="center" wrapText="1"/>
    </xf>
    <xf numFmtId="0" fontId="25" fillId="5" borderId="2" xfId="1" applyFont="1" applyFill="1" applyBorder="1" applyAlignment="1">
      <alignment horizontal="left" vertical="center" wrapText="1"/>
    </xf>
    <xf numFmtId="1" fontId="32" fillId="5" borderId="2" xfId="1" applyNumberFormat="1" applyFont="1" applyFill="1" applyBorder="1" applyAlignment="1">
      <alignment horizontal="center" vertical="center" wrapText="1"/>
    </xf>
    <xf numFmtId="0" fontId="31" fillId="0" borderId="2" xfId="1" applyFont="1" applyBorder="1" applyAlignment="1">
      <alignment horizontal="left" vertical="center" wrapText="1"/>
    </xf>
    <xf numFmtId="0" fontId="32" fillId="5" borderId="2" xfId="1" applyFont="1" applyFill="1" applyBorder="1" applyAlignment="1">
      <alignment horizontal="center" vertical="center" wrapText="1"/>
    </xf>
    <xf numFmtId="1" fontId="41" fillId="0" borderId="2" xfId="1" applyNumberFormat="1" applyFont="1" applyBorder="1" applyAlignment="1">
      <alignment horizontal="center" vertical="center" shrinkToFit="1"/>
    </xf>
    <xf numFmtId="0" fontId="25" fillId="0" borderId="2" xfId="1" applyFont="1" applyBorder="1" applyAlignment="1">
      <alignment horizontal="left" vertical="center" wrapText="1"/>
    </xf>
    <xf numFmtId="1" fontId="32" fillId="0" borderId="2" xfId="1" applyNumberFormat="1" applyFont="1" applyBorder="1" applyAlignment="1">
      <alignment horizontal="center" vertical="center" wrapText="1"/>
    </xf>
    <xf numFmtId="1" fontId="41" fillId="2" borderId="2" xfId="1" applyNumberFormat="1" applyFont="1" applyFill="1" applyBorder="1" applyAlignment="1">
      <alignment horizontal="center" vertical="center" shrinkToFit="1"/>
    </xf>
    <xf numFmtId="0" fontId="25" fillId="2" borderId="2" xfId="1" applyFont="1" applyFill="1" applyBorder="1" applyAlignment="1">
      <alignment horizontal="left" vertical="center" wrapText="1"/>
    </xf>
    <xf numFmtId="1" fontId="32" fillId="2" borderId="2" xfId="1" applyNumberFormat="1" applyFont="1" applyFill="1" applyBorder="1" applyAlignment="1">
      <alignment horizontal="center" vertical="center" wrapText="1"/>
    </xf>
    <xf numFmtId="0" fontId="32" fillId="0" borderId="2" xfId="1" applyFont="1" applyBorder="1" applyAlignment="1">
      <alignment horizontal="left" vertical="center" wrapText="1"/>
    </xf>
    <xf numFmtId="1" fontId="30" fillId="0" borderId="2" xfId="1" applyNumberFormat="1" applyFont="1" applyBorder="1" applyAlignment="1">
      <alignment horizontal="center" vertical="center" wrapText="1" shrinkToFit="1"/>
    </xf>
    <xf numFmtId="1" fontId="28" fillId="0" borderId="2" xfId="1" applyNumberFormat="1" applyFont="1" applyBorder="1" applyAlignment="1">
      <alignment horizontal="center" vertical="center" wrapText="1" shrinkToFit="1"/>
    </xf>
    <xf numFmtId="1" fontId="9" fillId="0" borderId="0" xfId="1" applyNumberFormat="1" applyFont="1" applyAlignment="1">
      <alignment vertical="center"/>
    </xf>
    <xf numFmtId="1" fontId="45" fillId="0" borderId="2" xfId="1" applyNumberFormat="1" applyFont="1" applyBorder="1" applyAlignment="1">
      <alignment horizontal="center" vertical="center" wrapText="1" shrinkToFit="1"/>
    </xf>
    <xf numFmtId="0" fontId="46" fillId="0" borderId="0" xfId="1" applyFont="1" applyAlignment="1">
      <alignment horizontal="center" vertical="center"/>
    </xf>
    <xf numFmtId="0" fontId="46" fillId="0" borderId="0" xfId="1" applyFont="1" applyAlignment="1">
      <alignment vertical="center"/>
    </xf>
    <xf numFmtId="1" fontId="47" fillId="7" borderId="2" xfId="1" applyNumberFormat="1" applyFont="1" applyFill="1" applyBorder="1" applyAlignment="1">
      <alignment horizontal="center" vertical="center" shrinkToFit="1"/>
    </xf>
    <xf numFmtId="1" fontId="48" fillId="7" borderId="2" xfId="1" applyNumberFormat="1" applyFont="1" applyFill="1" applyBorder="1" applyAlignment="1">
      <alignment horizontal="center" vertical="center" shrinkToFit="1"/>
    </xf>
    <xf numFmtId="0" fontId="31" fillId="0" borderId="0" xfId="1" applyFont="1" applyAlignment="1">
      <alignment horizontal="left" vertical="center" wrapText="1"/>
    </xf>
    <xf numFmtId="0" fontId="29" fillId="0" borderId="8" xfId="1" applyFont="1" applyBorder="1" applyAlignment="1">
      <alignment horizontal="left" vertical="center" wrapText="1"/>
    </xf>
    <xf numFmtId="1" fontId="48" fillId="7" borderId="0" xfId="1" applyNumberFormat="1" applyFont="1" applyFill="1" applyAlignment="1">
      <alignment horizontal="center" vertical="center" shrinkToFit="1"/>
    </xf>
    <xf numFmtId="0" fontId="25" fillId="0" borderId="8" xfId="1" applyFont="1" applyBorder="1" applyAlignment="1">
      <alignment horizontal="right" vertical="center" wrapText="1"/>
    </xf>
    <xf numFmtId="0" fontId="49" fillId="0" borderId="0" xfId="1" applyFont="1" applyAlignment="1">
      <alignment horizontal="center" vertical="center"/>
    </xf>
    <xf numFmtId="1" fontId="1" fillId="0" borderId="0" xfId="1" applyNumberFormat="1" applyFont="1" applyAlignment="1">
      <alignment horizontal="center" vertical="center"/>
    </xf>
    <xf numFmtId="0" fontId="46" fillId="0" borderId="0" xfId="1" applyFont="1"/>
    <xf numFmtId="0" fontId="50" fillId="0" borderId="0" xfId="1" applyFont="1"/>
    <xf numFmtId="1" fontId="23" fillId="0" borderId="0" xfId="1" applyNumberFormat="1" applyFont="1" applyAlignment="1">
      <alignment horizontal="center" vertical="center"/>
    </xf>
    <xf numFmtId="0" fontId="23" fillId="0" borderId="0" xfId="1" applyFont="1" applyAlignment="1">
      <alignment vertical="center"/>
    </xf>
    <xf numFmtId="0" fontId="2" fillId="0" borderId="0" xfId="1" quotePrefix="1"/>
    <xf numFmtId="0" fontId="32" fillId="0" borderId="0" xfId="1" applyFont="1"/>
    <xf numFmtId="0" fontId="31" fillId="0" borderId="0" xfId="1" applyFont="1" applyAlignment="1">
      <alignment horizontal="center"/>
    </xf>
    <xf numFmtId="0" fontId="32" fillId="0" borderId="0" xfId="1" applyFont="1" applyAlignment="1">
      <alignment horizontal="center"/>
    </xf>
    <xf numFmtId="0" fontId="51" fillId="0" borderId="0" xfId="1" applyFont="1" applyAlignment="1">
      <alignment horizontal="center" vertical="center"/>
    </xf>
    <xf numFmtId="0" fontId="52" fillId="0" borderId="0" xfId="1" applyFont="1" applyAlignment="1">
      <alignment horizontal="center"/>
    </xf>
    <xf numFmtId="1" fontId="44" fillId="0" borderId="0" xfId="1" applyNumberFormat="1" applyFont="1" applyAlignment="1">
      <alignment vertical="center"/>
    </xf>
    <xf numFmtId="0" fontId="36" fillId="8" borderId="0" xfId="1" applyFont="1" applyFill="1" applyAlignment="1">
      <alignment horizontal="right" vertical="center"/>
    </xf>
    <xf numFmtId="1" fontId="53" fillId="0" borderId="0" xfId="1" applyNumberFormat="1" applyFont="1" applyAlignment="1">
      <alignment horizontal="right" vertical="center"/>
    </xf>
    <xf numFmtId="0" fontId="36" fillId="7" borderId="0" xfId="1" applyFont="1" applyFill="1" applyAlignment="1">
      <alignment horizontal="right" vertical="center"/>
    </xf>
    <xf numFmtId="0" fontId="26" fillId="0" borderId="2" xfId="1" applyFont="1" applyBorder="1" applyAlignment="1">
      <alignment horizontal="center" vertical="center"/>
    </xf>
    <xf numFmtId="0" fontId="26" fillId="0" borderId="0" xfId="1" applyFont="1"/>
    <xf numFmtId="0" fontId="36" fillId="9" borderId="0" xfId="1" applyFont="1" applyFill="1" applyAlignment="1">
      <alignment horizontal="right" vertical="center"/>
    </xf>
    <xf numFmtId="164" fontId="6" fillId="0" borderId="2" xfId="1" applyNumberFormat="1" applyFont="1" applyBorder="1" applyAlignment="1">
      <alignment horizontal="left" vertical="center"/>
    </xf>
    <xf numFmtId="14" fontId="32" fillId="0" borderId="2" xfId="1" applyNumberFormat="1" applyFont="1" applyBorder="1" applyAlignment="1">
      <alignment horizontal="center" vertical="center"/>
    </xf>
    <xf numFmtId="0" fontId="54" fillId="0" borderId="0" xfId="1" applyFont="1"/>
    <xf numFmtId="0" fontId="36" fillId="10" borderId="0" xfId="1" applyFont="1" applyFill="1" applyAlignment="1">
      <alignment horizontal="right" vertical="center"/>
    </xf>
    <xf numFmtId="1" fontId="55" fillId="2" borderId="0" xfId="1" applyNumberFormat="1" applyFont="1" applyFill="1" applyAlignment="1">
      <alignment horizontal="center"/>
    </xf>
    <xf numFmtId="14" fontId="32" fillId="0" borderId="2" xfId="1" applyNumberFormat="1" applyFont="1" applyBorder="1" applyAlignment="1">
      <alignment horizontal="center"/>
    </xf>
    <xf numFmtId="0" fontId="49" fillId="0" borderId="0" xfId="1" applyFont="1" applyAlignment="1">
      <alignment horizontal="right" vertical="center"/>
    </xf>
    <xf numFmtId="1" fontId="1" fillId="0" borderId="0" xfId="1" applyNumberFormat="1" applyFont="1" applyAlignment="1">
      <alignment horizontal="right"/>
    </xf>
    <xf numFmtId="1" fontId="2" fillId="0" borderId="0" xfId="1" applyNumberFormat="1" applyAlignment="1">
      <alignment horizontal="center"/>
    </xf>
    <xf numFmtId="0" fontId="57" fillId="0" borderId="0" xfId="1" applyFont="1" applyAlignment="1">
      <alignment horizontal="center"/>
    </xf>
    <xf numFmtId="1" fontId="26" fillId="0" borderId="0" xfId="1" applyNumberFormat="1" applyFont="1" applyAlignment="1">
      <alignment horizontal="center"/>
    </xf>
    <xf numFmtId="0" fontId="32" fillId="0" borderId="2" xfId="1" applyFont="1" applyBorder="1" applyAlignment="1">
      <alignment horizontal="center"/>
    </xf>
    <xf numFmtId="1" fontId="52" fillId="0" borderId="0" xfId="1" applyNumberFormat="1" applyFont="1" applyAlignment="1">
      <alignment horizontal="center"/>
    </xf>
    <xf numFmtId="1" fontId="31" fillId="0" borderId="0" xfId="1" applyNumberFormat="1" applyFont="1" applyAlignment="1">
      <alignment horizontal="center"/>
    </xf>
    <xf numFmtId="14" fontId="6" fillId="0" borderId="2" xfId="1" applyNumberFormat="1" applyFont="1" applyBorder="1" applyAlignment="1">
      <alignment horizontal="left" vertical="center"/>
    </xf>
    <xf numFmtId="0" fontId="6" fillId="4" borderId="6" xfId="1" applyFont="1" applyFill="1" applyBorder="1" applyAlignment="1">
      <alignment vertical="center" wrapText="1"/>
    </xf>
    <xf numFmtId="0" fontId="6" fillId="4" borderId="2" xfId="1" quotePrefix="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0" fontId="6" fillId="4" borderId="2" xfId="1" quotePrefix="1" applyFont="1" applyFill="1" applyBorder="1" applyAlignment="1">
      <alignment horizontal="center" vertical="center"/>
    </xf>
    <xf numFmtId="0" fontId="6" fillId="4" borderId="2" xfId="1" applyFont="1" applyFill="1" applyBorder="1" applyAlignment="1">
      <alignment vertical="center" wrapText="1"/>
    </xf>
    <xf numFmtId="0" fontId="6" fillId="4" borderId="6" xfId="1" applyFont="1" applyFill="1" applyBorder="1" applyAlignment="1">
      <alignment horizontal="left" vertical="center" wrapText="1"/>
    </xf>
    <xf numFmtId="0" fontId="4" fillId="4" borderId="0" xfId="1" applyFont="1" applyFill="1" applyAlignment="1">
      <alignment vertical="center" wrapText="1"/>
    </xf>
    <xf numFmtId="0" fontId="13" fillId="4" borderId="0" xfId="1" applyFont="1" applyFill="1" applyAlignment="1">
      <alignment vertical="center" wrapText="1"/>
    </xf>
    <xf numFmtId="14" fontId="6" fillId="4" borderId="2" xfId="1" quotePrefix="1" applyNumberFormat="1" applyFont="1" applyFill="1" applyBorder="1" applyAlignment="1">
      <alignment horizontal="center" vertical="center"/>
    </xf>
    <xf numFmtId="0" fontId="9" fillId="0" borderId="0" xfId="1" applyFont="1" applyFill="1" applyAlignment="1">
      <alignment vertical="center"/>
    </xf>
    <xf numFmtId="15" fontId="2" fillId="0" borderId="0" xfId="1" quotePrefix="1" applyNumberFormat="1" applyAlignment="1">
      <alignment vertical="center"/>
    </xf>
    <xf numFmtId="0" fontId="31" fillId="0" borderId="0" xfId="1" quotePrefix="1" applyFont="1" applyAlignment="1">
      <alignment horizontal="left" vertical="center"/>
    </xf>
    <xf numFmtId="0" fontId="46" fillId="0" borderId="0" xfId="1" applyFont="1" applyAlignment="1">
      <alignment horizontal="left" vertical="center"/>
    </xf>
    <xf numFmtId="0" fontId="6" fillId="0" borderId="2" xfId="1" applyFont="1" applyFill="1" applyBorder="1" applyAlignment="1">
      <alignment horizontal="center" vertical="center"/>
    </xf>
    <xf numFmtId="0" fontId="6" fillId="0" borderId="2" xfId="1" applyFont="1" applyFill="1" applyBorder="1" applyAlignment="1">
      <alignment horizontal="left" vertical="center" wrapText="1"/>
    </xf>
    <xf numFmtId="0" fontId="6" fillId="0" borderId="2" xfId="1" applyFont="1" applyFill="1" applyBorder="1" applyAlignment="1">
      <alignment horizontal="left" vertical="center"/>
    </xf>
    <xf numFmtId="164" fontId="6" fillId="0" borderId="2" xfId="1" applyNumberFormat="1" applyFont="1" applyFill="1" applyBorder="1" applyAlignment="1">
      <alignment horizontal="left" vertical="center"/>
    </xf>
    <xf numFmtId="14" fontId="6" fillId="0" borderId="2" xfId="1" applyNumberFormat="1" applyFont="1" applyFill="1" applyBorder="1" applyAlignment="1">
      <alignment horizontal="left" vertical="center"/>
    </xf>
    <xf numFmtId="0" fontId="6" fillId="0" borderId="2" xfId="1" applyFont="1" applyFill="1" applyBorder="1" applyAlignment="1">
      <alignment vertical="center" wrapText="1"/>
    </xf>
    <xf numFmtId="0" fontId="2" fillId="0" borderId="2" xfId="1" applyFill="1" applyBorder="1"/>
    <xf numFmtId="0" fontId="43" fillId="0" borderId="0" xfId="1" applyFont="1"/>
    <xf numFmtId="0" fontId="29" fillId="0" borderId="2" xfId="1" applyFont="1" applyFill="1" applyBorder="1" applyAlignment="1">
      <alignment horizontal="left" vertical="center"/>
    </xf>
    <xf numFmtId="0" fontId="24" fillId="0" borderId="0" xfId="1" applyFont="1" applyFill="1" applyBorder="1"/>
    <xf numFmtId="0" fontId="24" fillId="0" borderId="0" xfId="1" applyFont="1" applyFill="1" applyBorder="1" applyAlignment="1">
      <alignment horizontal="center" vertical="center"/>
    </xf>
    <xf numFmtId="0" fontId="24" fillId="0" borderId="0" xfId="1" applyFont="1" applyFill="1" applyBorder="1" applyAlignment="1">
      <alignment horizontal="left" vertical="center"/>
    </xf>
    <xf numFmtId="1" fontId="24" fillId="0" borderId="0" xfId="1" applyNumberFormat="1" applyFont="1" applyFill="1" applyBorder="1"/>
    <xf numFmtId="1" fontId="24" fillId="0" borderId="0" xfId="1" applyNumberFormat="1" applyFont="1" applyFill="1" applyBorder="1" applyAlignment="1">
      <alignment horizontal="center"/>
    </xf>
    <xf numFmtId="0" fontId="24" fillId="0" borderId="0" xfId="1" applyFont="1" applyFill="1" applyBorder="1" applyAlignment="1">
      <alignment vertical="center"/>
    </xf>
    <xf numFmtId="0" fontId="6" fillId="0" borderId="2" xfId="1" applyFont="1" applyBorder="1" applyAlignment="1">
      <alignment horizontal="left" vertical="top" wrapText="1"/>
    </xf>
    <xf numFmtId="0" fontId="6" fillId="0" borderId="2" xfId="1" applyFont="1" applyBorder="1" applyAlignment="1">
      <alignment horizontal="center" vertical="top"/>
    </xf>
    <xf numFmtId="0" fontId="0" fillId="0" borderId="2" xfId="0" applyBorder="1" applyAlignment="1">
      <alignment vertical="top"/>
    </xf>
    <xf numFmtId="14" fontId="0" fillId="0" borderId="2" xfId="0" applyNumberFormat="1" applyBorder="1" applyAlignment="1">
      <alignment horizontal="left" vertical="top"/>
    </xf>
    <xf numFmtId="0" fontId="6" fillId="0" borderId="2" xfId="1" applyFont="1" applyBorder="1" applyAlignment="1">
      <alignment horizontal="center" vertical="top" wrapText="1"/>
    </xf>
    <xf numFmtId="14" fontId="6" fillId="0" borderId="2" xfId="1" applyNumberFormat="1" applyFont="1" applyBorder="1" applyAlignment="1">
      <alignment horizontal="center" vertical="top"/>
    </xf>
    <xf numFmtId="0" fontId="4" fillId="0" borderId="2" xfId="1" applyFont="1" applyBorder="1" applyAlignment="1">
      <alignment horizontal="center" vertical="top"/>
    </xf>
    <xf numFmtId="14" fontId="6" fillId="0" borderId="2" xfId="1" applyNumberFormat="1" applyFont="1" applyBorder="1" applyAlignment="1">
      <alignment horizontal="center" vertical="top" shrinkToFit="1"/>
    </xf>
    <xf numFmtId="0" fontId="4" fillId="0" borderId="2" xfId="1" applyFont="1" applyBorder="1" applyAlignment="1">
      <alignment vertical="center" wrapText="1"/>
    </xf>
    <xf numFmtId="0" fontId="4" fillId="3" borderId="2" xfId="1" applyFont="1" applyFill="1" applyBorder="1" applyAlignment="1">
      <alignment vertical="center" wrapText="1"/>
    </xf>
    <xf numFmtId="0" fontId="0" fillId="0" borderId="2" xfId="0" applyBorder="1" applyAlignment="1">
      <alignment vertical="top" wrapText="1"/>
    </xf>
    <xf numFmtId="0" fontId="6" fillId="0" borderId="2" xfId="1" quotePrefix="1" applyFont="1" applyBorder="1" applyAlignment="1">
      <alignment horizontal="center" vertical="top"/>
    </xf>
    <xf numFmtId="0" fontId="2" fillId="0" borderId="2" xfId="1" applyFill="1" applyBorder="1" applyAlignment="1">
      <alignment vertical="center"/>
    </xf>
    <xf numFmtId="0" fontId="2" fillId="0" borderId="2" xfId="1" applyBorder="1" applyAlignment="1">
      <alignment vertical="center"/>
    </xf>
    <xf numFmtId="0" fontId="2" fillId="0" borderId="2" xfId="1" applyBorder="1" applyAlignment="1">
      <alignment horizontal="center" vertical="center"/>
    </xf>
    <xf numFmtId="0" fontId="52" fillId="0" borderId="2" xfId="1" applyFont="1" applyBorder="1" applyAlignment="1">
      <alignment horizontal="center" vertical="center"/>
    </xf>
    <xf numFmtId="0" fontId="52" fillId="0" borderId="2" xfId="1" applyFont="1" applyBorder="1" applyAlignment="1">
      <alignment horizontal="left" vertical="center"/>
    </xf>
    <xf numFmtId="1" fontId="52" fillId="0" borderId="2" xfId="1" applyNumberFormat="1" applyFont="1" applyBorder="1" applyAlignment="1">
      <alignment horizontal="center" vertical="center"/>
    </xf>
    <xf numFmtId="0" fontId="52" fillId="9" borderId="2" xfId="1" applyFont="1" applyFill="1" applyBorder="1" applyAlignment="1">
      <alignment horizontal="center" vertical="center"/>
    </xf>
    <xf numFmtId="0" fontId="2" fillId="9" borderId="2" xfId="1" applyFill="1" applyBorder="1" applyAlignment="1">
      <alignment horizontal="center" vertical="center"/>
    </xf>
    <xf numFmtId="14" fontId="6" fillId="4" borderId="2" xfId="2" quotePrefix="1" applyNumberFormat="1" applyFill="1" applyBorder="1" applyAlignment="1">
      <alignment horizontal="center" vertical="center"/>
    </xf>
    <xf numFmtId="0" fontId="4" fillId="4" borderId="2" xfId="1" applyFont="1" applyFill="1" applyBorder="1" applyAlignment="1">
      <alignment vertical="center" wrapText="1"/>
    </xf>
    <xf numFmtId="14" fontId="6" fillId="0" borderId="2" xfId="1" applyNumberFormat="1" applyFont="1" applyBorder="1" applyAlignment="1">
      <alignment horizontal="left" vertical="top" shrinkToFit="1"/>
    </xf>
    <xf numFmtId="0" fontId="6" fillId="0" borderId="2" xfId="1" applyFont="1" applyBorder="1" applyAlignment="1">
      <alignment horizontal="left" vertical="top"/>
    </xf>
    <xf numFmtId="14" fontId="6" fillId="0" borderId="2" xfId="1" applyNumberFormat="1" applyFont="1" applyBorder="1" applyAlignment="1">
      <alignment horizontal="left" vertical="top"/>
    </xf>
    <xf numFmtId="0" fontId="4" fillId="0" borderId="2" xfId="1" applyFont="1" applyBorder="1" applyAlignment="1">
      <alignment horizontal="left" vertical="top"/>
    </xf>
    <xf numFmtId="0" fontId="0" fillId="0" borderId="2" xfId="0" applyBorder="1"/>
    <xf numFmtId="0" fontId="6" fillId="2" borderId="2" xfId="1" applyFont="1" applyFill="1" applyBorder="1" applyAlignment="1">
      <alignment horizontal="center" vertical="center"/>
    </xf>
    <xf numFmtId="0" fontId="26" fillId="0" borderId="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164" fontId="6" fillId="0" borderId="0" xfId="1" applyNumberFormat="1" applyFont="1" applyBorder="1" applyAlignment="1">
      <alignment horizontal="left" vertical="center"/>
    </xf>
    <xf numFmtId="14" fontId="32" fillId="0" borderId="0" xfId="1" applyNumberFormat="1" applyFont="1" applyBorder="1" applyAlignment="1">
      <alignment horizontal="center" vertical="center"/>
    </xf>
    <xf numFmtId="14" fontId="32" fillId="0" borderId="0" xfId="1" applyNumberFormat="1" applyFont="1" applyBorder="1" applyAlignment="1">
      <alignment horizontal="center"/>
    </xf>
    <xf numFmtId="0" fontId="32" fillId="0" borderId="0" xfId="1" applyFont="1" applyBorder="1" applyAlignment="1">
      <alignment horizontal="center"/>
    </xf>
    <xf numFmtId="14" fontId="6" fillId="0" borderId="0" xfId="1" applyNumberFormat="1" applyFont="1" applyBorder="1" applyAlignment="1">
      <alignment horizontal="left" vertical="center"/>
    </xf>
    <xf numFmtId="0" fontId="6" fillId="0" borderId="0" xfId="1" applyFont="1" applyFill="1" applyBorder="1" applyAlignment="1">
      <alignment horizontal="center" vertical="center"/>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center"/>
    </xf>
    <xf numFmtId="164" fontId="6" fillId="0" borderId="0" xfId="1" applyNumberFormat="1" applyFont="1" applyFill="1" applyBorder="1" applyAlignment="1">
      <alignment horizontal="left" vertical="center"/>
    </xf>
    <xf numFmtId="14" fontId="6" fillId="0" borderId="0" xfId="1" applyNumberFormat="1" applyFont="1" applyFill="1" applyBorder="1" applyAlignment="1">
      <alignment horizontal="left" vertical="center"/>
    </xf>
    <xf numFmtId="0" fontId="6" fillId="0" borderId="0" xfId="1" applyFont="1" applyFill="1" applyBorder="1" applyAlignment="1">
      <alignment vertical="center" wrapText="1"/>
    </xf>
    <xf numFmtId="0" fontId="2" fillId="0" borderId="0" xfId="1" applyFill="1" applyBorder="1" applyAlignment="1">
      <alignment vertical="center"/>
    </xf>
    <xf numFmtId="0" fontId="2" fillId="0" borderId="0" xfId="1" applyFill="1" applyBorder="1"/>
    <xf numFmtId="0" fontId="2" fillId="0" borderId="0" xfId="1" applyBorder="1"/>
    <xf numFmtId="1" fontId="2" fillId="0" borderId="0" xfId="1" applyNumberFormat="1" applyBorder="1"/>
    <xf numFmtId="0" fontId="6" fillId="11" borderId="2" xfId="1" applyFont="1" applyFill="1" applyBorder="1" applyAlignment="1">
      <alignment horizontal="left" vertical="center" wrapText="1"/>
    </xf>
    <xf numFmtId="0" fontId="7" fillId="2" borderId="2" xfId="1" applyFont="1" applyFill="1" applyBorder="1" applyAlignment="1">
      <alignment horizontal="left" vertical="center" wrapText="1"/>
    </xf>
    <xf numFmtId="0" fontId="0" fillId="0" borderId="2" xfId="0" applyBorder="1" applyAlignment="1">
      <alignment horizontal="left" vertical="top"/>
    </xf>
    <xf numFmtId="0" fontId="17" fillId="4" borderId="2" xfId="1" applyFont="1" applyFill="1" applyBorder="1" applyAlignment="1">
      <alignment horizontal="left" vertical="center" wrapText="1"/>
    </xf>
    <xf numFmtId="0" fontId="17" fillId="0" borderId="0" xfId="1" applyFont="1" applyAlignment="1">
      <alignment horizontal="left" vertical="center" wrapText="1"/>
    </xf>
    <xf numFmtId="0" fontId="10" fillId="0" borderId="2" xfId="1" applyFont="1" applyBorder="1" applyAlignment="1">
      <alignment horizontal="left" vertical="center" wrapText="1"/>
    </xf>
    <xf numFmtId="0" fontId="0" fillId="0" borderId="0" xfId="0" applyFill="1"/>
    <xf numFmtId="0" fontId="0" fillId="0" borderId="0" xfId="0" applyFill="1" applyAlignment="1">
      <alignment horizontal="center"/>
    </xf>
    <xf numFmtId="0" fontId="32" fillId="0" borderId="0" xfId="0" applyFont="1" applyFill="1"/>
    <xf numFmtId="0" fontId="65" fillId="0" borderId="0" xfId="0" applyFont="1" applyFill="1"/>
    <xf numFmtId="0" fontId="68" fillId="0" borderId="2" xfId="1" applyFont="1" applyFill="1" applyBorder="1" applyAlignment="1">
      <alignment horizontal="center" vertical="center"/>
    </xf>
    <xf numFmtId="1" fontId="69" fillId="0" borderId="2" xfId="1" applyNumberFormat="1" applyFont="1" applyFill="1" applyBorder="1" applyAlignment="1">
      <alignment horizontal="left" vertical="center"/>
    </xf>
    <xf numFmtId="1" fontId="69" fillId="0" borderId="2" xfId="1" applyNumberFormat="1" applyFont="1" applyFill="1" applyBorder="1" applyAlignment="1">
      <alignment horizontal="center" vertical="center"/>
    </xf>
    <xf numFmtId="0" fontId="69" fillId="0" borderId="2" xfId="1" applyFont="1" applyFill="1" applyBorder="1" applyAlignment="1">
      <alignment horizontal="center" vertical="center"/>
    </xf>
    <xf numFmtId="1" fontId="70" fillId="0" borderId="2" xfId="1" applyNumberFormat="1" applyFont="1" applyFill="1" applyBorder="1" applyAlignment="1">
      <alignment horizontal="center" vertical="center" shrinkToFit="1"/>
    </xf>
    <xf numFmtId="0" fontId="69" fillId="0" borderId="2" xfId="0" applyFont="1" applyFill="1" applyBorder="1" applyAlignment="1">
      <alignment horizontal="center"/>
    </xf>
    <xf numFmtId="0" fontId="71" fillId="0" borderId="2" xfId="0" applyFont="1" applyFill="1" applyBorder="1" applyAlignment="1">
      <alignment horizontal="center"/>
    </xf>
    <xf numFmtId="0" fontId="71" fillId="0" borderId="2" xfId="0" applyFont="1" applyFill="1" applyBorder="1" applyAlignment="1">
      <alignment horizontal="left"/>
    </xf>
    <xf numFmtId="0" fontId="0" fillId="0" borderId="0" xfId="0" applyFont="1" applyFill="1" applyAlignment="1">
      <alignment horizontal="center"/>
    </xf>
    <xf numFmtId="0" fontId="0" fillId="0" borderId="0" xfId="0" applyFont="1" applyFill="1"/>
    <xf numFmtId="0" fontId="67" fillId="0" borderId="0" xfId="0" applyFont="1" applyFill="1"/>
    <xf numFmtId="0" fontId="72" fillId="0" borderId="0" xfId="0" applyFont="1" applyFill="1"/>
    <xf numFmtId="0" fontId="66" fillId="12" borderId="2" xfId="0" applyFont="1" applyFill="1" applyBorder="1" applyAlignment="1">
      <alignment horizontal="center"/>
    </xf>
    <xf numFmtId="0" fontId="36" fillId="12" borderId="2" xfId="0" applyFont="1" applyFill="1" applyBorder="1" applyAlignment="1">
      <alignment horizontal="center"/>
    </xf>
    <xf numFmtId="0" fontId="6" fillId="13" borderId="2" xfId="1" applyFont="1" applyFill="1" applyBorder="1" applyAlignment="1">
      <alignment horizontal="center" vertical="center"/>
    </xf>
    <xf numFmtId="0" fontId="6" fillId="13" borderId="2" xfId="1" applyFont="1" applyFill="1" applyBorder="1" applyAlignment="1">
      <alignment horizontal="left" vertical="center" wrapText="1"/>
    </xf>
    <xf numFmtId="0" fontId="21" fillId="0" borderId="2" xfId="1" applyFont="1" applyBorder="1" applyAlignment="1">
      <alignment horizontal="center" vertical="center"/>
    </xf>
    <xf numFmtId="0" fontId="25" fillId="0" borderId="2" xfId="1" applyFont="1" applyBorder="1" applyAlignment="1">
      <alignment horizontal="left" vertical="center"/>
    </xf>
    <xf numFmtId="0" fontId="25" fillId="0" borderId="2" xfId="1" applyFont="1" applyBorder="1" applyAlignment="1">
      <alignment horizontal="center" vertical="center"/>
    </xf>
    <xf numFmtId="1" fontId="47" fillId="7" borderId="8" xfId="1" applyNumberFormat="1" applyFont="1" applyFill="1" applyBorder="1" applyAlignment="1">
      <alignment horizontal="center" vertical="center" shrinkToFit="1"/>
    </xf>
    <xf numFmtId="1" fontId="49" fillId="0" borderId="0" xfId="1" applyNumberFormat="1" applyFont="1" applyAlignment="1">
      <alignment horizontal="center" vertical="center"/>
    </xf>
    <xf numFmtId="0" fontId="8" fillId="0" borderId="0" xfId="1" applyFont="1" applyAlignment="1">
      <alignment horizontal="left" vertical="top" wrapText="1"/>
    </xf>
    <xf numFmtId="1" fontId="44" fillId="0" borderId="0" xfId="1" applyNumberFormat="1" applyFont="1" applyAlignment="1">
      <alignment horizontal="center" vertical="center"/>
    </xf>
    <xf numFmtId="0" fontId="44" fillId="0" borderId="0" xfId="1" applyFont="1" applyAlignment="1">
      <alignment horizontal="center" vertical="center"/>
    </xf>
    <xf numFmtId="0" fontId="56" fillId="0" borderId="0" xfId="1" applyFont="1" applyAlignment="1">
      <alignment horizontal="left" vertical="top" wrapText="1"/>
    </xf>
    <xf numFmtId="0" fontId="73" fillId="0" borderId="0" xfId="0" applyFont="1" applyFill="1" applyAlignment="1">
      <alignment horizontal="center"/>
    </xf>
    <xf numFmtId="0" fontId="3" fillId="0" borderId="0" xfId="1" applyFont="1" applyAlignment="1">
      <alignment horizontal="center" vertical="center"/>
    </xf>
    <xf numFmtId="0" fontId="3" fillId="0" borderId="0" xfId="1" applyFont="1" applyAlignment="1">
      <alignment horizontal="center" vertical="center" wrapText="1"/>
    </xf>
    <xf numFmtId="17" fontId="5" fillId="0" borderId="1" xfId="1" quotePrefix="1" applyNumberFormat="1" applyFont="1" applyBorder="1" applyAlignment="1">
      <alignment horizontal="left" vertical="center"/>
    </xf>
    <xf numFmtId="0" fontId="5" fillId="0" borderId="1" xfId="1" applyFont="1" applyBorder="1" applyAlignment="1">
      <alignment horizontal="left" vertical="center"/>
    </xf>
    <xf numFmtId="0" fontId="3" fillId="0" borderId="0" xfId="1" applyFont="1" applyAlignment="1">
      <alignment horizontal="left" vertical="center"/>
    </xf>
  </cellXfs>
  <cellStyles count="3">
    <cellStyle name="Normal" xfId="0" builtinId="0"/>
    <cellStyle name="Normal 2 2" xfId="1" xr:uid="{0AEB4CB5-832F-4E2E-A91E-7CEFDBBBB778}"/>
    <cellStyle name="Normal_Sheet1" xfId="2" xr:uid="{E27B2B89-161F-424E-9726-A210E2FBB3DC}"/>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7EC-4C15-B13F-BDE75064137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7EC-4C15-B13F-BDE75064137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7EC-4C15-B13F-BDE75064137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7EC-4C15-B13F-BDE75064137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NOVEMBER!$B$173:$B$176</c:f>
              <c:strCache>
                <c:ptCount val="4"/>
                <c:pt idx="0">
                  <c:v>PNS</c:v>
                </c:pt>
                <c:pt idx="1">
                  <c:v>CPNS</c:v>
                </c:pt>
                <c:pt idx="2">
                  <c:v>PPPK</c:v>
                </c:pt>
                <c:pt idx="3">
                  <c:v>BLUD</c:v>
                </c:pt>
              </c:strCache>
            </c:strRef>
          </c:cat>
          <c:val>
            <c:numRef>
              <c:f>NOVEMBER!$C$173:$C$176</c:f>
              <c:numCache>
                <c:formatCode>0</c:formatCode>
                <c:ptCount val="4"/>
                <c:pt idx="0">
                  <c:v>393</c:v>
                </c:pt>
                <c:pt idx="1">
                  <c:v>0</c:v>
                </c:pt>
                <c:pt idx="2">
                  <c:v>120</c:v>
                </c:pt>
                <c:pt idx="3">
                  <c:v>474</c:v>
                </c:pt>
              </c:numCache>
            </c:numRef>
          </c:val>
          <c:extLst>
            <c:ext xmlns:c16="http://schemas.microsoft.com/office/drawing/2014/chart" uri="{C3380CC4-5D6E-409C-BE32-E72D297353CC}">
              <c16:uniqueId val="{00000008-97EC-4C15-B13F-BDE75064137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JUMLAH</a:t>
            </a:r>
            <a:r>
              <a:rPr lang="id-ID" baseline="0"/>
              <a:t> KARYAWAN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587-4E7A-8281-19BF02928DE4}"/>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587-4E7A-8281-19BF02928DE4}"/>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587-4E7A-8281-19BF02928DE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diagram!$L$15:$L$17</c:f>
              <c:strCache>
                <c:ptCount val="3"/>
                <c:pt idx="0">
                  <c:v>STRUKTURAL</c:v>
                </c:pt>
                <c:pt idx="1">
                  <c:v>NAKES</c:v>
                </c:pt>
                <c:pt idx="2">
                  <c:v>ADMINISTRASI</c:v>
                </c:pt>
              </c:strCache>
            </c:strRef>
          </c:cat>
          <c:val>
            <c:numRef>
              <c:f>diagram!$M$15:$M$17</c:f>
              <c:numCache>
                <c:formatCode>0</c:formatCode>
                <c:ptCount val="3"/>
                <c:pt idx="0" formatCode="General">
                  <c:v>22</c:v>
                </c:pt>
                <c:pt idx="1">
                  <c:v>722</c:v>
                </c:pt>
                <c:pt idx="2" formatCode="General">
                  <c:v>267</c:v>
                </c:pt>
              </c:numCache>
            </c:numRef>
          </c:val>
          <c:extLst>
            <c:ext xmlns:c16="http://schemas.microsoft.com/office/drawing/2014/chart" uri="{C3380CC4-5D6E-409C-BE32-E72D297353CC}">
              <c16:uniqueId val="{00000000-1217-4CF8-B55A-40F8BA1E527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id-ID"/>
              <a:t>JUMLAH PER JENIS JABATAN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id-ID"/>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EA8A-48E4-94BB-E846E6824B87}"/>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4-EA8A-48E4-94BB-E846E6824B87}"/>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A8A-48E4-94BB-E846E6824B87}"/>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A8A-48E4-94BB-E846E6824B87}"/>
              </c:ext>
            </c:extLst>
          </c:dPt>
          <c:dLbls>
            <c:spPr>
              <a:solidFill>
                <a:srgbClr val="FFFF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diagram!$L$23:$L$26</c:f>
              <c:strCache>
                <c:ptCount val="4"/>
                <c:pt idx="0">
                  <c:v>PNS</c:v>
                </c:pt>
                <c:pt idx="1">
                  <c:v>CPNS</c:v>
                </c:pt>
                <c:pt idx="2">
                  <c:v>PPPK</c:v>
                </c:pt>
                <c:pt idx="3">
                  <c:v>NON ASN</c:v>
                </c:pt>
              </c:strCache>
            </c:strRef>
          </c:cat>
          <c:val>
            <c:numRef>
              <c:f>diagram!$M$23:$M$26</c:f>
              <c:numCache>
                <c:formatCode>General</c:formatCode>
                <c:ptCount val="4"/>
                <c:pt idx="0">
                  <c:v>396</c:v>
                </c:pt>
                <c:pt idx="1">
                  <c:v>0</c:v>
                </c:pt>
                <c:pt idx="2">
                  <c:v>100</c:v>
                </c:pt>
                <c:pt idx="3">
                  <c:v>514</c:v>
                </c:pt>
              </c:numCache>
            </c:numRef>
          </c:val>
          <c:extLst>
            <c:ext xmlns:c16="http://schemas.microsoft.com/office/drawing/2014/chart" uri="{C3380CC4-5D6E-409C-BE32-E72D297353CC}">
              <c16:uniqueId val="{00000000-EA8A-48E4-94BB-E846E6824B8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78D-499A-8AF3-B1CE0BC7ECB1}"/>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78D-499A-8AF3-B1CE0BC7ECB1}"/>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78D-499A-8AF3-B1CE0BC7ECB1}"/>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78D-499A-8AF3-B1CE0BC7ECB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'DIAGRAM (2)'!$B$173:$B$176</c:f>
              <c:strCache>
                <c:ptCount val="4"/>
                <c:pt idx="0">
                  <c:v>PNS</c:v>
                </c:pt>
                <c:pt idx="1">
                  <c:v>CPNS</c:v>
                </c:pt>
                <c:pt idx="2">
                  <c:v>PPPK</c:v>
                </c:pt>
                <c:pt idx="3">
                  <c:v>BLUD</c:v>
                </c:pt>
              </c:strCache>
            </c:strRef>
          </c:cat>
          <c:val>
            <c:numRef>
              <c:f>'DIAGRAM (2)'!$C$173:$C$176</c:f>
              <c:numCache>
                <c:formatCode>0</c:formatCode>
                <c:ptCount val="4"/>
                <c:pt idx="0">
                  <c:v>396</c:v>
                </c:pt>
                <c:pt idx="1">
                  <c:v>0</c:v>
                </c:pt>
                <c:pt idx="2">
                  <c:v>120</c:v>
                </c:pt>
                <c:pt idx="3">
                  <c:v>476</c:v>
                </c:pt>
              </c:numCache>
            </c:numRef>
          </c:val>
          <c:extLst>
            <c:ext xmlns:c16="http://schemas.microsoft.com/office/drawing/2014/chart" uri="{C3380CC4-5D6E-409C-BE32-E72D297353CC}">
              <c16:uniqueId val="{00000008-678D-499A-8AF3-B1CE0BC7ECB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id-ID"/>
              <a:t>KONDISI</a:t>
            </a:r>
            <a:r>
              <a:rPr lang="id-ID" baseline="0"/>
              <a:t> PEGAWAI RSUD CILACAP</a:t>
            </a:r>
            <a:endParaRPr lang="id-ID"/>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id-ID"/>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D-4884-A2D4-4C8877856F2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0BD-4884-A2D4-4C8877856F2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0BD-4884-A2D4-4C8877856F2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0BD-4884-A2D4-4C8877856F2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80BD-4884-A2D4-4C8877856F2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80BD-4884-A2D4-4C8877856F2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80BD-4884-A2D4-4C8877856F2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80BD-4884-A2D4-4C8877856F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id-ID"/>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'DIAGRAM (2)'!$L$2:$L$9</c:f>
              <c:strCache>
                <c:ptCount val="8"/>
                <c:pt idx="0">
                  <c:v>PEJABAT STRUKTURAL</c:v>
                </c:pt>
                <c:pt idx="1">
                  <c:v>DOKTER UMUM</c:v>
                </c:pt>
                <c:pt idx="2">
                  <c:v>DOKTER SPESIALIS</c:v>
                </c:pt>
                <c:pt idx="3">
                  <c:v>DOKTER GIGI</c:v>
                </c:pt>
                <c:pt idx="4">
                  <c:v>PERAWAT</c:v>
                </c:pt>
                <c:pt idx="5">
                  <c:v>BIDAN</c:v>
                </c:pt>
                <c:pt idx="6">
                  <c:v>PENUNJANG</c:v>
                </c:pt>
                <c:pt idx="7">
                  <c:v>ADM DAN LAINYA</c:v>
                </c:pt>
              </c:strCache>
            </c:strRef>
          </c:cat>
          <c:val>
            <c:numRef>
              <c:f>'DIAGRAM (2)'!$M$2:$M$9</c:f>
              <c:numCache>
                <c:formatCode>0</c:formatCode>
                <c:ptCount val="8"/>
                <c:pt idx="0">
                  <c:v>22</c:v>
                </c:pt>
                <c:pt idx="1">
                  <c:v>24</c:v>
                </c:pt>
                <c:pt idx="2">
                  <c:v>35</c:v>
                </c:pt>
                <c:pt idx="3">
                  <c:v>3</c:v>
                </c:pt>
                <c:pt idx="4">
                  <c:v>372</c:v>
                </c:pt>
                <c:pt idx="5">
                  <c:v>68</c:v>
                </c:pt>
                <c:pt idx="6">
                  <c:v>204</c:v>
                </c:pt>
                <c:pt idx="7">
                  <c:v>264</c:v>
                </c:pt>
              </c:numCache>
            </c:numRef>
          </c:val>
          <c:extLst>
            <c:ext xmlns:c16="http://schemas.microsoft.com/office/drawing/2014/chart" uri="{C3380CC4-5D6E-409C-BE32-E72D297353CC}">
              <c16:uniqueId val="{00000000-179C-4C20-85DC-1DCF4427E33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7.301140127956747E-2"/>
          <c:y val="0.82949348763659247"/>
          <c:w val="0.85397705955941083"/>
          <c:h val="0.1555731802843173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68034</xdr:colOff>
      <xdr:row>176</xdr:row>
      <xdr:rowOff>122464</xdr:rowOff>
    </xdr:from>
    <xdr:to>
      <xdr:col>3</xdr:col>
      <xdr:colOff>489856</xdr:colOff>
      <xdr:row>184</xdr:row>
      <xdr:rowOff>262618</xdr:rowOff>
    </xdr:to>
    <xdr:graphicFrame macro="">
      <xdr:nvGraphicFramePr>
        <xdr:cNvPr id="2" name="Chart 1">
          <a:extLst>
            <a:ext uri="{FF2B5EF4-FFF2-40B4-BE49-F238E27FC236}">
              <a16:creationId xmlns:a16="http://schemas.microsoft.com/office/drawing/2014/main" id="{B9473117-681E-47A2-964C-59F40228D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299357</xdr:colOff>
      <xdr:row>10</xdr:row>
      <xdr:rowOff>383722</xdr:rowOff>
    </xdr:from>
    <xdr:to>
      <xdr:col>16</xdr:col>
      <xdr:colOff>1360714</xdr:colOff>
      <xdr:row>18</xdr:row>
      <xdr:rowOff>54428</xdr:rowOff>
    </xdr:to>
    <xdr:graphicFrame macro="">
      <xdr:nvGraphicFramePr>
        <xdr:cNvPr id="4" name="Chart 3">
          <a:extLst>
            <a:ext uri="{FF2B5EF4-FFF2-40B4-BE49-F238E27FC236}">
              <a16:creationId xmlns:a16="http://schemas.microsoft.com/office/drawing/2014/main" id="{41104D46-2F0E-49BC-995C-8440C27607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299357</xdr:colOff>
      <xdr:row>21</xdr:row>
      <xdr:rowOff>176893</xdr:rowOff>
    </xdr:from>
    <xdr:to>
      <xdr:col>16</xdr:col>
      <xdr:colOff>1755321</xdr:colOff>
      <xdr:row>28</xdr:row>
      <xdr:rowOff>24493</xdr:rowOff>
    </xdr:to>
    <xdr:graphicFrame macro="">
      <xdr:nvGraphicFramePr>
        <xdr:cNvPr id="5" name="Chart 4">
          <a:extLst>
            <a:ext uri="{FF2B5EF4-FFF2-40B4-BE49-F238E27FC236}">
              <a16:creationId xmlns:a16="http://schemas.microsoft.com/office/drawing/2014/main" id="{741E5004-C993-40AF-A6EE-76B88CA13B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68034</xdr:colOff>
      <xdr:row>176</xdr:row>
      <xdr:rowOff>122464</xdr:rowOff>
    </xdr:from>
    <xdr:to>
      <xdr:col>3</xdr:col>
      <xdr:colOff>489856</xdr:colOff>
      <xdr:row>184</xdr:row>
      <xdr:rowOff>262618</xdr:rowOff>
    </xdr:to>
    <xdr:graphicFrame macro="">
      <xdr:nvGraphicFramePr>
        <xdr:cNvPr id="2" name="Chart 1">
          <a:extLst>
            <a:ext uri="{FF2B5EF4-FFF2-40B4-BE49-F238E27FC236}">
              <a16:creationId xmlns:a16="http://schemas.microsoft.com/office/drawing/2014/main" id="{30BDBC74-6EBB-42A2-879E-5666A2188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54429</xdr:colOff>
      <xdr:row>11</xdr:row>
      <xdr:rowOff>40820</xdr:rowOff>
    </xdr:from>
    <xdr:to>
      <xdr:col>12</xdr:col>
      <xdr:colOff>40823</xdr:colOff>
      <xdr:row>23</xdr:row>
      <xdr:rowOff>299357</xdr:rowOff>
    </xdr:to>
    <xdr:graphicFrame macro="">
      <xdr:nvGraphicFramePr>
        <xdr:cNvPr id="3" name="Chart 2">
          <a:extLst>
            <a:ext uri="{FF2B5EF4-FFF2-40B4-BE49-F238E27FC236}">
              <a16:creationId xmlns:a16="http://schemas.microsoft.com/office/drawing/2014/main" id="{4D9F3760-D51D-424A-8728-3D84F2236A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2213-7853-4515-A20A-186EA1C24F12}">
  <sheetPr>
    <tabColor rgb="FFFFFF00"/>
  </sheetPr>
  <dimension ref="A1:W187"/>
  <sheetViews>
    <sheetView tabSelected="1" topLeftCell="E1" zoomScale="120" zoomScaleNormal="120" zoomScaleSheetLayoutView="70" workbookViewId="0">
      <selection activeCell="M10" sqref="M10"/>
    </sheetView>
  </sheetViews>
  <sheetFormatPr defaultRowHeight="32.1" customHeight="1"/>
  <cols>
    <col min="1" max="1" width="3.7109375" style="3" bestFit="1" customWidth="1"/>
    <col min="2" max="2" width="61.5703125" style="172" customWidth="1"/>
    <col min="3" max="3" width="10.7109375" style="176" customWidth="1"/>
    <col min="4" max="4" width="15.570312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99" t="s">
        <v>2233</v>
      </c>
      <c r="B1" s="299"/>
      <c r="C1" s="299"/>
      <c r="D1" s="299"/>
      <c r="E1" s="299"/>
      <c r="F1" s="299"/>
      <c r="G1" s="299"/>
      <c r="J1" s="90"/>
      <c r="L1" s="91" t="s">
        <v>13</v>
      </c>
      <c r="M1" s="91" t="s">
        <v>2234</v>
      </c>
      <c r="Q1" s="226"/>
      <c r="R1" s="226"/>
      <c r="S1" s="221"/>
      <c r="T1" s="222"/>
    </row>
    <row r="2" spans="1:23" ht="23.25">
      <c r="A2" s="300" t="s">
        <v>2802</v>
      </c>
      <c r="B2" s="300"/>
      <c r="C2" s="300"/>
      <c r="D2" s="300"/>
      <c r="E2" s="300"/>
      <c r="F2" s="300"/>
      <c r="G2" s="300"/>
      <c r="L2" s="93" t="s">
        <v>2235</v>
      </c>
      <c r="M2" s="94">
        <f>G5</f>
        <v>22</v>
      </c>
      <c r="Q2" s="223"/>
      <c r="R2" s="224"/>
      <c r="S2" s="221"/>
      <c r="T2" s="221"/>
    </row>
    <row r="3" spans="1:23" ht="23.25">
      <c r="A3" s="301" t="s">
        <v>2</v>
      </c>
      <c r="B3" s="301" t="s">
        <v>2237</v>
      </c>
      <c r="C3" s="301" t="s">
        <v>2238</v>
      </c>
      <c r="D3" s="301"/>
      <c r="E3" s="301"/>
      <c r="F3" s="301"/>
      <c r="G3" s="301"/>
      <c r="L3" s="93" t="s">
        <v>2239</v>
      </c>
      <c r="M3" s="94">
        <f>G30</f>
        <v>24</v>
      </c>
      <c r="Q3" s="223"/>
      <c r="R3" s="224"/>
      <c r="S3" s="221"/>
      <c r="T3" s="221"/>
    </row>
    <row r="4" spans="1:23" ht="31.5">
      <c r="A4" s="301"/>
      <c r="B4" s="301"/>
      <c r="C4" s="95" t="s">
        <v>2236</v>
      </c>
      <c r="D4" s="95" t="s">
        <v>2240</v>
      </c>
      <c r="E4" s="95" t="s">
        <v>1109</v>
      </c>
      <c r="F4" s="95" t="s">
        <v>1326</v>
      </c>
      <c r="G4" s="95" t="s">
        <v>2234</v>
      </c>
      <c r="L4" s="93" t="s">
        <v>2241</v>
      </c>
      <c r="M4" s="94">
        <f>SUM(G31:G48)</f>
        <v>35</v>
      </c>
      <c r="N4" s="96"/>
      <c r="Q4" s="223"/>
      <c r="R4" s="221"/>
      <c r="S4" s="221"/>
      <c r="T4" s="221"/>
    </row>
    <row r="5" spans="1:23" s="100" customFormat="1" ht="23.25">
      <c r="A5" s="91">
        <v>1</v>
      </c>
      <c r="B5" s="97" t="s">
        <v>2242</v>
      </c>
      <c r="C5" s="98">
        <f>SUM(C6:C27)</f>
        <v>22</v>
      </c>
      <c r="D5" s="98">
        <f>SUM(D6:D27)</f>
        <v>0</v>
      </c>
      <c r="E5" s="98">
        <f>SUM(E6:E27)</f>
        <v>0</v>
      </c>
      <c r="F5" s="98">
        <f>SUM(F6:F27)</f>
        <v>0</v>
      </c>
      <c r="G5" s="99">
        <f t="shared" ref="G5:G70" si="0">SUM(C5:F5)</f>
        <v>22</v>
      </c>
      <c r="J5" s="101"/>
      <c r="L5" s="93" t="s">
        <v>2243</v>
      </c>
      <c r="M5" s="94">
        <f>SUM(G49:G50)</f>
        <v>3</v>
      </c>
      <c r="Q5" s="222"/>
      <c r="R5" s="224"/>
      <c r="S5" s="225"/>
      <c r="T5" s="221"/>
    </row>
    <row r="6" spans="1:23" s="100" customFormat="1" ht="32.1" customHeight="1">
      <c r="A6" s="102"/>
      <c r="B6" s="103" t="s">
        <v>2244</v>
      </c>
      <c r="C6" s="104">
        <v>1</v>
      </c>
      <c r="D6" s="102"/>
      <c r="E6" s="105"/>
      <c r="F6" s="106"/>
      <c r="G6" s="102">
        <f t="shared" si="0"/>
        <v>1</v>
      </c>
      <c r="J6" s="101"/>
      <c r="L6" s="93" t="s">
        <v>2245</v>
      </c>
      <c r="M6" s="94">
        <f>G54</f>
        <v>372</v>
      </c>
      <c r="W6" s="107"/>
    </row>
    <row r="7" spans="1:23" s="100" customFormat="1" ht="32.1" customHeight="1">
      <c r="A7" s="102"/>
      <c r="B7" s="103" t="s">
        <v>2246</v>
      </c>
      <c r="C7" s="104">
        <v>1</v>
      </c>
      <c r="D7" s="102"/>
      <c r="E7" s="105"/>
      <c r="F7" s="106"/>
      <c r="G7" s="102">
        <f t="shared" si="0"/>
        <v>1</v>
      </c>
      <c r="J7" s="101"/>
      <c r="L7" s="93" t="s">
        <v>2247</v>
      </c>
      <c r="M7" s="94">
        <f>G60</f>
        <v>67</v>
      </c>
      <c r="N7" s="108"/>
    </row>
    <row r="8" spans="1:23" s="100" customFormat="1" ht="32.1" customHeight="1">
      <c r="A8" s="102"/>
      <c r="B8" s="220" t="s">
        <v>2248</v>
      </c>
      <c r="C8" s="104">
        <v>1</v>
      </c>
      <c r="D8" s="102"/>
      <c r="E8" s="105"/>
      <c r="F8" s="106"/>
      <c r="G8" s="102">
        <f t="shared" si="0"/>
        <v>1</v>
      </c>
      <c r="J8" s="101"/>
      <c r="L8" s="93" t="s">
        <v>2249</v>
      </c>
      <c r="M8" s="94">
        <f>SUM(G51,G63,G65,G69,G72,G75,G87,G95)</f>
        <v>201</v>
      </c>
      <c r="N8" s="107"/>
    </row>
    <row r="9" spans="1:23" s="100" customFormat="1" ht="32.1" customHeight="1">
      <c r="A9" s="102"/>
      <c r="B9" s="103" t="s">
        <v>2250</v>
      </c>
      <c r="C9" s="104">
        <v>1</v>
      </c>
      <c r="D9" s="102"/>
      <c r="E9" s="105"/>
      <c r="F9" s="106"/>
      <c r="G9" s="102">
        <f t="shared" si="0"/>
        <v>1</v>
      </c>
      <c r="J9" s="101"/>
      <c r="L9" s="93" t="s">
        <v>2251</v>
      </c>
      <c r="M9" s="94">
        <f>G101</f>
        <v>263</v>
      </c>
      <c r="N9" s="108"/>
    </row>
    <row r="10" spans="1:23" s="100" customFormat="1" ht="32.1" customHeight="1">
      <c r="A10" s="102"/>
      <c r="B10" s="103" t="s">
        <v>2252</v>
      </c>
      <c r="C10" s="104">
        <v>1</v>
      </c>
      <c r="D10" s="102"/>
      <c r="E10" s="105"/>
      <c r="F10" s="106"/>
      <c r="G10" s="102">
        <f t="shared" si="0"/>
        <v>1</v>
      </c>
      <c r="J10" s="101"/>
      <c r="L10" s="93" t="s">
        <v>2253</v>
      </c>
      <c r="M10" s="94">
        <f>SUM(M2:M9)</f>
        <v>987</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row>
    <row r="15" spans="1:23" s="100" customFormat="1" ht="32.1" customHeight="1">
      <c r="A15" s="102"/>
      <c r="B15" s="103" t="s">
        <v>2258</v>
      </c>
      <c r="C15" s="104">
        <v>1</v>
      </c>
      <c r="D15" s="102"/>
      <c r="E15" s="105"/>
      <c r="F15" s="106"/>
      <c r="G15" s="102">
        <f t="shared" si="0"/>
        <v>1</v>
      </c>
      <c r="J15" s="101"/>
    </row>
    <row r="16" spans="1:23" s="100" customFormat="1" ht="32.1" customHeight="1">
      <c r="A16" s="102"/>
      <c r="B16" s="103" t="s">
        <v>2768</v>
      </c>
      <c r="C16" s="104">
        <v>1</v>
      </c>
      <c r="D16" s="102"/>
      <c r="E16" s="105"/>
      <c r="F16" s="106"/>
      <c r="G16" s="102">
        <f t="shared" si="0"/>
        <v>1</v>
      </c>
      <c r="J16" s="101"/>
    </row>
    <row r="17" spans="1:10" s="100" customFormat="1" ht="32.1" customHeight="1">
      <c r="A17" s="102"/>
      <c r="B17" s="103" t="s">
        <v>2769</v>
      </c>
      <c r="C17" s="104">
        <v>1</v>
      </c>
      <c r="D17" s="102"/>
      <c r="E17" s="105"/>
      <c r="F17" s="106"/>
      <c r="G17" s="102">
        <f t="shared" si="0"/>
        <v>1</v>
      </c>
      <c r="J17" s="101"/>
    </row>
    <row r="18" spans="1:10" s="100" customFormat="1" ht="32.1" customHeight="1">
      <c r="A18" s="102"/>
      <c r="B18" s="103" t="s">
        <v>2260</v>
      </c>
      <c r="C18" s="104">
        <v>1</v>
      </c>
      <c r="D18" s="102"/>
      <c r="E18" s="105"/>
      <c r="F18" s="106"/>
      <c r="G18" s="102">
        <f t="shared" si="0"/>
        <v>1</v>
      </c>
      <c r="J18" s="101"/>
    </row>
    <row r="19" spans="1:10" s="100" customFormat="1" ht="32.1" customHeight="1">
      <c r="A19" s="102"/>
      <c r="B19" s="103" t="s">
        <v>2261</v>
      </c>
      <c r="C19" s="104">
        <v>1</v>
      </c>
      <c r="D19" s="102"/>
      <c r="E19" s="105"/>
      <c r="F19" s="106"/>
      <c r="G19" s="102">
        <f t="shared" si="0"/>
        <v>1</v>
      </c>
      <c r="J19" s="101"/>
    </row>
    <row r="20" spans="1:10" s="100" customFormat="1" ht="32.1" customHeight="1">
      <c r="A20" s="102"/>
      <c r="B20" s="103" t="s">
        <v>2262</v>
      </c>
      <c r="C20" s="104">
        <v>1</v>
      </c>
      <c r="D20" s="102"/>
      <c r="E20" s="105"/>
      <c r="F20" s="106"/>
      <c r="G20" s="102">
        <f t="shared" si="0"/>
        <v>1</v>
      </c>
      <c r="J20" s="101"/>
    </row>
    <row r="21" spans="1:10" s="100" customFormat="1" ht="32.1" customHeight="1">
      <c r="A21" s="102"/>
      <c r="B21" s="103" t="s">
        <v>2263</v>
      </c>
      <c r="C21" s="104">
        <v>1</v>
      </c>
      <c r="D21" s="102"/>
      <c r="E21" s="105"/>
      <c r="F21" s="106"/>
      <c r="G21" s="102">
        <f t="shared" si="0"/>
        <v>1</v>
      </c>
      <c r="J21" s="101"/>
    </row>
    <row r="22" spans="1:10" s="100" customFormat="1" ht="32.1" customHeight="1">
      <c r="A22" s="102"/>
      <c r="B22" s="103" t="s">
        <v>2264</v>
      </c>
      <c r="C22" s="104">
        <v>1</v>
      </c>
      <c r="D22" s="102"/>
      <c r="E22" s="105"/>
      <c r="F22" s="106"/>
      <c r="G22" s="102">
        <f t="shared" si="0"/>
        <v>1</v>
      </c>
      <c r="J22" s="101"/>
    </row>
    <row r="23" spans="1:10" s="100" customFormat="1" ht="32.1" customHeight="1">
      <c r="A23" s="102"/>
      <c r="B23" s="103" t="s">
        <v>2265</v>
      </c>
      <c r="C23" s="104">
        <v>1</v>
      </c>
      <c r="D23" s="102"/>
      <c r="E23" s="105"/>
      <c r="F23" s="106"/>
      <c r="G23" s="102">
        <f t="shared" si="0"/>
        <v>1</v>
      </c>
    </row>
    <row r="24" spans="1:10" s="100" customFormat="1" ht="32.1" customHeight="1">
      <c r="A24" s="102"/>
      <c r="B24" s="103" t="s">
        <v>2266</v>
      </c>
      <c r="C24" s="104">
        <v>1</v>
      </c>
      <c r="D24" s="102"/>
      <c r="E24" s="105"/>
      <c r="F24" s="106"/>
      <c r="G24" s="102">
        <f t="shared" si="0"/>
        <v>1</v>
      </c>
      <c r="J24" s="101"/>
    </row>
    <row r="25" spans="1:10" s="100" customFormat="1" ht="32.1" customHeight="1">
      <c r="A25" s="102"/>
      <c r="B25" s="220" t="s">
        <v>2267</v>
      </c>
      <c r="C25" s="104">
        <v>1</v>
      </c>
      <c r="D25" s="102"/>
      <c r="E25" s="105"/>
      <c r="F25" s="106"/>
      <c r="G25" s="102">
        <f t="shared" si="0"/>
        <v>1</v>
      </c>
      <c r="J25" s="101"/>
    </row>
    <row r="26" spans="1:10" s="100" customFormat="1" ht="32.1" customHeight="1">
      <c r="A26" s="102"/>
      <c r="B26" s="220" t="s">
        <v>2268</v>
      </c>
      <c r="C26" s="104">
        <v>1</v>
      </c>
      <c r="D26" s="102"/>
      <c r="E26" s="105"/>
      <c r="F26" s="106"/>
      <c r="G26" s="102">
        <f t="shared" si="0"/>
        <v>1</v>
      </c>
      <c r="J26" s="101"/>
    </row>
    <row r="27" spans="1:10" s="100" customFormat="1" ht="32.1" customHeight="1">
      <c r="A27" s="102"/>
      <c r="B27" s="103" t="s">
        <v>2269</v>
      </c>
      <c r="C27" s="104">
        <v>1</v>
      </c>
      <c r="D27" s="102"/>
      <c r="E27" s="105"/>
      <c r="F27" s="106"/>
      <c r="G27" s="102">
        <f t="shared" si="0"/>
        <v>1</v>
      </c>
      <c r="J27" s="101"/>
    </row>
    <row r="28" spans="1:10" s="100" customFormat="1" ht="32.1" customHeight="1">
      <c r="A28" s="91">
        <v>2</v>
      </c>
      <c r="B28" s="97" t="s">
        <v>2270</v>
      </c>
      <c r="C28" s="109"/>
      <c r="D28" s="110"/>
      <c r="E28" s="111"/>
      <c r="F28" s="109"/>
      <c r="G28" s="112">
        <f t="shared" si="0"/>
        <v>0</v>
      </c>
      <c r="J28" s="101"/>
    </row>
    <row r="29" spans="1:10" s="100" customFormat="1" ht="32.1" customHeight="1">
      <c r="A29" s="113">
        <v>1</v>
      </c>
      <c r="B29" s="114" t="s">
        <v>2271</v>
      </c>
      <c r="C29" s="115">
        <f>SUM(C30:C50)</f>
        <v>46</v>
      </c>
      <c r="D29" s="115">
        <f>SUM(D30:D50)</f>
        <v>0</v>
      </c>
      <c r="E29" s="115">
        <f>SUM(E30:E50)</f>
        <v>6</v>
      </c>
      <c r="F29" s="116">
        <f>SUM(F30:F50)</f>
        <v>10</v>
      </c>
      <c r="G29" s="117">
        <f t="shared" si="0"/>
        <v>62</v>
      </c>
      <c r="H29" s="107"/>
      <c r="J29" s="101"/>
    </row>
    <row r="30" spans="1:10" s="100" customFormat="1" ht="32.1" customHeight="1">
      <c r="A30" s="93"/>
      <c r="B30" s="103" t="s">
        <v>2272</v>
      </c>
      <c r="C30" s="118">
        <f>13+3</f>
        <v>16</v>
      </c>
      <c r="D30" s="119"/>
      <c r="E30" s="102">
        <v>3</v>
      </c>
      <c r="F30" s="106">
        <v>5</v>
      </c>
      <c r="G30" s="102">
        <f t="shared" si="0"/>
        <v>24</v>
      </c>
      <c r="H30" s="120"/>
      <c r="I30" s="101"/>
      <c r="J30" s="121"/>
    </row>
    <row r="31" spans="1:10" s="100" customFormat="1" ht="32.1" customHeight="1">
      <c r="A31" s="93"/>
      <c r="B31" s="103" t="s">
        <v>2273</v>
      </c>
      <c r="C31" s="122">
        <v>2</v>
      </c>
      <c r="D31" s="119"/>
      <c r="E31" s="102">
        <v>1</v>
      </c>
      <c r="F31" s="106">
        <v>1</v>
      </c>
      <c r="G31" s="102">
        <f t="shared" si="0"/>
        <v>4</v>
      </c>
      <c r="J31" s="101"/>
    </row>
    <row r="32" spans="1:10" s="100" customFormat="1" ht="32.1" customHeight="1">
      <c r="A32" s="93"/>
      <c r="B32" s="103" t="s">
        <v>2274</v>
      </c>
      <c r="C32" s="122">
        <v>2</v>
      </c>
      <c r="D32" s="123"/>
      <c r="E32" s="102"/>
      <c r="F32" s="106"/>
      <c r="G32" s="102">
        <f t="shared" si="0"/>
        <v>2</v>
      </c>
      <c r="J32" s="208"/>
    </row>
    <row r="33" spans="1:10" s="100" customFormat="1" ht="32.1" customHeight="1">
      <c r="A33" s="93"/>
      <c r="B33" s="103" t="s">
        <v>2275</v>
      </c>
      <c r="C33" s="122">
        <v>1</v>
      </c>
      <c r="D33" s="123"/>
      <c r="E33" s="102"/>
      <c r="F33" s="106"/>
      <c r="G33" s="102">
        <f t="shared" si="0"/>
        <v>1</v>
      </c>
      <c r="J33" s="101"/>
    </row>
    <row r="34" spans="1:10" s="100" customFormat="1" ht="32.1" customHeight="1">
      <c r="A34" s="93"/>
      <c r="B34" s="103" t="s">
        <v>2276</v>
      </c>
      <c r="C34" s="122">
        <v>1</v>
      </c>
      <c r="D34" s="119"/>
      <c r="E34" s="102"/>
      <c r="F34" s="106">
        <v>1</v>
      </c>
      <c r="G34" s="102">
        <f t="shared" si="0"/>
        <v>2</v>
      </c>
      <c r="J34" s="101"/>
    </row>
    <row r="35" spans="1:10" s="100" customFormat="1" ht="32.1" customHeight="1">
      <c r="A35" s="93"/>
      <c r="B35" s="103" t="s">
        <v>2277</v>
      </c>
      <c r="C35" s="122">
        <v>2</v>
      </c>
      <c r="D35" s="119"/>
      <c r="E35" s="105"/>
      <c r="F35" s="106"/>
      <c r="G35" s="102">
        <f t="shared" si="0"/>
        <v>2</v>
      </c>
      <c r="J35" s="101"/>
    </row>
    <row r="36" spans="1:10" s="100" customFormat="1" ht="32.1" customHeight="1">
      <c r="A36" s="93"/>
      <c r="B36" s="103" t="s">
        <v>2278</v>
      </c>
      <c r="C36" s="122">
        <v>2</v>
      </c>
      <c r="D36" s="119"/>
      <c r="E36" s="105"/>
      <c r="F36" s="106"/>
      <c r="G36" s="102">
        <f t="shared" si="0"/>
        <v>2</v>
      </c>
      <c r="J36" s="101"/>
    </row>
    <row r="37" spans="1:10" s="100" customFormat="1" ht="32.1" customHeight="1">
      <c r="A37" s="93"/>
      <c r="B37" s="103" t="s">
        <v>2279</v>
      </c>
      <c r="C37" s="122">
        <v>3</v>
      </c>
      <c r="D37" s="119"/>
      <c r="E37" s="105"/>
      <c r="F37" s="106"/>
      <c r="G37" s="102">
        <f t="shared" si="0"/>
        <v>3</v>
      </c>
      <c r="J37" s="101"/>
    </row>
    <row r="38" spans="1:10" s="100" customFormat="1" ht="32.1" customHeight="1">
      <c r="A38" s="93"/>
      <c r="B38" s="103" t="s">
        <v>2280</v>
      </c>
      <c r="C38" s="122">
        <v>2</v>
      </c>
      <c r="D38" s="119"/>
      <c r="E38" s="105"/>
      <c r="F38" s="106">
        <v>1</v>
      </c>
      <c r="G38" s="102">
        <f t="shared" si="0"/>
        <v>3</v>
      </c>
      <c r="J38" s="101"/>
    </row>
    <row r="39" spans="1:10" s="100" customFormat="1" ht="32.1" customHeight="1">
      <c r="A39" s="93"/>
      <c r="B39" s="103" t="s">
        <v>2281</v>
      </c>
      <c r="C39" s="122">
        <f>1+1</f>
        <v>2</v>
      </c>
      <c r="D39" s="123"/>
      <c r="E39" s="102"/>
      <c r="F39" s="106"/>
      <c r="G39" s="102">
        <f t="shared" si="0"/>
        <v>2</v>
      </c>
      <c r="J39" s="101"/>
    </row>
    <row r="40" spans="1:10" s="100" customFormat="1" ht="32.1" customHeight="1">
      <c r="A40" s="93"/>
      <c r="B40" s="103" t="s">
        <v>2282</v>
      </c>
      <c r="C40" s="122">
        <f>1+1</f>
        <v>2</v>
      </c>
      <c r="D40" s="123"/>
      <c r="E40" s="102"/>
      <c r="F40" s="106">
        <v>1</v>
      </c>
      <c r="G40" s="102">
        <f t="shared" si="0"/>
        <v>3</v>
      </c>
      <c r="J40" s="101"/>
    </row>
    <row r="41" spans="1:10" s="100" customFormat="1" ht="32.1" customHeight="1">
      <c r="A41" s="93"/>
      <c r="B41" s="103" t="s">
        <v>2283</v>
      </c>
      <c r="C41" s="125"/>
      <c r="D41" s="126"/>
      <c r="E41" s="102"/>
      <c r="F41" s="106">
        <v>1</v>
      </c>
      <c r="G41" s="102">
        <f t="shared" si="0"/>
        <v>1</v>
      </c>
      <c r="J41" s="101"/>
    </row>
    <row r="42" spans="1:10" s="100" customFormat="1" ht="32.1" customHeight="1">
      <c r="A42" s="93"/>
      <c r="B42" s="103" t="s">
        <v>2284</v>
      </c>
      <c r="C42" s="122">
        <v>2</v>
      </c>
      <c r="D42" s="119"/>
      <c r="E42" s="105"/>
      <c r="F42" s="106"/>
      <c r="G42" s="102">
        <f t="shared" si="0"/>
        <v>2</v>
      </c>
      <c r="J42" s="101"/>
    </row>
    <row r="43" spans="1:10" s="100" customFormat="1" ht="32.1" customHeight="1">
      <c r="A43" s="93"/>
      <c r="B43" s="103" t="s">
        <v>2285</v>
      </c>
      <c r="C43" s="122">
        <v>1</v>
      </c>
      <c r="D43" s="119"/>
      <c r="E43" s="105"/>
      <c r="F43" s="106"/>
      <c r="G43" s="102">
        <f t="shared" si="0"/>
        <v>1</v>
      </c>
      <c r="J43" s="101"/>
    </row>
    <row r="44" spans="1:10" s="100" customFormat="1" ht="32.1" customHeight="1">
      <c r="A44" s="93"/>
      <c r="B44" s="103" t="s">
        <v>2286</v>
      </c>
      <c r="C44" s="122">
        <v>1</v>
      </c>
      <c r="D44" s="127"/>
      <c r="E44" s="102">
        <v>1</v>
      </c>
      <c r="F44" s="106"/>
      <c r="G44" s="102">
        <f t="shared" si="0"/>
        <v>2</v>
      </c>
      <c r="J44" s="124" t="s">
        <v>2287</v>
      </c>
    </row>
    <row r="45" spans="1:10" s="100" customFormat="1" ht="32.1" customHeight="1">
      <c r="A45" s="93"/>
      <c r="B45" s="103" t="s">
        <v>2288</v>
      </c>
      <c r="C45" s="125">
        <v>1</v>
      </c>
      <c r="D45" s="125"/>
      <c r="E45" s="102"/>
      <c r="F45" s="106"/>
      <c r="G45" s="102">
        <f t="shared" si="0"/>
        <v>1</v>
      </c>
      <c r="J45" s="101"/>
    </row>
    <row r="46" spans="1:10" s="100" customFormat="1" ht="32.1" customHeight="1">
      <c r="A46" s="93"/>
      <c r="B46" s="103" t="s">
        <v>2289</v>
      </c>
      <c r="C46" s="122">
        <v>1</v>
      </c>
      <c r="D46" s="119"/>
      <c r="E46" s="102">
        <v>1</v>
      </c>
      <c r="F46" s="106"/>
      <c r="G46" s="102">
        <f t="shared" si="0"/>
        <v>2</v>
      </c>
      <c r="J46" s="101"/>
    </row>
    <row r="47" spans="1:10" s="100" customFormat="1" ht="32.1" customHeight="1">
      <c r="A47" s="93"/>
      <c r="B47" s="103" t="s">
        <v>2290</v>
      </c>
      <c r="C47" s="122">
        <v>1</v>
      </c>
      <c r="D47" s="119"/>
      <c r="E47" s="105"/>
      <c r="F47" s="106"/>
      <c r="G47" s="102">
        <f t="shared" si="0"/>
        <v>1</v>
      </c>
      <c r="J47" s="101"/>
    </row>
    <row r="48" spans="1:10" s="100" customFormat="1" ht="32.1" customHeight="1">
      <c r="A48" s="93"/>
      <c r="B48" s="103" t="s">
        <v>2291</v>
      </c>
      <c r="C48" s="122">
        <v>1</v>
      </c>
      <c r="D48" s="119"/>
      <c r="E48" s="105"/>
      <c r="F48" s="106"/>
      <c r="G48" s="102">
        <f t="shared" si="0"/>
        <v>1</v>
      </c>
      <c r="J48" s="101"/>
    </row>
    <row r="49" spans="1:11" s="100" customFormat="1" ht="32.1" customHeight="1">
      <c r="A49" s="93"/>
      <c r="B49" s="103" t="s">
        <v>2243</v>
      </c>
      <c r="C49" s="122">
        <v>2</v>
      </c>
      <c r="D49" s="119"/>
      <c r="E49" s="105"/>
      <c r="F49" s="106"/>
      <c r="G49" s="102">
        <f t="shared" si="0"/>
        <v>2</v>
      </c>
      <c r="J49" s="101"/>
    </row>
    <row r="50" spans="1:11" s="100" customFormat="1" ht="31.5" customHeight="1">
      <c r="A50" s="93"/>
      <c r="B50" s="103" t="s">
        <v>2292</v>
      </c>
      <c r="C50" s="122">
        <v>1</v>
      </c>
      <c r="D50" s="119"/>
      <c r="E50" s="105"/>
      <c r="F50" s="106"/>
      <c r="G50" s="102">
        <f t="shared" si="0"/>
        <v>1</v>
      </c>
      <c r="J50" s="101"/>
    </row>
    <row r="51" spans="1:11" s="100" customFormat="1" ht="32.1" customHeight="1">
      <c r="A51" s="113">
        <v>2</v>
      </c>
      <c r="B51" s="114" t="s">
        <v>2293</v>
      </c>
      <c r="C51" s="115">
        <f>SUM(C52:C53)</f>
        <v>11</v>
      </c>
      <c r="D51" s="115">
        <f>SUM(D52:D53)</f>
        <v>0</v>
      </c>
      <c r="E51" s="115">
        <f>SUM(E52:E53)</f>
        <v>18</v>
      </c>
      <c r="F51" s="116">
        <f>SUM(F52:F53)</f>
        <v>25</v>
      </c>
      <c r="G51" s="117">
        <f t="shared" si="0"/>
        <v>54</v>
      </c>
      <c r="J51" s="101"/>
    </row>
    <row r="52" spans="1:11" s="100" customFormat="1" ht="32.1" customHeight="1">
      <c r="A52" s="93"/>
      <c r="B52" s="103" t="s">
        <v>2294</v>
      </c>
      <c r="C52" s="104">
        <v>5</v>
      </c>
      <c r="D52" s="102"/>
      <c r="E52" s="102">
        <f>5+1</f>
        <v>6</v>
      </c>
      <c r="F52" s="106">
        <v>5</v>
      </c>
      <c r="G52" s="102">
        <f t="shared" si="0"/>
        <v>16</v>
      </c>
      <c r="J52" s="101"/>
    </row>
    <row r="53" spans="1:11" s="100" customFormat="1" ht="31.5" customHeight="1">
      <c r="A53" s="93"/>
      <c r="B53" s="103" t="s">
        <v>2295</v>
      </c>
      <c r="C53" s="104">
        <v>6</v>
      </c>
      <c r="D53" s="102"/>
      <c r="E53" s="102">
        <f>9+3</f>
        <v>12</v>
      </c>
      <c r="F53" s="106">
        <f>23+5-2-3-3</f>
        <v>20</v>
      </c>
      <c r="G53" s="102">
        <f t="shared" si="0"/>
        <v>38</v>
      </c>
      <c r="J53" s="101"/>
    </row>
    <row r="54" spans="1:11" s="100" customFormat="1" ht="32.1" customHeight="1">
      <c r="A54" s="128">
        <v>3</v>
      </c>
      <c r="B54" s="129" t="s">
        <v>2296</v>
      </c>
      <c r="C54" s="130">
        <f>SUM(C55:C59)</f>
        <v>143</v>
      </c>
      <c r="D54" s="130">
        <f>SUM(D55:D59)</f>
        <v>0</v>
      </c>
      <c r="E54" s="131">
        <f>SUM(E55:E59)</f>
        <v>53</v>
      </c>
      <c r="F54" s="132">
        <f>SUM(F55:F59)</f>
        <v>176</v>
      </c>
      <c r="G54" s="117">
        <f t="shared" si="0"/>
        <v>372</v>
      </c>
      <c r="J54" s="101"/>
    </row>
    <row r="55" spans="1:11" s="100" customFormat="1" ht="32.1" customHeight="1">
      <c r="A55" s="93"/>
      <c r="B55" s="103" t="s">
        <v>2297</v>
      </c>
      <c r="C55" s="104">
        <v>87</v>
      </c>
      <c r="D55" s="102"/>
      <c r="E55" s="133">
        <f>15+2</f>
        <v>17</v>
      </c>
      <c r="F55" s="106">
        <f>44-1+48-2-2</f>
        <v>87</v>
      </c>
      <c r="G55" s="102">
        <f t="shared" si="0"/>
        <v>191</v>
      </c>
      <c r="I55" s="121"/>
      <c r="J55" s="121"/>
      <c r="K55" s="134"/>
    </row>
    <row r="56" spans="1:11" s="100" customFormat="1" ht="32.1" customHeight="1">
      <c r="A56" s="93"/>
      <c r="B56" s="103" t="s">
        <v>2299</v>
      </c>
      <c r="C56" s="104">
        <v>51</v>
      </c>
      <c r="D56" s="102"/>
      <c r="E56" s="133">
        <f>32+4</f>
        <v>36</v>
      </c>
      <c r="F56" s="106">
        <f>72-1+30-8-4</f>
        <v>89</v>
      </c>
      <c r="G56" s="102">
        <f t="shared" si="0"/>
        <v>176</v>
      </c>
      <c r="I56" s="210"/>
      <c r="J56" s="136"/>
      <c r="K56" s="137"/>
    </row>
    <row r="57" spans="1:11" s="100" customFormat="1" ht="32.1" customHeight="1">
      <c r="A57" s="93"/>
      <c r="B57" s="103" t="s">
        <v>2300</v>
      </c>
      <c r="C57" s="104">
        <v>1</v>
      </c>
      <c r="D57" s="102"/>
      <c r="E57" s="133"/>
      <c r="F57" s="106"/>
      <c r="G57" s="102">
        <f t="shared" si="0"/>
        <v>1</v>
      </c>
      <c r="J57" s="101"/>
    </row>
    <row r="58" spans="1:11" s="100" customFormat="1" ht="32.1" customHeight="1">
      <c r="A58" s="93"/>
      <c r="B58" s="103" t="s">
        <v>2301</v>
      </c>
      <c r="C58" s="104">
        <v>4</v>
      </c>
      <c r="D58" s="102"/>
      <c r="E58" s="133"/>
      <c r="F58" s="106"/>
      <c r="G58" s="102">
        <f t="shared" si="0"/>
        <v>4</v>
      </c>
      <c r="J58" s="101"/>
    </row>
    <row r="59" spans="1:11" s="100" customFormat="1" ht="31.5" customHeight="1">
      <c r="A59" s="93"/>
      <c r="B59" s="103" t="s">
        <v>2302</v>
      </c>
      <c r="C59" s="104"/>
      <c r="D59" s="102"/>
      <c r="E59" s="133"/>
      <c r="F59" s="106"/>
      <c r="G59" s="102">
        <f t="shared" si="0"/>
        <v>0</v>
      </c>
      <c r="J59" s="101"/>
    </row>
    <row r="60" spans="1:11" s="100" customFormat="1" ht="32.1" customHeight="1">
      <c r="A60" s="128">
        <v>4</v>
      </c>
      <c r="B60" s="129" t="s">
        <v>2303</v>
      </c>
      <c r="C60" s="130">
        <f>SUM(C61:C62)</f>
        <v>42</v>
      </c>
      <c r="D60" s="130">
        <f>SUM(D61:D62)</f>
        <v>0</v>
      </c>
      <c r="E60" s="132">
        <f>SUM(E61:E62)</f>
        <v>15</v>
      </c>
      <c r="F60" s="132">
        <f>SUM(F61:F62)</f>
        <v>10</v>
      </c>
      <c r="G60" s="117">
        <f t="shared" si="0"/>
        <v>67</v>
      </c>
      <c r="J60" s="101"/>
    </row>
    <row r="61" spans="1:11" s="100" customFormat="1" ht="32.1" customHeight="1">
      <c r="A61" s="138"/>
      <c r="B61" s="139" t="s">
        <v>2304</v>
      </c>
      <c r="C61" s="104">
        <v>4</v>
      </c>
      <c r="D61" s="102"/>
      <c r="E61" s="140"/>
      <c r="F61" s="141">
        <f>2-1</f>
        <v>1</v>
      </c>
      <c r="G61" s="102">
        <f t="shared" si="0"/>
        <v>5</v>
      </c>
      <c r="I61" s="137"/>
      <c r="J61" s="101"/>
      <c r="K61" s="101"/>
    </row>
    <row r="62" spans="1:11" s="100" customFormat="1" ht="31.5" customHeight="1">
      <c r="A62" s="138"/>
      <c r="B62" s="139" t="s">
        <v>2305</v>
      </c>
      <c r="C62" s="104">
        <v>38</v>
      </c>
      <c r="D62" s="102"/>
      <c r="E62" s="102">
        <f>15+1-1</f>
        <v>15</v>
      </c>
      <c r="F62" s="141">
        <f>10-1</f>
        <v>9</v>
      </c>
      <c r="G62" s="102">
        <f t="shared" si="0"/>
        <v>62</v>
      </c>
      <c r="J62" s="101" t="s">
        <v>2804</v>
      </c>
    </row>
    <row r="63" spans="1:11" s="100" customFormat="1" ht="32.1" customHeight="1">
      <c r="A63" s="128">
        <v>5</v>
      </c>
      <c r="B63" s="142" t="s">
        <v>2306</v>
      </c>
      <c r="C63" s="143">
        <f>SUM(C64)</f>
        <v>3</v>
      </c>
      <c r="D63" s="143">
        <f>SUM(D64)</f>
        <v>0</v>
      </c>
      <c r="E63" s="143">
        <f>SUM(E64)</f>
        <v>0</v>
      </c>
      <c r="F63" s="143">
        <f>SUM(F64)</f>
        <v>0</v>
      </c>
      <c r="G63" s="117">
        <f t="shared" si="0"/>
        <v>3</v>
      </c>
      <c r="J63" s="101"/>
    </row>
    <row r="64" spans="1:11" s="100" customFormat="1" ht="32.1" customHeight="1">
      <c r="A64" s="138"/>
      <c r="B64" s="139" t="s">
        <v>2307</v>
      </c>
      <c r="C64" s="104">
        <v>3</v>
      </c>
      <c r="D64" s="102"/>
      <c r="E64" s="140"/>
      <c r="F64" s="141"/>
      <c r="G64" s="102">
        <f t="shared" si="0"/>
        <v>3</v>
      </c>
      <c r="J64" s="101"/>
    </row>
    <row r="65" spans="1:12" s="100" customFormat="1" ht="32.1" customHeight="1">
      <c r="A65" s="128">
        <v>6</v>
      </c>
      <c r="B65" s="142" t="s">
        <v>2308</v>
      </c>
      <c r="C65" s="143">
        <f>SUM(C66:C67)</f>
        <v>1</v>
      </c>
      <c r="D65" s="143">
        <f>SUM(D66:D67)</f>
        <v>0</v>
      </c>
      <c r="E65" s="143">
        <f>SUM(E66:E67)</f>
        <v>1</v>
      </c>
      <c r="F65" s="143">
        <f>SUM(F66:F67)</f>
        <v>0</v>
      </c>
      <c r="G65" s="117">
        <f t="shared" si="0"/>
        <v>2</v>
      </c>
      <c r="J65" s="101"/>
    </row>
    <row r="66" spans="1:12" s="100" customFormat="1" ht="32.1" customHeight="1">
      <c r="A66" s="138"/>
      <c r="B66" s="139" t="s">
        <v>2309</v>
      </c>
      <c r="C66" s="104">
        <v>1</v>
      </c>
      <c r="D66" s="102"/>
      <c r="E66" s="140"/>
      <c r="F66" s="141"/>
      <c r="G66" s="102">
        <f t="shared" si="0"/>
        <v>1</v>
      </c>
      <c r="J66" s="101"/>
    </row>
    <row r="67" spans="1:12" s="100" customFormat="1" ht="31.5" customHeight="1">
      <c r="A67" s="138"/>
      <c r="B67" s="139" t="s">
        <v>2310</v>
      </c>
      <c r="C67" s="141"/>
      <c r="D67" s="144"/>
      <c r="E67" s="141">
        <v>1</v>
      </c>
      <c r="F67" s="141"/>
      <c r="G67" s="102">
        <f t="shared" si="0"/>
        <v>1</v>
      </c>
      <c r="J67" s="101"/>
    </row>
    <row r="68" spans="1:12" s="100" customFormat="1" ht="7.5" customHeight="1">
      <c r="A68" s="138"/>
      <c r="B68" s="139"/>
      <c r="C68" s="141"/>
      <c r="D68" s="144"/>
      <c r="E68" s="141"/>
      <c r="F68" s="141"/>
      <c r="G68" s="102">
        <f t="shared" si="0"/>
        <v>0</v>
      </c>
      <c r="J68" s="101"/>
    </row>
    <row r="69" spans="1:12" s="100" customFormat="1" ht="32.1" customHeight="1">
      <c r="A69" s="128">
        <v>7</v>
      </c>
      <c r="B69" s="142" t="s">
        <v>2311</v>
      </c>
      <c r="C69" s="145">
        <f>SUM(C70:C71)</f>
        <v>4</v>
      </c>
      <c r="D69" s="145">
        <f>SUM(D70:D71)</f>
        <v>0</v>
      </c>
      <c r="E69" s="145">
        <f>SUM(E70:E71)</f>
        <v>3</v>
      </c>
      <c r="F69" s="145">
        <f>SUM(F70:F71)</f>
        <v>0</v>
      </c>
      <c r="G69" s="117">
        <f t="shared" si="0"/>
        <v>7</v>
      </c>
      <c r="J69" s="101"/>
    </row>
    <row r="70" spans="1:12" s="100" customFormat="1" ht="32.1" customHeight="1">
      <c r="A70" s="138"/>
      <c r="B70" s="139" t="s">
        <v>2312</v>
      </c>
      <c r="C70" s="141"/>
      <c r="D70" s="144"/>
      <c r="E70" s="140">
        <v>1</v>
      </c>
      <c r="F70" s="141"/>
      <c r="G70" s="102">
        <f t="shared" si="0"/>
        <v>1</v>
      </c>
      <c r="J70" s="101"/>
    </row>
    <row r="71" spans="1:12" s="100" customFormat="1" ht="32.1" customHeight="1">
      <c r="A71" s="138"/>
      <c r="B71" s="139" t="s">
        <v>2313</v>
      </c>
      <c r="C71" s="104">
        <v>4</v>
      </c>
      <c r="D71" s="102"/>
      <c r="E71" s="141">
        <v>2</v>
      </c>
      <c r="F71" s="141"/>
      <c r="G71" s="102">
        <f t="shared" ref="G71:G135" si="1">SUM(C71:F71)</f>
        <v>6</v>
      </c>
      <c r="J71" s="101"/>
    </row>
    <row r="72" spans="1:12" s="100" customFormat="1" ht="32.1" customHeight="1">
      <c r="A72" s="128">
        <v>8</v>
      </c>
      <c r="B72" s="142" t="s">
        <v>2314</v>
      </c>
      <c r="C72" s="143">
        <f>SUM(C73:C74)</f>
        <v>8</v>
      </c>
      <c r="D72" s="143">
        <f>SUM(D73:D74)</f>
        <v>0</v>
      </c>
      <c r="E72" s="143">
        <f>SUM(E73:E74)</f>
        <v>4</v>
      </c>
      <c r="F72" s="143">
        <f>SUM(F73:F74)</f>
        <v>0</v>
      </c>
      <c r="G72" s="117">
        <f t="shared" si="1"/>
        <v>12</v>
      </c>
      <c r="J72" s="101"/>
    </row>
    <row r="73" spans="1:12" s="100" customFormat="1" ht="32.1" customHeight="1">
      <c r="A73" s="138"/>
      <c r="B73" s="139" t="s">
        <v>2315</v>
      </c>
      <c r="C73" s="104">
        <f>4-1</f>
        <v>3</v>
      </c>
      <c r="D73" s="102"/>
      <c r="E73" s="141">
        <f>2+1</f>
        <v>3</v>
      </c>
      <c r="F73" s="141"/>
      <c r="G73" s="102">
        <f t="shared" si="1"/>
        <v>6</v>
      </c>
      <c r="I73" s="137"/>
      <c r="J73" s="101"/>
      <c r="L73" s="209"/>
    </row>
    <row r="74" spans="1:12" s="100" customFormat="1" ht="32.1" customHeight="1">
      <c r="A74" s="138"/>
      <c r="B74" s="139" t="s">
        <v>2316</v>
      </c>
      <c r="C74" s="104">
        <v>5</v>
      </c>
      <c r="D74" s="102"/>
      <c r="E74" s="102">
        <v>1</v>
      </c>
      <c r="F74" s="141"/>
      <c r="G74" s="102">
        <f t="shared" si="1"/>
        <v>6</v>
      </c>
      <c r="J74" s="101"/>
    </row>
    <row r="75" spans="1:12" s="100" customFormat="1" ht="32.1" customHeight="1">
      <c r="A75" s="128">
        <v>9</v>
      </c>
      <c r="B75" s="142" t="s">
        <v>2317</v>
      </c>
      <c r="C75" s="143">
        <f>SUM(C77:C86)</f>
        <v>20</v>
      </c>
      <c r="D75" s="143">
        <f>SUM(D77:D86)</f>
        <v>0</v>
      </c>
      <c r="E75" s="143">
        <f>SUM(E77:E86)</f>
        <v>11</v>
      </c>
      <c r="F75" s="143">
        <f>SUM(F77:F86)</f>
        <v>34</v>
      </c>
      <c r="G75" s="117">
        <f t="shared" si="1"/>
        <v>65</v>
      </c>
      <c r="J75" s="101"/>
    </row>
    <row r="76" spans="1:12" s="100" customFormat="1" ht="32.1" customHeight="1">
      <c r="A76" s="146"/>
      <c r="B76" s="147" t="s">
        <v>2318</v>
      </c>
      <c r="C76" s="148">
        <f>SUM(C77:C81)</f>
        <v>12</v>
      </c>
      <c r="D76" s="148">
        <f t="shared" ref="D76" si="2">SUM(D77:D81)</f>
        <v>0</v>
      </c>
      <c r="E76" s="148">
        <f>SUM(E77:E81)</f>
        <v>8</v>
      </c>
      <c r="F76" s="148">
        <f>SUM(F77:F81)</f>
        <v>22</v>
      </c>
      <c r="G76" s="102">
        <f t="shared" si="1"/>
        <v>42</v>
      </c>
      <c r="J76" s="101"/>
    </row>
    <row r="77" spans="1:12" s="100" customFormat="1" ht="32.1" customHeight="1">
      <c r="A77" s="138"/>
      <c r="B77" s="139" t="s">
        <v>2319</v>
      </c>
      <c r="C77" s="104">
        <v>1</v>
      </c>
      <c r="D77" s="102"/>
      <c r="E77" s="140"/>
      <c r="F77" s="141"/>
      <c r="G77" s="102">
        <f t="shared" si="1"/>
        <v>1</v>
      </c>
      <c r="J77" s="101"/>
    </row>
    <row r="78" spans="1:12" s="100" customFormat="1" ht="32.1" customHeight="1">
      <c r="A78" s="138"/>
      <c r="B78" s="139" t="s">
        <v>2320</v>
      </c>
      <c r="C78" s="104">
        <v>8</v>
      </c>
      <c r="D78" s="102"/>
      <c r="E78" s="102">
        <f>6+2</f>
        <v>8</v>
      </c>
      <c r="F78" s="141">
        <f>13+15-3-2-1</f>
        <v>22</v>
      </c>
      <c r="G78" s="102">
        <f t="shared" si="1"/>
        <v>38</v>
      </c>
      <c r="J78" s="101" t="s">
        <v>2803</v>
      </c>
    </row>
    <row r="79" spans="1:12" s="100" customFormat="1" ht="32.1" customHeight="1">
      <c r="A79" s="138"/>
      <c r="B79" s="139" t="s">
        <v>2321</v>
      </c>
      <c r="C79" s="104">
        <v>1</v>
      </c>
      <c r="D79" s="102"/>
      <c r="E79" s="102"/>
      <c r="F79" s="141"/>
      <c r="G79" s="102">
        <f t="shared" si="1"/>
        <v>1</v>
      </c>
      <c r="J79" s="101"/>
    </row>
    <row r="80" spans="1:12" s="100" customFormat="1" ht="32.1" customHeight="1">
      <c r="A80" s="138"/>
      <c r="B80" s="139" t="s">
        <v>2322</v>
      </c>
      <c r="C80" s="104">
        <v>1</v>
      </c>
      <c r="D80" s="102"/>
      <c r="E80" s="102"/>
      <c r="F80" s="141"/>
      <c r="G80" s="102">
        <f t="shared" si="1"/>
        <v>1</v>
      </c>
      <c r="J80" s="101"/>
    </row>
    <row r="81" spans="1:14" s="100" customFormat="1" ht="25.5" customHeight="1">
      <c r="A81" s="138"/>
      <c r="B81" s="139" t="s">
        <v>2323</v>
      </c>
      <c r="C81" s="104">
        <v>1</v>
      </c>
      <c r="D81" s="102"/>
      <c r="E81" s="102"/>
      <c r="F81" s="141"/>
      <c r="G81" s="102">
        <f t="shared" si="1"/>
        <v>1</v>
      </c>
      <c r="H81" s="107"/>
      <c r="J81" s="101"/>
    </row>
    <row r="82" spans="1:14" s="100" customFormat="1" ht="32.1" customHeight="1">
      <c r="A82" s="138"/>
      <c r="B82" s="139" t="s">
        <v>2324</v>
      </c>
      <c r="C82" s="104">
        <f>4-1</f>
        <v>3</v>
      </c>
      <c r="D82" s="102"/>
      <c r="E82" s="102">
        <v>1</v>
      </c>
      <c r="F82" s="141"/>
      <c r="G82" s="102">
        <f t="shared" si="1"/>
        <v>4</v>
      </c>
      <c r="I82" s="137"/>
      <c r="J82" s="121"/>
      <c r="L82" s="137"/>
    </row>
    <row r="83" spans="1:14" s="100" customFormat="1" ht="32.1" customHeight="1">
      <c r="A83" s="138"/>
      <c r="B83" s="139" t="s">
        <v>2325</v>
      </c>
      <c r="C83" s="104">
        <v>1</v>
      </c>
      <c r="D83" s="102"/>
      <c r="E83" s="140"/>
      <c r="F83" s="141"/>
      <c r="G83" s="102">
        <f t="shared" si="1"/>
        <v>1</v>
      </c>
      <c r="J83" s="101"/>
    </row>
    <row r="84" spans="1:14" s="100" customFormat="1" ht="32.1" customHeight="1">
      <c r="A84" s="138"/>
      <c r="B84" s="139" t="s">
        <v>2326</v>
      </c>
      <c r="C84" s="141"/>
      <c r="D84" s="140"/>
      <c r="E84" s="140">
        <v>1</v>
      </c>
      <c r="F84" s="141">
        <v>4</v>
      </c>
      <c r="G84" s="102">
        <f t="shared" si="1"/>
        <v>5</v>
      </c>
      <c r="J84" s="101"/>
    </row>
    <row r="85" spans="1:14" s="100" customFormat="1" ht="32.1" customHeight="1">
      <c r="A85" s="138"/>
      <c r="B85" s="139" t="s">
        <v>2327</v>
      </c>
      <c r="C85" s="104">
        <v>3</v>
      </c>
      <c r="D85" s="102"/>
      <c r="E85" s="140">
        <v>1</v>
      </c>
      <c r="F85" s="141">
        <f>4+4</f>
        <v>8</v>
      </c>
      <c r="G85" s="102">
        <f t="shared" si="1"/>
        <v>12</v>
      </c>
      <c r="H85" s="137"/>
      <c r="J85" s="101"/>
    </row>
    <row r="86" spans="1:14" s="100" customFormat="1" ht="32.1" customHeight="1">
      <c r="A86" s="138"/>
      <c r="B86" s="139" t="s">
        <v>2328</v>
      </c>
      <c r="C86" s="104">
        <v>1</v>
      </c>
      <c r="D86" s="102"/>
      <c r="E86" s="140"/>
      <c r="F86" s="141"/>
      <c r="G86" s="102">
        <f t="shared" si="1"/>
        <v>1</v>
      </c>
      <c r="J86" s="101"/>
    </row>
    <row r="87" spans="1:14" s="100" customFormat="1" ht="32.1" customHeight="1">
      <c r="A87" s="128">
        <v>10</v>
      </c>
      <c r="B87" s="142" t="s">
        <v>2329</v>
      </c>
      <c r="C87" s="145">
        <f>SUM(C88:C94)</f>
        <v>31</v>
      </c>
      <c r="D87" s="145">
        <f>SUM(D88:D94)</f>
        <v>0</v>
      </c>
      <c r="E87" s="145">
        <f>SUM(E88:E94)</f>
        <v>4</v>
      </c>
      <c r="F87" s="145">
        <f>SUM(F88:F94)</f>
        <v>12</v>
      </c>
      <c r="G87" s="117">
        <f>SUM(C87:F87)</f>
        <v>47</v>
      </c>
      <c r="J87" s="101"/>
    </row>
    <row r="88" spans="1:14" s="100" customFormat="1" ht="32.1" customHeight="1">
      <c r="A88" s="138"/>
      <c r="B88" s="139" t="s">
        <v>2330</v>
      </c>
      <c r="C88" s="141">
        <v>4</v>
      </c>
      <c r="D88" s="140"/>
      <c r="E88" s="140"/>
      <c r="F88" s="141">
        <v>1</v>
      </c>
      <c r="G88" s="102">
        <f t="shared" si="1"/>
        <v>5</v>
      </c>
      <c r="J88" s="101"/>
    </row>
    <row r="89" spans="1:14" s="100" customFormat="1" ht="32.1" customHeight="1">
      <c r="A89" s="138"/>
      <c r="B89" s="139" t="s">
        <v>2331</v>
      </c>
      <c r="C89" s="104">
        <v>13</v>
      </c>
      <c r="D89" s="102"/>
      <c r="E89" s="140"/>
      <c r="F89" s="141">
        <v>3</v>
      </c>
      <c r="G89" s="102">
        <f t="shared" si="1"/>
        <v>16</v>
      </c>
      <c r="I89" s="135"/>
      <c r="J89" s="134"/>
    </row>
    <row r="90" spans="1:14" s="100" customFormat="1" ht="32.1" customHeight="1">
      <c r="A90" s="138"/>
      <c r="B90" s="139" t="s">
        <v>2332</v>
      </c>
      <c r="C90" s="141">
        <v>1</v>
      </c>
      <c r="D90" s="144"/>
      <c r="E90" s="140"/>
      <c r="F90" s="141"/>
      <c r="G90" s="102">
        <f t="shared" si="1"/>
        <v>1</v>
      </c>
      <c r="J90" s="101"/>
    </row>
    <row r="91" spans="1:14" s="100" customFormat="1" ht="32.1" customHeight="1">
      <c r="A91" s="138"/>
      <c r="B91" s="139" t="s">
        <v>2333</v>
      </c>
      <c r="C91" s="104">
        <v>2</v>
      </c>
      <c r="D91" s="102"/>
      <c r="E91" s="102"/>
      <c r="F91" s="141"/>
      <c r="G91" s="102">
        <f t="shared" si="1"/>
        <v>2</v>
      </c>
      <c r="J91" s="101"/>
    </row>
    <row r="92" spans="1:14" s="100" customFormat="1" ht="32.1" customHeight="1">
      <c r="A92" s="138"/>
      <c r="B92" s="139" t="s">
        <v>2334</v>
      </c>
      <c r="C92" s="104">
        <v>3</v>
      </c>
      <c r="D92" s="102"/>
      <c r="E92" s="140"/>
      <c r="F92" s="141">
        <f>2-1</f>
        <v>1</v>
      </c>
      <c r="G92" s="102">
        <f t="shared" si="1"/>
        <v>4</v>
      </c>
      <c r="J92" s="101"/>
      <c r="N92" s="107"/>
    </row>
    <row r="93" spans="1:14" s="100" customFormat="1" ht="32.1" customHeight="1">
      <c r="A93" s="138"/>
      <c r="B93" s="139" t="s">
        <v>2335</v>
      </c>
      <c r="C93" s="104">
        <v>8</v>
      </c>
      <c r="D93" s="102"/>
      <c r="E93" s="102">
        <f>2+2</f>
        <v>4</v>
      </c>
      <c r="F93" s="141">
        <f>5+4-2</f>
        <v>7</v>
      </c>
      <c r="G93" s="102">
        <f t="shared" si="1"/>
        <v>19</v>
      </c>
      <c r="J93" s="101"/>
    </row>
    <row r="94" spans="1:14" s="100" customFormat="1" ht="32.1" customHeight="1">
      <c r="A94" s="138"/>
      <c r="B94" s="139" t="s">
        <v>2336</v>
      </c>
      <c r="C94" s="141"/>
      <c r="D94" s="144"/>
      <c r="E94" s="140"/>
      <c r="F94" s="141"/>
      <c r="G94" s="102">
        <f t="shared" si="1"/>
        <v>0</v>
      </c>
      <c r="J94" s="101"/>
    </row>
    <row r="95" spans="1:14" s="100" customFormat="1" ht="32.1" customHeight="1">
      <c r="A95" s="128">
        <v>11</v>
      </c>
      <c r="B95" s="142" t="s">
        <v>2337</v>
      </c>
      <c r="C95" s="143">
        <f>SUM(C96:C100)</f>
        <v>5</v>
      </c>
      <c r="D95" s="143">
        <f>SUM(D96:D100)</f>
        <v>0</v>
      </c>
      <c r="E95" s="143">
        <f>SUM(E96:E100)</f>
        <v>1</v>
      </c>
      <c r="F95" s="143">
        <f>SUM(F96:F100)</f>
        <v>5</v>
      </c>
      <c r="G95" s="117">
        <f t="shared" si="1"/>
        <v>11</v>
      </c>
      <c r="J95" s="101"/>
    </row>
    <row r="96" spans="1:14" s="100" customFormat="1" ht="32.1" customHeight="1">
      <c r="A96" s="138"/>
      <c r="B96" s="139" t="s">
        <v>2338</v>
      </c>
      <c r="C96" s="104">
        <v>0</v>
      </c>
      <c r="D96" s="102"/>
      <c r="E96" s="102">
        <v>1</v>
      </c>
      <c r="F96" s="141"/>
      <c r="G96" s="102">
        <f t="shared" si="1"/>
        <v>1</v>
      </c>
      <c r="J96" s="101"/>
    </row>
    <row r="97" spans="1:10" s="100" customFormat="1" ht="32.1" customHeight="1">
      <c r="A97" s="138"/>
      <c r="B97" s="139" t="s">
        <v>2339</v>
      </c>
      <c r="C97" s="104">
        <v>3</v>
      </c>
      <c r="D97" s="102"/>
      <c r="E97" s="102"/>
      <c r="F97" s="141">
        <f>2+1</f>
        <v>3</v>
      </c>
      <c r="G97" s="102">
        <f t="shared" si="1"/>
        <v>6</v>
      </c>
      <c r="J97" s="101"/>
    </row>
    <row r="98" spans="1:10" s="100" customFormat="1" ht="32.1" customHeight="1">
      <c r="A98" s="138"/>
      <c r="B98" s="139" t="s">
        <v>2759</v>
      </c>
      <c r="C98" s="104"/>
      <c r="D98" s="102"/>
      <c r="E98" s="102"/>
      <c r="F98" s="141">
        <v>1</v>
      </c>
      <c r="G98" s="102">
        <f>SUM(C98:F98)</f>
        <v>1</v>
      </c>
      <c r="J98" s="101"/>
    </row>
    <row r="99" spans="1:10" s="100" customFormat="1" ht="32.1" customHeight="1">
      <c r="A99" s="138"/>
      <c r="B99" s="139" t="s">
        <v>2340</v>
      </c>
      <c r="C99" s="104"/>
      <c r="D99" s="102"/>
      <c r="E99" s="102"/>
      <c r="F99" s="141">
        <v>1</v>
      </c>
      <c r="G99" s="102">
        <f t="shared" si="1"/>
        <v>1</v>
      </c>
      <c r="J99" s="101"/>
    </row>
    <row r="100" spans="1:10" s="100" customFormat="1" ht="20.25" customHeight="1">
      <c r="A100" s="138"/>
      <c r="B100" s="139" t="s">
        <v>2341</v>
      </c>
      <c r="C100" s="104">
        <v>2</v>
      </c>
      <c r="D100" s="102"/>
      <c r="E100" s="140"/>
      <c r="F100" s="141"/>
      <c r="G100" s="102">
        <f t="shared" si="1"/>
        <v>2</v>
      </c>
      <c r="J100" s="101"/>
    </row>
    <row r="101" spans="1:10" s="100" customFormat="1" ht="32.1" customHeight="1">
      <c r="A101" s="149">
        <v>3</v>
      </c>
      <c r="B101" s="150" t="s">
        <v>2342</v>
      </c>
      <c r="C101" s="151">
        <f>SUM(C103:C164)</f>
        <v>57</v>
      </c>
      <c r="D101" s="151">
        <f>SUM(D103:D164)</f>
        <v>0</v>
      </c>
      <c r="E101" s="151">
        <f>SUM(E103:E164)</f>
        <v>4</v>
      </c>
      <c r="F101" s="151">
        <f>SUM(F103:F166)</f>
        <v>202</v>
      </c>
      <c r="G101" s="112">
        <f t="shared" si="1"/>
        <v>263</v>
      </c>
      <c r="J101" s="101"/>
    </row>
    <row r="102" spans="1:10" s="100" customFormat="1" ht="32.1" customHeight="1">
      <c r="A102" s="144"/>
      <c r="B102" s="147" t="s">
        <v>2343</v>
      </c>
      <c r="C102" s="141"/>
      <c r="D102" s="144"/>
      <c r="E102" s="140"/>
      <c r="F102" s="141"/>
      <c r="G102" s="102">
        <f t="shared" si="1"/>
        <v>0</v>
      </c>
      <c r="J102" s="101"/>
    </row>
    <row r="103" spans="1:10" s="100" customFormat="1" ht="32.1" customHeight="1">
      <c r="A103" s="141">
        <v>1</v>
      </c>
      <c r="B103" s="152" t="s">
        <v>2344</v>
      </c>
      <c r="C103" s="153"/>
      <c r="D103" s="154"/>
      <c r="E103" s="140">
        <v>1</v>
      </c>
      <c r="F103" s="141"/>
      <c r="G103" s="102">
        <f t="shared" si="1"/>
        <v>1</v>
      </c>
      <c r="J103" s="101"/>
    </row>
    <row r="104" spans="1:10" s="100" customFormat="1" ht="32.1" customHeight="1">
      <c r="A104" s="141">
        <v>2</v>
      </c>
      <c r="B104" s="152" t="s">
        <v>2345</v>
      </c>
      <c r="C104" s="153">
        <v>1</v>
      </c>
      <c r="D104" s="154"/>
      <c r="E104" s="140"/>
      <c r="F104" s="141"/>
      <c r="G104" s="102">
        <f t="shared" si="1"/>
        <v>1</v>
      </c>
      <c r="J104" s="101"/>
    </row>
    <row r="105" spans="1:10" s="100" customFormat="1" ht="32.1" customHeight="1">
      <c r="A105" s="141">
        <v>3</v>
      </c>
      <c r="B105" s="152" t="s">
        <v>2346</v>
      </c>
      <c r="C105" s="153"/>
      <c r="D105" s="154"/>
      <c r="E105" s="140"/>
      <c r="F105" s="141">
        <v>1</v>
      </c>
      <c r="G105" s="102">
        <f t="shared" si="1"/>
        <v>1</v>
      </c>
      <c r="J105" s="101"/>
    </row>
    <row r="106" spans="1:10" s="100" customFormat="1" ht="32.1" customHeight="1">
      <c r="A106" s="141">
        <v>4</v>
      </c>
      <c r="B106" s="139" t="s">
        <v>2347</v>
      </c>
      <c r="C106" s="141"/>
      <c r="D106" s="144"/>
      <c r="E106" s="154"/>
      <c r="F106" s="141">
        <v>1</v>
      </c>
      <c r="G106" s="102">
        <f t="shared" si="1"/>
        <v>1</v>
      </c>
      <c r="J106" s="101"/>
    </row>
    <row r="107" spans="1:10" s="100" customFormat="1" ht="32.1" customHeight="1">
      <c r="A107" s="141">
        <v>5</v>
      </c>
      <c r="B107" s="139" t="s">
        <v>2348</v>
      </c>
      <c r="C107" s="153"/>
      <c r="D107" s="154"/>
      <c r="E107" s="154"/>
      <c r="F107" s="141"/>
      <c r="G107" s="102">
        <f t="shared" si="1"/>
        <v>0</v>
      </c>
      <c r="J107" s="101"/>
    </row>
    <row r="108" spans="1:10" s="100" customFormat="1" ht="32.1" customHeight="1">
      <c r="A108" s="141">
        <v>6</v>
      </c>
      <c r="B108" s="139" t="s">
        <v>2349</v>
      </c>
      <c r="C108" s="141">
        <v>2</v>
      </c>
      <c r="D108" s="144"/>
      <c r="E108" s="154"/>
      <c r="F108" s="141"/>
      <c r="G108" s="102">
        <f t="shared" si="1"/>
        <v>2</v>
      </c>
      <c r="J108" s="101"/>
    </row>
    <row r="109" spans="1:10" s="100" customFormat="1" ht="32.1" customHeight="1">
      <c r="A109" s="141">
        <v>7</v>
      </c>
      <c r="B109" s="139" t="s">
        <v>2350</v>
      </c>
      <c r="C109" s="141"/>
      <c r="D109" s="144"/>
      <c r="E109" s="154"/>
      <c r="F109" s="141">
        <v>2</v>
      </c>
      <c r="G109" s="102">
        <f t="shared" si="1"/>
        <v>2</v>
      </c>
      <c r="J109" s="101"/>
    </row>
    <row r="110" spans="1:10" s="100" customFormat="1" ht="32.1" customHeight="1">
      <c r="A110" s="141">
        <v>8</v>
      </c>
      <c r="B110" s="139" t="s">
        <v>2351</v>
      </c>
      <c r="C110" s="153">
        <v>1</v>
      </c>
      <c r="D110" s="154"/>
      <c r="E110" s="140"/>
      <c r="F110" s="141"/>
      <c r="G110" s="102">
        <f t="shared" si="1"/>
        <v>1</v>
      </c>
      <c r="J110" s="101"/>
    </row>
    <row r="111" spans="1:10" s="100" customFormat="1" ht="32.1" customHeight="1">
      <c r="A111" s="141">
        <v>9</v>
      </c>
      <c r="B111" s="139" t="s">
        <v>2352</v>
      </c>
      <c r="C111" s="153">
        <v>1</v>
      </c>
      <c r="D111" s="154"/>
      <c r="E111" s="140"/>
      <c r="F111" s="141"/>
      <c r="G111" s="102">
        <f t="shared" si="1"/>
        <v>1</v>
      </c>
      <c r="J111" s="101"/>
    </row>
    <row r="112" spans="1:10" s="100" customFormat="1" ht="32.1" customHeight="1">
      <c r="A112" s="141">
        <v>10</v>
      </c>
      <c r="B112" s="139" t="s">
        <v>2353</v>
      </c>
      <c r="C112" s="153">
        <v>1</v>
      </c>
      <c r="D112" s="154"/>
      <c r="E112" s="140"/>
      <c r="F112" s="141">
        <v>1</v>
      </c>
      <c r="G112" s="102">
        <f t="shared" si="1"/>
        <v>2</v>
      </c>
      <c r="J112" s="155"/>
    </row>
    <row r="113" spans="1:10" s="100" customFormat="1" ht="32.1" customHeight="1">
      <c r="A113" s="141">
        <v>11</v>
      </c>
      <c r="B113" s="139" t="s">
        <v>2354</v>
      </c>
      <c r="C113" s="153">
        <v>2</v>
      </c>
      <c r="D113" s="154"/>
      <c r="E113" s="140"/>
      <c r="F113" s="141"/>
      <c r="G113" s="102">
        <f t="shared" si="1"/>
        <v>2</v>
      </c>
      <c r="J113" s="101"/>
    </row>
    <row r="114" spans="1:10" s="100" customFormat="1" ht="32.1" customHeight="1">
      <c r="A114" s="141">
        <v>12</v>
      </c>
      <c r="B114" s="139" t="s">
        <v>2355</v>
      </c>
      <c r="C114" s="153">
        <v>1</v>
      </c>
      <c r="D114" s="154"/>
      <c r="E114" s="140"/>
      <c r="F114" s="141"/>
      <c r="G114" s="102">
        <f t="shared" si="1"/>
        <v>1</v>
      </c>
      <c r="J114" s="101"/>
    </row>
    <row r="115" spans="1:10" s="100" customFormat="1" ht="32.1" customHeight="1">
      <c r="A115" s="141">
        <v>13</v>
      </c>
      <c r="B115" s="139" t="s">
        <v>2356</v>
      </c>
      <c r="C115" s="153">
        <v>1</v>
      </c>
      <c r="D115" s="154"/>
      <c r="E115" s="140">
        <v>1</v>
      </c>
      <c r="F115" s="141">
        <v>1</v>
      </c>
      <c r="G115" s="102">
        <f t="shared" si="1"/>
        <v>3</v>
      </c>
      <c r="J115" s="101"/>
    </row>
    <row r="116" spans="1:10" s="100" customFormat="1" ht="32.1" customHeight="1">
      <c r="A116" s="141">
        <v>14</v>
      </c>
      <c r="B116" s="139" t="s">
        <v>2357</v>
      </c>
      <c r="C116" s="141"/>
      <c r="D116" s="144"/>
      <c r="E116" s="154"/>
      <c r="F116" s="141"/>
      <c r="G116" s="102">
        <f t="shared" si="1"/>
        <v>0</v>
      </c>
      <c r="J116" s="101"/>
    </row>
    <row r="117" spans="1:10" s="100" customFormat="1" ht="32.1" customHeight="1">
      <c r="A117" s="141">
        <v>15</v>
      </c>
      <c r="B117" s="152" t="s">
        <v>2358</v>
      </c>
      <c r="C117" s="141"/>
      <c r="D117" s="144"/>
      <c r="E117" s="156"/>
      <c r="F117" s="141"/>
      <c r="G117" s="102">
        <f t="shared" si="1"/>
        <v>0</v>
      </c>
      <c r="J117" s="101"/>
    </row>
    <row r="118" spans="1:10" s="100" customFormat="1" ht="32.1" customHeight="1">
      <c r="A118" s="141">
        <v>16</v>
      </c>
      <c r="B118" s="152" t="s">
        <v>2359</v>
      </c>
      <c r="C118" s="141">
        <v>2</v>
      </c>
      <c r="D118" s="144"/>
      <c r="E118" s="156"/>
      <c r="F118" s="141"/>
      <c r="G118" s="102">
        <f t="shared" si="1"/>
        <v>2</v>
      </c>
      <c r="J118" s="101"/>
    </row>
    <row r="119" spans="1:10" s="100" customFormat="1" ht="32.1" customHeight="1">
      <c r="A119" s="141">
        <v>17</v>
      </c>
      <c r="B119" s="152" t="s">
        <v>2360</v>
      </c>
      <c r="C119" s="141"/>
      <c r="D119" s="144"/>
      <c r="E119" s="156"/>
      <c r="F119" s="141"/>
      <c r="G119" s="102">
        <f t="shared" si="1"/>
        <v>0</v>
      </c>
      <c r="J119" s="101"/>
    </row>
    <row r="120" spans="1:10" s="100" customFormat="1" ht="32.1" customHeight="1">
      <c r="A120" s="141">
        <v>18</v>
      </c>
      <c r="B120" s="152" t="s">
        <v>2361</v>
      </c>
      <c r="C120" s="141">
        <v>1</v>
      </c>
      <c r="D120" s="144"/>
      <c r="E120" s="156"/>
      <c r="F120" s="141"/>
      <c r="G120" s="102">
        <f t="shared" si="1"/>
        <v>1</v>
      </c>
      <c r="J120" s="101"/>
    </row>
    <row r="121" spans="1:10" s="100" customFormat="1" ht="32.1" customHeight="1">
      <c r="A121" s="141">
        <v>19</v>
      </c>
      <c r="B121" s="139" t="s">
        <v>2362</v>
      </c>
      <c r="C121" s="141"/>
      <c r="D121" s="144"/>
      <c r="E121" s="154"/>
      <c r="F121" s="141"/>
      <c r="G121" s="102">
        <f t="shared" si="1"/>
        <v>0</v>
      </c>
      <c r="J121" s="101"/>
    </row>
    <row r="122" spans="1:10" s="100" customFormat="1" ht="32.1" customHeight="1">
      <c r="A122" s="141">
        <v>20</v>
      </c>
      <c r="B122" s="139" t="s">
        <v>2363</v>
      </c>
      <c r="C122" s="153">
        <v>2</v>
      </c>
      <c r="D122" s="154"/>
      <c r="E122" s="140"/>
      <c r="F122" s="141"/>
      <c r="G122" s="102">
        <f t="shared" si="1"/>
        <v>2</v>
      </c>
      <c r="J122" s="101"/>
    </row>
    <row r="123" spans="1:10" s="100" customFormat="1" ht="32.1" customHeight="1">
      <c r="A123" s="141">
        <v>21</v>
      </c>
      <c r="B123" s="139" t="s">
        <v>2364</v>
      </c>
      <c r="C123" s="153">
        <v>3</v>
      </c>
      <c r="D123" s="154"/>
      <c r="E123" s="140"/>
      <c r="F123" s="141"/>
      <c r="G123" s="102">
        <f t="shared" si="1"/>
        <v>3</v>
      </c>
      <c r="J123" s="101"/>
    </row>
    <row r="124" spans="1:10" s="100" customFormat="1" ht="32.1" customHeight="1">
      <c r="A124" s="141">
        <v>22</v>
      </c>
      <c r="B124" s="139" t="s">
        <v>2365</v>
      </c>
      <c r="C124" s="153">
        <v>2</v>
      </c>
      <c r="D124" s="154"/>
      <c r="E124" s="140"/>
      <c r="F124" s="141"/>
      <c r="G124" s="102">
        <f t="shared" si="1"/>
        <v>2</v>
      </c>
      <c r="J124" s="101"/>
    </row>
    <row r="125" spans="1:10" s="83" customFormat="1" ht="32.1" customHeight="1">
      <c r="A125" s="141">
        <v>23</v>
      </c>
      <c r="B125" s="103" t="s">
        <v>2366</v>
      </c>
      <c r="C125" s="106"/>
      <c r="D125" s="105"/>
      <c r="E125" s="105"/>
      <c r="F125" s="106"/>
      <c r="G125" s="102">
        <f t="shared" si="1"/>
        <v>0</v>
      </c>
      <c r="J125" s="90"/>
    </row>
    <row r="126" spans="1:10" s="83" customFormat="1" ht="32.1" customHeight="1">
      <c r="A126" s="141">
        <v>24</v>
      </c>
      <c r="B126" s="103" t="s">
        <v>2367</v>
      </c>
      <c r="C126" s="104">
        <v>1</v>
      </c>
      <c r="D126" s="102"/>
      <c r="E126" s="102"/>
      <c r="F126" s="106"/>
      <c r="G126" s="102">
        <f t="shared" si="1"/>
        <v>1</v>
      </c>
      <c r="J126" s="90"/>
    </row>
    <row r="127" spans="1:10" s="100" customFormat="1" ht="32.1" customHeight="1">
      <c r="A127" s="141">
        <v>25</v>
      </c>
      <c r="B127" s="139" t="s">
        <v>2368</v>
      </c>
      <c r="C127" s="104"/>
      <c r="D127" s="154"/>
      <c r="E127" s="140"/>
      <c r="F127" s="141"/>
      <c r="G127" s="102">
        <f t="shared" si="1"/>
        <v>0</v>
      </c>
      <c r="J127" s="101"/>
    </row>
    <row r="128" spans="1:10" s="100" customFormat="1" ht="32.1" customHeight="1">
      <c r="A128" s="141">
        <v>26</v>
      </c>
      <c r="B128" s="139" t="s">
        <v>2369</v>
      </c>
      <c r="C128" s="104"/>
      <c r="D128" s="154"/>
      <c r="E128" s="141"/>
      <c r="F128" s="141"/>
      <c r="G128" s="102">
        <f t="shared" si="1"/>
        <v>0</v>
      </c>
      <c r="J128" s="101"/>
    </row>
    <row r="129" spans="1:10" s="100" customFormat="1" ht="32.1" customHeight="1">
      <c r="A129" s="141">
        <v>27</v>
      </c>
      <c r="B129" s="139" t="s">
        <v>2370</v>
      </c>
      <c r="C129" s="104"/>
      <c r="D129" s="154"/>
      <c r="E129" s="154"/>
      <c r="F129" s="141">
        <v>1</v>
      </c>
      <c r="G129" s="102">
        <f t="shared" si="1"/>
        <v>1</v>
      </c>
      <c r="J129" s="101"/>
    </row>
    <row r="130" spans="1:10" s="100" customFormat="1" ht="32.1" customHeight="1">
      <c r="A130" s="141">
        <v>28</v>
      </c>
      <c r="B130" s="139" t="s">
        <v>2371</v>
      </c>
      <c r="C130" s="104">
        <v>1</v>
      </c>
      <c r="D130" s="154"/>
      <c r="E130" s="154">
        <v>1</v>
      </c>
      <c r="F130" s="141">
        <v>2</v>
      </c>
      <c r="G130" s="102">
        <f t="shared" si="1"/>
        <v>4</v>
      </c>
      <c r="J130" s="101" t="s">
        <v>2765</v>
      </c>
    </row>
    <row r="131" spans="1:10" s="100" customFormat="1" ht="32.1" customHeight="1">
      <c r="A131" s="141">
        <v>29</v>
      </c>
      <c r="B131" s="139" t="s">
        <v>2372</v>
      </c>
      <c r="C131" s="104"/>
      <c r="D131" s="154"/>
      <c r="E131" s="154"/>
      <c r="F131" s="141">
        <v>2</v>
      </c>
      <c r="G131" s="102">
        <f t="shared" si="1"/>
        <v>2</v>
      </c>
      <c r="J131" s="101"/>
    </row>
    <row r="132" spans="1:10" s="100" customFormat="1" ht="32.1" customHeight="1">
      <c r="A132" s="141">
        <v>30</v>
      </c>
      <c r="B132" s="139" t="s">
        <v>2373</v>
      </c>
      <c r="C132" s="104"/>
      <c r="D132" s="154"/>
      <c r="E132" s="154"/>
      <c r="F132" s="141">
        <v>1</v>
      </c>
      <c r="G132" s="102">
        <f t="shared" si="1"/>
        <v>1</v>
      </c>
      <c r="J132" s="101"/>
    </row>
    <row r="133" spans="1:10" s="100" customFormat="1" ht="32.1" customHeight="1">
      <c r="A133" s="141">
        <v>31</v>
      </c>
      <c r="B133" s="139" t="s">
        <v>2374</v>
      </c>
      <c r="C133" s="153"/>
      <c r="D133" s="154"/>
      <c r="E133" s="140"/>
      <c r="F133" s="141"/>
      <c r="G133" s="154">
        <f t="shared" si="1"/>
        <v>0</v>
      </c>
      <c r="J133" s="101"/>
    </row>
    <row r="134" spans="1:10" s="100" customFormat="1" ht="32.1" customHeight="1">
      <c r="A134" s="141">
        <v>32</v>
      </c>
      <c r="B134" s="139" t="s">
        <v>2375</v>
      </c>
      <c r="C134" s="141"/>
      <c r="D134" s="144"/>
      <c r="E134" s="156"/>
      <c r="F134" s="141">
        <v>2</v>
      </c>
      <c r="G134" s="154">
        <f t="shared" si="1"/>
        <v>2</v>
      </c>
      <c r="J134" s="101"/>
    </row>
    <row r="135" spans="1:10" s="100" customFormat="1" ht="32.1" customHeight="1">
      <c r="A135" s="141">
        <v>33</v>
      </c>
      <c r="B135" s="139" t="s">
        <v>2376</v>
      </c>
      <c r="C135" s="153">
        <v>1</v>
      </c>
      <c r="D135" s="154"/>
      <c r="E135" s="140"/>
      <c r="F135" s="141"/>
      <c r="G135" s="154">
        <f t="shared" si="1"/>
        <v>1</v>
      </c>
      <c r="J135" s="101"/>
    </row>
    <row r="136" spans="1:10" s="100" customFormat="1" ht="32.1" customHeight="1">
      <c r="A136" s="141">
        <v>34</v>
      </c>
      <c r="B136" s="152" t="s">
        <v>2377</v>
      </c>
      <c r="C136" s="153"/>
      <c r="D136" s="154"/>
      <c r="E136" s="140"/>
      <c r="F136" s="141"/>
      <c r="G136" s="154">
        <f t="shared" ref="G136:G166" si="3">SUM(C136:F136)</f>
        <v>0</v>
      </c>
      <c r="J136" s="101"/>
    </row>
    <row r="137" spans="1:10" s="100" customFormat="1" ht="32.1" customHeight="1">
      <c r="A137" s="141">
        <v>35</v>
      </c>
      <c r="B137" s="139" t="s">
        <v>2378</v>
      </c>
      <c r="C137" s="153">
        <v>2</v>
      </c>
      <c r="D137" s="154"/>
      <c r="E137" s="140"/>
      <c r="F137" s="141"/>
      <c r="G137" s="154">
        <f t="shared" si="3"/>
        <v>2</v>
      </c>
      <c r="J137" s="101"/>
    </row>
    <row r="138" spans="1:10" s="100" customFormat="1" ht="32.1" customHeight="1">
      <c r="A138" s="141">
        <v>36</v>
      </c>
      <c r="B138" s="139" t="s">
        <v>2379</v>
      </c>
      <c r="C138" s="153">
        <v>1</v>
      </c>
      <c r="D138" s="154"/>
      <c r="E138" s="154"/>
      <c r="F138" s="141">
        <v>1</v>
      </c>
      <c r="G138" s="154">
        <f t="shared" si="3"/>
        <v>2</v>
      </c>
      <c r="J138" s="101"/>
    </row>
    <row r="139" spans="1:10" s="100" customFormat="1" ht="32.1" customHeight="1">
      <c r="A139" s="141">
        <v>37</v>
      </c>
      <c r="B139" s="139" t="s">
        <v>2380</v>
      </c>
      <c r="C139" s="153">
        <v>3</v>
      </c>
      <c r="D139" s="154"/>
      <c r="E139" s="140"/>
      <c r="F139" s="141">
        <v>43</v>
      </c>
      <c r="G139" s="154">
        <f t="shared" si="3"/>
        <v>46</v>
      </c>
      <c r="J139" s="101" t="s">
        <v>2766</v>
      </c>
    </row>
    <row r="140" spans="1:10" s="100" customFormat="1" ht="32.1" customHeight="1">
      <c r="A140" s="141">
        <v>38</v>
      </c>
      <c r="B140" s="139" t="s">
        <v>2381</v>
      </c>
      <c r="C140" s="153"/>
      <c r="D140" s="154"/>
      <c r="E140" s="154"/>
      <c r="F140" s="141"/>
      <c r="G140" s="154">
        <f t="shared" si="3"/>
        <v>0</v>
      </c>
      <c r="J140" s="101"/>
    </row>
    <row r="141" spans="1:10" s="100" customFormat="1" ht="32.1" customHeight="1">
      <c r="A141" s="141">
        <v>39</v>
      </c>
      <c r="B141" s="139" t="s">
        <v>2382</v>
      </c>
      <c r="C141" s="153">
        <v>1</v>
      </c>
      <c r="D141" s="154"/>
      <c r="E141" s="156"/>
      <c r="F141" s="153">
        <v>2</v>
      </c>
      <c r="G141" s="154">
        <f t="shared" si="3"/>
        <v>3</v>
      </c>
      <c r="J141" s="101"/>
    </row>
    <row r="142" spans="1:10" s="100" customFormat="1" ht="32.1" customHeight="1">
      <c r="A142" s="141">
        <v>40</v>
      </c>
      <c r="B142" s="139" t="s">
        <v>2383</v>
      </c>
      <c r="C142" s="141">
        <v>5</v>
      </c>
      <c r="D142" s="144"/>
      <c r="E142" s="156"/>
      <c r="F142" s="141">
        <f>2+4</f>
        <v>6</v>
      </c>
      <c r="G142" s="154">
        <f t="shared" si="3"/>
        <v>11</v>
      </c>
      <c r="J142" s="101" t="s">
        <v>2801</v>
      </c>
    </row>
    <row r="143" spans="1:10" s="100" customFormat="1" ht="32.1" customHeight="1">
      <c r="A143" s="141">
        <v>41</v>
      </c>
      <c r="B143" s="139" t="s">
        <v>2384</v>
      </c>
      <c r="C143" s="141"/>
      <c r="D143" s="144"/>
      <c r="E143" s="154"/>
      <c r="F143" s="141">
        <v>1</v>
      </c>
      <c r="G143" s="154">
        <f t="shared" si="3"/>
        <v>1</v>
      </c>
      <c r="J143" s="101"/>
    </row>
    <row r="144" spans="1:10" s="100" customFormat="1" ht="32.1" customHeight="1">
      <c r="A144" s="141">
        <v>42</v>
      </c>
      <c r="B144" s="139" t="s">
        <v>2385</v>
      </c>
      <c r="C144" s="153"/>
      <c r="D144" s="154"/>
      <c r="E144" s="154"/>
      <c r="F144" s="141">
        <v>19</v>
      </c>
      <c r="G144" s="154">
        <f t="shared" si="3"/>
        <v>19</v>
      </c>
      <c r="J144" s="101"/>
    </row>
    <row r="145" spans="1:10" s="100" customFormat="1" ht="32.1" customHeight="1">
      <c r="A145" s="141">
        <v>43</v>
      </c>
      <c r="B145" s="139" t="s">
        <v>2386</v>
      </c>
      <c r="C145" s="141">
        <v>15</v>
      </c>
      <c r="D145" s="144"/>
      <c r="E145" s="154"/>
      <c r="F145" s="141">
        <f>52-1</f>
        <v>51</v>
      </c>
      <c r="G145" s="154">
        <f t="shared" si="3"/>
        <v>66</v>
      </c>
      <c r="I145" s="137" t="s">
        <v>2417</v>
      </c>
      <c r="J145" s="101" t="s">
        <v>2081</v>
      </c>
    </row>
    <row r="146" spans="1:10" s="100" customFormat="1" ht="32.1" customHeight="1">
      <c r="A146" s="141">
        <v>44</v>
      </c>
      <c r="B146" s="139" t="s">
        <v>2387</v>
      </c>
      <c r="C146" s="141"/>
      <c r="D146" s="144"/>
      <c r="E146" s="154"/>
      <c r="F146" s="141">
        <v>2</v>
      </c>
      <c r="G146" s="154">
        <f t="shared" si="3"/>
        <v>2</v>
      </c>
      <c r="J146" s="101"/>
    </row>
    <row r="147" spans="1:10" s="100" customFormat="1" ht="32.1" customHeight="1">
      <c r="A147" s="141">
        <v>45</v>
      </c>
      <c r="B147" s="139" t="s">
        <v>2388</v>
      </c>
      <c r="C147" s="141"/>
      <c r="D147" s="144"/>
      <c r="E147" s="140"/>
      <c r="F147" s="141"/>
      <c r="G147" s="154">
        <f t="shared" si="3"/>
        <v>0</v>
      </c>
      <c r="J147" s="101"/>
    </row>
    <row r="148" spans="1:10" s="100" customFormat="1" ht="32.1" customHeight="1">
      <c r="A148" s="141">
        <v>46</v>
      </c>
      <c r="B148" s="139" t="s">
        <v>2389</v>
      </c>
      <c r="C148" s="153"/>
      <c r="D148" s="154"/>
      <c r="E148" s="140">
        <v>1</v>
      </c>
      <c r="F148" s="141">
        <v>2</v>
      </c>
      <c r="G148" s="154">
        <f t="shared" si="3"/>
        <v>3</v>
      </c>
      <c r="J148" s="101"/>
    </row>
    <row r="149" spans="1:10" s="100" customFormat="1" ht="32.1" customHeight="1">
      <c r="A149" s="141">
        <v>47</v>
      </c>
      <c r="B149" s="139" t="s">
        <v>2390</v>
      </c>
      <c r="C149" s="153"/>
      <c r="D149" s="154"/>
      <c r="E149" s="140"/>
      <c r="F149" s="141"/>
      <c r="G149" s="154"/>
      <c r="J149" s="101"/>
    </row>
    <row r="150" spans="1:10" s="100" customFormat="1" ht="32.1" customHeight="1">
      <c r="A150" s="141">
        <v>48</v>
      </c>
      <c r="B150" s="139" t="s">
        <v>2391</v>
      </c>
      <c r="C150" s="141"/>
      <c r="D150" s="144"/>
      <c r="E150" s="154"/>
      <c r="F150" s="141">
        <v>22</v>
      </c>
      <c r="G150" s="154">
        <f t="shared" si="3"/>
        <v>22</v>
      </c>
      <c r="J150" s="101"/>
    </row>
    <row r="151" spans="1:10" s="100" customFormat="1" ht="32.1" customHeight="1">
      <c r="A151" s="141">
        <v>49</v>
      </c>
      <c r="B151" s="139" t="s">
        <v>2760</v>
      </c>
      <c r="C151" s="141"/>
      <c r="D151" s="144"/>
      <c r="E151" s="154"/>
      <c r="F151" s="141">
        <v>5</v>
      </c>
      <c r="G151" s="154">
        <f t="shared" si="3"/>
        <v>5</v>
      </c>
      <c r="J151" s="101"/>
    </row>
    <row r="152" spans="1:10" s="100" customFormat="1" ht="32.1" customHeight="1">
      <c r="A152" s="141">
        <v>50</v>
      </c>
      <c r="B152" s="139" t="s">
        <v>2392</v>
      </c>
      <c r="C152" s="141"/>
      <c r="D152" s="144"/>
      <c r="E152" s="154"/>
      <c r="F152" s="141"/>
      <c r="G152" s="154">
        <f t="shared" si="3"/>
        <v>0</v>
      </c>
      <c r="J152" s="101"/>
    </row>
    <row r="153" spans="1:10" s="100" customFormat="1" ht="32.1" customHeight="1">
      <c r="A153" s="141">
        <v>51</v>
      </c>
      <c r="B153" s="139" t="s">
        <v>2393</v>
      </c>
      <c r="C153" s="141"/>
      <c r="D153" s="144"/>
      <c r="E153" s="154"/>
      <c r="F153" s="141"/>
      <c r="G153" s="154">
        <f t="shared" si="3"/>
        <v>0</v>
      </c>
      <c r="J153" s="101"/>
    </row>
    <row r="154" spans="1:10" s="100" customFormat="1" ht="32.1" customHeight="1">
      <c r="A154" s="141">
        <v>52</v>
      </c>
      <c r="B154" s="139" t="s">
        <v>2394</v>
      </c>
      <c r="C154" s="141"/>
      <c r="D154" s="144"/>
      <c r="E154" s="154"/>
      <c r="F154" s="141"/>
      <c r="G154" s="154">
        <f t="shared" si="3"/>
        <v>0</v>
      </c>
      <c r="J154" s="101"/>
    </row>
    <row r="155" spans="1:10" s="100" customFormat="1" ht="32.1" customHeight="1">
      <c r="A155" s="141">
        <v>53</v>
      </c>
      <c r="B155" s="152" t="s">
        <v>2395</v>
      </c>
      <c r="C155" s="153"/>
      <c r="D155" s="154"/>
      <c r="E155" s="154"/>
      <c r="F155" s="141"/>
      <c r="G155" s="154">
        <f t="shared" si="3"/>
        <v>0</v>
      </c>
      <c r="J155" s="101"/>
    </row>
    <row r="156" spans="1:10" s="100" customFormat="1" ht="32.1" customHeight="1">
      <c r="A156" s="141">
        <v>54</v>
      </c>
      <c r="B156" s="139" t="s">
        <v>2396</v>
      </c>
      <c r="C156" s="153">
        <v>3</v>
      </c>
      <c r="D156" s="154"/>
      <c r="E156" s="154"/>
      <c r="F156" s="141">
        <v>1</v>
      </c>
      <c r="G156" s="154">
        <f t="shared" si="3"/>
        <v>4</v>
      </c>
      <c r="J156" s="101"/>
    </row>
    <row r="157" spans="1:10" s="100" customFormat="1" ht="32.1" customHeight="1">
      <c r="A157" s="141">
        <v>55</v>
      </c>
      <c r="B157" s="139" t="s">
        <v>2397</v>
      </c>
      <c r="C157" s="153"/>
      <c r="D157" s="154"/>
      <c r="E157" s="154"/>
      <c r="F157" s="141">
        <v>7</v>
      </c>
      <c r="G157" s="154">
        <f t="shared" si="3"/>
        <v>7</v>
      </c>
      <c r="J157" s="101"/>
    </row>
    <row r="158" spans="1:10" s="100" customFormat="1" ht="32.1" customHeight="1">
      <c r="A158" s="141">
        <v>56</v>
      </c>
      <c r="B158" s="139" t="s">
        <v>2398</v>
      </c>
      <c r="C158" s="153"/>
      <c r="D158" s="154"/>
      <c r="E158" s="154"/>
      <c r="F158" s="141">
        <f>1+2</f>
        <v>3</v>
      </c>
      <c r="G158" s="154">
        <f t="shared" si="3"/>
        <v>3</v>
      </c>
      <c r="J158" s="101"/>
    </row>
    <row r="159" spans="1:10" s="100" customFormat="1" ht="32.1" customHeight="1">
      <c r="A159" s="141">
        <v>57</v>
      </c>
      <c r="B159" s="139" t="s">
        <v>2399</v>
      </c>
      <c r="C159" s="153">
        <v>2</v>
      </c>
      <c r="D159" s="154"/>
      <c r="E159" s="140"/>
      <c r="F159" s="141">
        <v>6</v>
      </c>
      <c r="G159" s="154">
        <f t="shared" si="3"/>
        <v>8</v>
      </c>
      <c r="J159" s="101"/>
    </row>
    <row r="160" spans="1:10" s="100" customFormat="1" ht="32.1" customHeight="1">
      <c r="A160" s="141">
        <v>58</v>
      </c>
      <c r="B160" s="139" t="s">
        <v>2400</v>
      </c>
      <c r="C160" s="141">
        <v>1</v>
      </c>
      <c r="D160" s="144"/>
      <c r="E160" s="154"/>
      <c r="F160" s="141"/>
      <c r="G160" s="154">
        <f t="shared" si="3"/>
        <v>1</v>
      </c>
      <c r="J160" s="101"/>
    </row>
    <row r="161" spans="1:23" s="100" customFormat="1" ht="32.1" customHeight="1">
      <c r="A161" s="141">
        <v>59</v>
      </c>
      <c r="B161" s="139" t="s">
        <v>2401</v>
      </c>
      <c r="C161" s="141"/>
      <c r="D161" s="144"/>
      <c r="E161" s="154"/>
      <c r="F161" s="153"/>
      <c r="G161" s="154">
        <f t="shared" si="3"/>
        <v>0</v>
      </c>
      <c r="J161" s="101"/>
    </row>
    <row r="162" spans="1:23" s="100" customFormat="1" ht="32.1" customHeight="1">
      <c r="A162" s="141">
        <v>60</v>
      </c>
      <c r="B162" s="139" t="s">
        <v>2402</v>
      </c>
      <c r="C162" s="153"/>
      <c r="D162" s="154"/>
      <c r="E162" s="154"/>
      <c r="F162" s="141">
        <v>1</v>
      </c>
      <c r="G162" s="154">
        <f t="shared" si="3"/>
        <v>1</v>
      </c>
      <c r="J162" s="101"/>
    </row>
    <row r="163" spans="1:23" s="100" customFormat="1" ht="32.1" customHeight="1">
      <c r="A163" s="141">
        <v>61</v>
      </c>
      <c r="B163" s="139" t="s">
        <v>2403</v>
      </c>
      <c r="C163" s="153">
        <v>1</v>
      </c>
      <c r="D163" s="154"/>
      <c r="E163" s="154"/>
      <c r="F163" s="141">
        <v>10</v>
      </c>
      <c r="G163" s="154">
        <f t="shared" si="3"/>
        <v>11</v>
      </c>
      <c r="J163" s="101"/>
    </row>
    <row r="164" spans="1:23" s="100" customFormat="1" ht="32.1" customHeight="1">
      <c r="A164" s="141">
        <v>62</v>
      </c>
      <c r="B164" s="139" t="s">
        <v>2404</v>
      </c>
      <c r="C164" s="141"/>
      <c r="D164" s="144"/>
      <c r="E164" s="154"/>
      <c r="F164" s="141"/>
      <c r="G164" s="154">
        <f t="shared" si="3"/>
        <v>0</v>
      </c>
      <c r="J164" s="157"/>
    </row>
    <row r="165" spans="1:23" s="100" customFormat="1" ht="32.1" customHeight="1">
      <c r="A165" s="141">
        <v>63</v>
      </c>
      <c r="B165" s="139" t="s">
        <v>2405</v>
      </c>
      <c r="C165" s="141"/>
      <c r="D165" s="144"/>
      <c r="E165" s="154"/>
      <c r="F165" s="141"/>
      <c r="G165" s="154">
        <f t="shared" si="3"/>
        <v>0</v>
      </c>
      <c r="J165" s="158"/>
    </row>
    <row r="166" spans="1:23" s="100" customFormat="1" ht="32.1" customHeight="1">
      <c r="A166" s="141">
        <v>64</v>
      </c>
      <c r="B166" s="139" t="s">
        <v>2406</v>
      </c>
      <c r="C166" s="141"/>
      <c r="D166" s="144"/>
      <c r="E166" s="154"/>
      <c r="F166" s="141">
        <f>6-1+1</f>
        <v>6</v>
      </c>
      <c r="G166" s="154">
        <f t="shared" si="3"/>
        <v>6</v>
      </c>
      <c r="I166" s="137"/>
      <c r="J166" s="211"/>
    </row>
    <row r="167" spans="1:23" s="100" customFormat="1" ht="32.1" customHeight="1">
      <c r="A167" s="144"/>
      <c r="B167" s="139" t="s">
        <v>2234</v>
      </c>
      <c r="C167" s="159">
        <f>SUM(C5,C29,C51,C54,C60,C63,C65,C69,C72,C75,C87,C95,C101)</f>
        <v>393</v>
      </c>
      <c r="D167" s="160">
        <f>SUM(D5,D29,D51,D54,D60,D63,D65,D69,D72,D75,D87,D95,D101)</f>
        <v>0</v>
      </c>
      <c r="E167" s="160">
        <f>SUM(E6:E27,E30:E50,E52:E53,E55:E59,E61:E62,E64,E66:E67,E70:E71,E73:E74,E78,E79:E81,E82:E86,E88:E94,E96:E100,E102:E164)</f>
        <v>120</v>
      </c>
      <c r="F167" s="160">
        <f>SUM(F5,F29,F51,F54,F60,F63,F65,F69,F72,F75,F87,F95,F101)</f>
        <v>474</v>
      </c>
      <c r="G167" s="160">
        <f>SUM(C167:F167)</f>
        <v>987</v>
      </c>
    </row>
    <row r="168" spans="1:23" s="100" customFormat="1" ht="32.1" customHeight="1">
      <c r="A168" s="161"/>
      <c r="B168" s="162"/>
      <c r="C168" s="302"/>
      <c r="D168" s="302"/>
      <c r="E168" s="163"/>
      <c r="F168" s="163"/>
      <c r="G168" s="163"/>
    </row>
    <row r="169" spans="1:23" ht="32.1" customHeight="1">
      <c r="B169" s="164"/>
      <c r="C169" s="303"/>
      <c r="D169" s="303"/>
      <c r="E169" s="165"/>
      <c r="F169" s="165"/>
      <c r="G169" s="166"/>
      <c r="J169" s="167"/>
    </row>
    <row r="170" spans="1:23" ht="32.1" customHeight="1">
      <c r="B170" s="168"/>
      <c r="C170" s="169"/>
      <c r="D170" s="170"/>
      <c r="E170" s="169"/>
      <c r="F170" s="304"/>
      <c r="G170" s="304"/>
      <c r="J170" s="167"/>
      <c r="Q170" s="171"/>
    </row>
    <row r="171" spans="1:23" ht="32.1" customHeight="1">
      <c r="C171" s="3"/>
    </row>
    <row r="172" spans="1:23" ht="32.1" customHeight="1">
      <c r="B172" s="175" t="s">
        <v>2407</v>
      </c>
      <c r="D172" s="177"/>
      <c r="Q172" s="171"/>
    </row>
    <row r="173" spans="1:23" ht="32.1" customHeight="1">
      <c r="B173" s="178" t="s">
        <v>2236</v>
      </c>
      <c r="C173" s="179">
        <f>C167</f>
        <v>393</v>
      </c>
      <c r="D173" s="305">
        <f>SUM(C173:C175)</f>
        <v>513</v>
      </c>
      <c r="K173" s="219" t="s">
        <v>2408</v>
      </c>
    </row>
    <row r="174" spans="1:23" ht="32.1" customHeight="1">
      <c r="B174" s="180" t="s">
        <v>2240</v>
      </c>
      <c r="C174" s="179">
        <f>D167</f>
        <v>0</v>
      </c>
      <c r="D174" s="306"/>
      <c r="K174" s="181" t="s">
        <v>2</v>
      </c>
      <c r="L174" s="181" t="s">
        <v>3</v>
      </c>
      <c r="M174" s="181" t="s">
        <v>2409</v>
      </c>
      <c r="N174" s="181"/>
      <c r="O174" s="182"/>
      <c r="P174" s="255"/>
      <c r="Q174" s="255"/>
      <c r="R174" s="255"/>
      <c r="S174" s="255"/>
      <c r="T174" s="255"/>
    </row>
    <row r="175" spans="1:23" ht="32.1" customHeight="1">
      <c r="B175" s="183" t="s">
        <v>1109</v>
      </c>
      <c r="C175" s="179">
        <f>E167</f>
        <v>120</v>
      </c>
      <c r="D175" s="306"/>
      <c r="K175" s="212">
        <v>1</v>
      </c>
      <c r="L175" s="213" t="s">
        <v>2796</v>
      </c>
      <c r="M175" s="214" t="s">
        <v>2416</v>
      </c>
      <c r="N175" s="215"/>
      <c r="P175" s="256"/>
      <c r="Q175" s="257"/>
      <c r="R175" s="257"/>
      <c r="S175" s="258"/>
      <c r="T175" s="259"/>
      <c r="W175" s="186"/>
    </row>
    <row r="176" spans="1:23" ht="32.1" customHeight="1">
      <c r="B176" s="187" t="s">
        <v>1326</v>
      </c>
      <c r="C176" s="179">
        <f>F167</f>
        <v>474</v>
      </c>
      <c r="D176" s="188">
        <f>D173+C176</f>
        <v>987</v>
      </c>
      <c r="E176" s="307" t="s">
        <v>2412</v>
      </c>
      <c r="F176" s="307"/>
      <c r="G176" s="307"/>
      <c r="H176" s="307"/>
      <c r="I176" s="307"/>
      <c r="K176" s="212">
        <v>2</v>
      </c>
      <c r="L176" s="213" t="s">
        <v>2797</v>
      </c>
      <c r="M176" s="214" t="s">
        <v>907</v>
      </c>
      <c r="N176" s="215" t="s">
        <v>2798</v>
      </c>
      <c r="P176" s="256"/>
      <c r="Q176" s="257"/>
      <c r="R176" s="257"/>
      <c r="S176" s="258"/>
      <c r="T176" s="260"/>
    </row>
    <row r="177" spans="2:20" ht="32.1" customHeight="1">
      <c r="B177" s="190"/>
      <c r="C177" s="191"/>
      <c r="D177" s="192"/>
      <c r="E177" s="193"/>
      <c r="F177" s="194"/>
      <c r="K177" s="263"/>
      <c r="L177" s="264"/>
      <c r="M177" s="265"/>
      <c r="N177" s="266"/>
      <c r="P177" s="256"/>
      <c r="Q177" s="257"/>
      <c r="R177" s="257"/>
      <c r="S177" s="258"/>
      <c r="T177" s="261"/>
    </row>
    <row r="178" spans="2:20" ht="32.1" customHeight="1">
      <c r="B178" s="190"/>
      <c r="C178" s="196"/>
      <c r="D178" s="192"/>
      <c r="E178" s="197"/>
      <c r="K178" s="263"/>
      <c r="L178" s="264"/>
      <c r="M178" s="265"/>
      <c r="N178" s="267"/>
      <c r="P178" s="256"/>
      <c r="Q178" s="257"/>
      <c r="R178" s="257"/>
      <c r="S178" s="262"/>
      <c r="T178" s="261"/>
    </row>
    <row r="179" spans="2:20" ht="32.1" customHeight="1">
      <c r="C179" s="196"/>
      <c r="K179" s="263"/>
      <c r="L179" s="268"/>
      <c r="M179" s="265"/>
      <c r="N179" s="267"/>
      <c r="P179" s="256"/>
      <c r="Q179" s="257"/>
      <c r="R179" s="257"/>
      <c r="S179" s="262"/>
      <c r="T179" s="261"/>
    </row>
    <row r="180" spans="2:20" ht="32.1" customHeight="1">
      <c r="K180" s="263"/>
      <c r="L180" s="268"/>
      <c r="M180" s="265"/>
      <c r="N180" s="267"/>
      <c r="P180" s="256"/>
      <c r="Q180" s="257"/>
      <c r="R180" s="257"/>
      <c r="S180" s="262"/>
      <c r="T180" s="261"/>
    </row>
    <row r="181" spans="2:20" ht="32.1" customHeight="1">
      <c r="K181" s="263"/>
      <c r="L181" s="264"/>
      <c r="M181" s="269"/>
      <c r="N181" s="270"/>
    </row>
    <row r="182" spans="2:20" ht="32.1" customHeight="1">
      <c r="K182" s="263"/>
      <c r="L182" s="264"/>
      <c r="M182" s="270"/>
      <c r="N182" s="270"/>
    </row>
    <row r="183" spans="2:20" ht="32.1" customHeight="1">
      <c r="C183" s="196"/>
      <c r="K183" s="263"/>
      <c r="L183" s="264"/>
      <c r="M183" s="270"/>
      <c r="N183" s="270"/>
    </row>
    <row r="184" spans="2:20" ht="32.1" customHeight="1">
      <c r="K184" s="271"/>
      <c r="L184" s="271"/>
      <c r="M184" s="271"/>
      <c r="N184" s="271"/>
    </row>
    <row r="185" spans="2:20" ht="32.1" customHeight="1">
      <c r="K185" s="272"/>
      <c r="L185" s="271"/>
      <c r="M185" s="271"/>
      <c r="N185" s="271"/>
    </row>
    <row r="187" spans="2:20" ht="32.1" customHeight="1">
      <c r="K187" s="96"/>
    </row>
  </sheetData>
  <mergeCells count="10">
    <mergeCell ref="C168:D168"/>
    <mergeCell ref="C169:D169"/>
    <mergeCell ref="F170:G170"/>
    <mergeCell ref="D173:D175"/>
    <mergeCell ref="E176:I176"/>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65" orientation="portrait" r:id="rId1"/>
  <rowBreaks count="3" manualBreakCount="3">
    <brk id="40" max="8" man="1"/>
    <brk id="78" max="8" man="1"/>
    <brk id="118"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A383-CC6E-48E1-BA1C-BB59107FAF24}">
  <sheetPr>
    <tabColor rgb="FFFFFF00"/>
  </sheetPr>
  <dimension ref="A1:J13"/>
  <sheetViews>
    <sheetView workbookViewId="0">
      <selection activeCell="R19" sqref="R19"/>
    </sheetView>
  </sheetViews>
  <sheetFormatPr defaultRowHeight="15.75"/>
  <cols>
    <col min="1" max="1" width="5.7109375" style="280" customWidth="1"/>
    <col min="2" max="2" width="31.7109375" style="279" bestFit="1" customWidth="1"/>
    <col min="3" max="6" width="5.7109375" style="281" hidden="1" customWidth="1"/>
    <col min="7" max="7" width="5.7109375" style="281" customWidth="1"/>
    <col min="8" max="16384" width="9.140625" style="279"/>
  </cols>
  <sheetData>
    <row r="1" spans="1:10" ht="15.75" customHeight="1">
      <c r="A1" s="308" t="s">
        <v>2799</v>
      </c>
      <c r="B1" s="308"/>
      <c r="C1" s="308"/>
      <c r="D1" s="308"/>
      <c r="E1" s="308"/>
      <c r="F1" s="308"/>
      <c r="G1" s="308"/>
    </row>
    <row r="3" spans="1:10" s="282" customFormat="1">
      <c r="A3" s="295" t="s">
        <v>2</v>
      </c>
      <c r="B3" s="295" t="s">
        <v>2763</v>
      </c>
      <c r="C3" s="296"/>
      <c r="D3" s="296"/>
      <c r="E3" s="296"/>
      <c r="F3" s="296"/>
      <c r="G3" s="296" t="s">
        <v>2800</v>
      </c>
    </row>
    <row r="4" spans="1:10">
      <c r="A4" s="283">
        <v>1</v>
      </c>
      <c r="B4" s="284" t="s">
        <v>2293</v>
      </c>
      <c r="C4" s="285">
        <v>11</v>
      </c>
      <c r="D4" s="285">
        <v>0</v>
      </c>
      <c r="E4" s="286">
        <v>18</v>
      </c>
      <c r="F4" s="287">
        <v>25</v>
      </c>
      <c r="G4" s="288">
        <v>54</v>
      </c>
    </row>
    <row r="5" spans="1:10" ht="16.5">
      <c r="A5" s="289">
        <v>2</v>
      </c>
      <c r="B5" s="290" t="s">
        <v>2306</v>
      </c>
      <c r="C5" s="288">
        <v>3</v>
      </c>
      <c r="D5" s="288">
        <v>0</v>
      </c>
      <c r="E5" s="288">
        <v>0</v>
      </c>
      <c r="F5" s="288">
        <v>0</v>
      </c>
      <c r="G5" s="288">
        <v>3</v>
      </c>
    </row>
    <row r="6" spans="1:10" ht="16.5">
      <c r="A6" s="289">
        <v>3</v>
      </c>
      <c r="B6" s="290" t="s">
        <v>2308</v>
      </c>
      <c r="C6" s="288">
        <v>1</v>
      </c>
      <c r="D6" s="288">
        <v>0</v>
      </c>
      <c r="E6" s="288">
        <v>1</v>
      </c>
      <c r="F6" s="288">
        <v>0</v>
      </c>
      <c r="G6" s="288">
        <v>2</v>
      </c>
    </row>
    <row r="7" spans="1:10" ht="16.5">
      <c r="A7" s="289">
        <v>4</v>
      </c>
      <c r="B7" s="290" t="s">
        <v>2311</v>
      </c>
      <c r="C7" s="288">
        <v>4</v>
      </c>
      <c r="D7" s="288">
        <v>0</v>
      </c>
      <c r="E7" s="288">
        <v>3</v>
      </c>
      <c r="F7" s="288">
        <v>0</v>
      </c>
      <c r="G7" s="288">
        <v>7</v>
      </c>
    </row>
    <row r="8" spans="1:10" ht="16.5">
      <c r="A8" s="289">
        <v>5</v>
      </c>
      <c r="B8" s="290" t="s">
        <v>2314</v>
      </c>
      <c r="C8" s="288">
        <v>8</v>
      </c>
      <c r="D8" s="288">
        <v>0</v>
      </c>
      <c r="E8" s="288">
        <v>4</v>
      </c>
      <c r="F8" s="288">
        <v>0</v>
      </c>
      <c r="G8" s="288">
        <v>12</v>
      </c>
    </row>
    <row r="9" spans="1:10" ht="16.5">
      <c r="A9" s="289">
        <v>6</v>
      </c>
      <c r="B9" s="290" t="s">
        <v>2317</v>
      </c>
      <c r="C9" s="288">
        <v>21</v>
      </c>
      <c r="D9" s="288">
        <v>0</v>
      </c>
      <c r="E9" s="288">
        <v>11</v>
      </c>
      <c r="F9" s="288">
        <v>34</v>
      </c>
      <c r="G9" s="288">
        <v>66</v>
      </c>
    </row>
    <row r="10" spans="1:10" ht="16.5">
      <c r="A10" s="289">
        <v>7</v>
      </c>
      <c r="B10" s="290" t="s">
        <v>2329</v>
      </c>
      <c r="C10" s="288">
        <v>31</v>
      </c>
      <c r="D10" s="288">
        <v>0</v>
      </c>
      <c r="E10" s="288">
        <v>4</v>
      </c>
      <c r="F10" s="288">
        <v>12</v>
      </c>
      <c r="G10" s="288">
        <v>47</v>
      </c>
    </row>
    <row r="11" spans="1:10" ht="16.5">
      <c r="A11" s="289">
        <v>8</v>
      </c>
      <c r="B11" s="290" t="s">
        <v>2337</v>
      </c>
      <c r="C11" s="288">
        <v>5</v>
      </c>
      <c r="D11" s="288">
        <v>0</v>
      </c>
      <c r="E11" s="288">
        <v>1</v>
      </c>
      <c r="F11" s="288">
        <v>5</v>
      </c>
      <c r="G11" s="288">
        <v>11</v>
      </c>
    </row>
    <row r="12" spans="1:10">
      <c r="A12" s="291"/>
      <c r="B12" s="292"/>
      <c r="C12" s="293"/>
      <c r="D12" s="293"/>
      <c r="E12" s="293"/>
      <c r="F12" s="293"/>
      <c r="G12" s="294">
        <f>SUM(G4:G11)</f>
        <v>202</v>
      </c>
    </row>
    <row r="13" spans="1:10">
      <c r="J13" s="279">
        <f>SUM(G4:G11)</f>
        <v>202</v>
      </c>
    </row>
  </sheetData>
  <mergeCells count="1">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12D-A7B5-4B93-936C-4B96819820B9}">
  <sheetPr filterMode="1">
    <tabColor rgb="FFFFFF00"/>
  </sheetPr>
  <dimension ref="A1:O889"/>
  <sheetViews>
    <sheetView zoomScale="85" zoomScaleNormal="85" zoomScaleSheetLayoutView="85" workbookViewId="0">
      <pane ySplit="3" topLeftCell="A4" activePane="bottomLeft" state="frozen"/>
      <selection pane="bottomLeft" activeCell="B896" sqref="B896"/>
    </sheetView>
  </sheetViews>
  <sheetFormatPr defaultRowHeight="30" customHeight="1"/>
  <cols>
    <col min="1" max="1" width="4.140625" style="77" bestFit="1"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309" t="s">
        <v>0</v>
      </c>
      <c r="B1" s="309"/>
      <c r="C1" s="309"/>
      <c r="D1" s="309"/>
      <c r="E1" s="309"/>
      <c r="F1" s="309"/>
      <c r="G1" s="309"/>
      <c r="H1" s="309"/>
      <c r="I1" s="309"/>
      <c r="J1" s="309"/>
      <c r="K1" s="309"/>
      <c r="L1" s="310"/>
      <c r="M1" s="309"/>
      <c r="N1" s="1"/>
      <c r="O1" s="2"/>
    </row>
    <row r="2" spans="1:15" ht="15">
      <c r="A2" s="311" t="s">
        <v>1</v>
      </c>
      <c r="B2" s="312"/>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hidden="1">
      <c r="A4" s="14">
        <v>1</v>
      </c>
      <c r="B4" s="15">
        <v>2</v>
      </c>
      <c r="C4" s="15"/>
      <c r="D4" s="15">
        <v>3</v>
      </c>
      <c r="E4" s="15">
        <v>4</v>
      </c>
      <c r="F4" s="14">
        <v>5</v>
      </c>
      <c r="G4" s="14">
        <v>6</v>
      </c>
      <c r="H4" s="14">
        <v>7</v>
      </c>
      <c r="I4" s="14">
        <v>8</v>
      </c>
      <c r="J4" s="14">
        <v>9</v>
      </c>
      <c r="K4" s="15">
        <v>10</v>
      </c>
      <c r="L4" s="15">
        <v>11</v>
      </c>
      <c r="M4" s="15">
        <v>12</v>
      </c>
      <c r="N4" s="15">
        <v>13</v>
      </c>
      <c r="O4" s="16"/>
    </row>
    <row r="5" spans="1:15" ht="30" hidden="1"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hidden="1"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hidden="1"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36</v>
      </c>
      <c r="M7" s="19" t="s">
        <v>37</v>
      </c>
      <c r="N7" s="20" t="s">
        <v>37</v>
      </c>
      <c r="O7" s="2"/>
    </row>
    <row r="8" spans="1:15" ht="30" hidden="1"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hidden="1"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hidden="1"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hidden="1"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hidden="1"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hidden="1"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hidden="1"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hidden="1"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hidden="1"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hidden="1"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hidden="1"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hidden="1"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hidden="1"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hidden="1"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hidden="1"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hidden="1"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hidden="1"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hidden="1"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hidden="1"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hidden="1"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hidden="1"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hidden="1"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hidden="1"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hidden="1"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hidden="1"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hidden="1"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hidden="1"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hidden="1"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hidden="1"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hidden="1"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hidden="1"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hidden="1"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hidden="1"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hidden="1"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hidden="1"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hidden="1"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hidden="1"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hidden="1"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hidden="1"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hidden="1"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hidden="1"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hidden="1"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hidden="1"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hidden="1"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hidden="1"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hidden="1"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hidden="1"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hidden="1"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hidden="1"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hidden="1"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hidden="1"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hidden="1"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hidden="1"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hidden="1"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hidden="1"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hidden="1"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hidden="1"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hidden="1"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hidden="1"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hidden="1"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hidden="1"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hidden="1"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hidden="1"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hidden="1" customHeight="1">
      <c r="A71" s="18">
        <v>67</v>
      </c>
      <c r="B71" s="19" t="s">
        <v>252</v>
      </c>
      <c r="C71" s="20">
        <f t="shared" ref="C71:C134"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hidden="1"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hidden="1"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hidden="1"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hidden="1"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hidden="1"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hidden="1"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hidden="1"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hidden="1"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hidden="1"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hidden="1"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hidden="1"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hidden="1"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hidden="1"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hidden="1"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hidden="1"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hidden="1"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hidden="1"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hidden="1"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hidden="1"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hidden="1"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hidden="1"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hidden="1"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hidden="1"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hidden="1"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hidden="1"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hidden="1"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hidden="1"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hidden="1"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hidden="1"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hidden="1"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hidden="1"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hidden="1"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hidden="1"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hidden="1"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hidden="1"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hidden="1"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hidden="1"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hidden="1"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hidden="1"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hidden="1"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hidden="1"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hidden="1"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hidden="1"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hidden="1"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hidden="1"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hidden="1"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hidden="1"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hidden="1"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ht="30" hidden="1" customHeight="1">
      <c r="A120" s="18">
        <v>116</v>
      </c>
      <c r="B120" s="19" t="s">
        <v>408</v>
      </c>
      <c r="C120" s="20">
        <f t="shared" ca="1" si="1"/>
        <v>60</v>
      </c>
      <c r="D120" s="18" t="s">
        <v>409</v>
      </c>
      <c r="E120" s="20" t="s">
        <v>363</v>
      </c>
      <c r="F120" s="21">
        <v>23475</v>
      </c>
      <c r="G120" s="18" t="s">
        <v>28</v>
      </c>
      <c r="H120" s="18" t="s">
        <v>19</v>
      </c>
      <c r="I120" s="21">
        <v>32568</v>
      </c>
      <c r="J120" s="20" t="s">
        <v>264</v>
      </c>
      <c r="K120" s="19" t="s">
        <v>410</v>
      </c>
      <c r="L120" s="19" t="s">
        <v>411</v>
      </c>
      <c r="M120" s="19" t="s">
        <v>42</v>
      </c>
      <c r="N120" s="22" t="s">
        <v>24</v>
      </c>
      <c r="O120" s="2"/>
    </row>
    <row r="121" spans="1:15" ht="30" hidden="1"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hidden="1"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hidden="1"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hidden="1"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hidden="1"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hidden="1"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hidden="1"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hidden="1"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hidden="1"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s="89" customFormat="1" ht="30" customHeight="1">
      <c r="A130" s="84">
        <v>126</v>
      </c>
      <c r="B130" s="85" t="s">
        <v>437</v>
      </c>
      <c r="C130" s="86">
        <f t="shared" ca="1" si="1"/>
        <v>60</v>
      </c>
      <c r="D130" s="84" t="s">
        <v>438</v>
      </c>
      <c r="E130" s="86" t="s">
        <v>17</v>
      </c>
      <c r="F130" s="74">
        <v>23438</v>
      </c>
      <c r="G130" s="84" t="s">
        <v>18</v>
      </c>
      <c r="H130" s="84" t="s">
        <v>19</v>
      </c>
      <c r="I130" s="74">
        <v>32143</v>
      </c>
      <c r="J130" s="86" t="s">
        <v>81</v>
      </c>
      <c r="K130" s="85" t="s">
        <v>384</v>
      </c>
      <c r="L130" s="85" t="s">
        <v>439</v>
      </c>
      <c r="M130" s="85" t="s">
        <v>42</v>
      </c>
      <c r="N130" s="87" t="s">
        <v>24</v>
      </c>
      <c r="O130" s="88" t="s">
        <v>907</v>
      </c>
    </row>
    <row r="131" spans="1:15" ht="30" hidden="1" customHeight="1">
      <c r="A131" s="18">
        <v>127</v>
      </c>
      <c r="B131" s="19" t="s">
        <v>440</v>
      </c>
      <c r="C131" s="20">
        <f t="shared" ca="1" si="1"/>
        <v>44</v>
      </c>
      <c r="D131" s="18" t="s">
        <v>441</v>
      </c>
      <c r="E131" s="20" t="s">
        <v>17</v>
      </c>
      <c r="F131" s="21">
        <v>29553</v>
      </c>
      <c r="G131" s="18" t="s">
        <v>18</v>
      </c>
      <c r="H131" s="18" t="s">
        <v>19</v>
      </c>
      <c r="I131" s="21">
        <v>38808</v>
      </c>
      <c r="J131" s="20" t="s">
        <v>34</v>
      </c>
      <c r="K131" s="19" t="s">
        <v>52</v>
      </c>
      <c r="L131" s="19" t="s">
        <v>53</v>
      </c>
      <c r="M131" s="19" t="s">
        <v>23</v>
      </c>
      <c r="N131" s="22" t="s">
        <v>24</v>
      </c>
      <c r="O131" s="2"/>
    </row>
    <row r="132" spans="1:15" ht="30" hidden="1" customHeight="1">
      <c r="A132" s="18">
        <v>128</v>
      </c>
      <c r="B132" s="19" t="s">
        <v>442</v>
      </c>
      <c r="C132" s="20">
        <f t="shared" ca="1" si="1"/>
        <v>44</v>
      </c>
      <c r="D132" s="18" t="s">
        <v>443</v>
      </c>
      <c r="E132" s="20" t="s">
        <v>17</v>
      </c>
      <c r="F132" s="21">
        <v>29408</v>
      </c>
      <c r="G132" s="18" t="s">
        <v>28</v>
      </c>
      <c r="H132" s="18" t="s">
        <v>19</v>
      </c>
      <c r="I132" s="21">
        <v>39814</v>
      </c>
      <c r="J132" s="20" t="s">
        <v>29</v>
      </c>
      <c r="K132" s="19" t="s">
        <v>444</v>
      </c>
      <c r="L132" s="19" t="s">
        <v>445</v>
      </c>
      <c r="M132" s="19" t="s">
        <v>424</v>
      </c>
      <c r="N132" s="22" t="s">
        <v>77</v>
      </c>
      <c r="O132" s="2"/>
    </row>
    <row r="133" spans="1:15" ht="30" hidden="1" customHeight="1">
      <c r="A133" s="18">
        <v>129</v>
      </c>
      <c r="B133" s="19" t="s">
        <v>446</v>
      </c>
      <c r="C133" s="20">
        <f t="shared" ca="1" si="1"/>
        <v>38</v>
      </c>
      <c r="D133" s="18" t="s">
        <v>447</v>
      </c>
      <c r="E133" s="20" t="s">
        <v>17</v>
      </c>
      <c r="F133" s="21">
        <v>31480</v>
      </c>
      <c r="G133" s="18" t="s">
        <v>18</v>
      </c>
      <c r="H133" s="18" t="s">
        <v>19</v>
      </c>
      <c r="I133" s="21">
        <v>43528</v>
      </c>
      <c r="J133" s="20" t="s">
        <v>29</v>
      </c>
      <c r="K133" s="19" t="s">
        <v>21</v>
      </c>
      <c r="L133" s="19" t="s">
        <v>30</v>
      </c>
      <c r="M133" s="19" t="s">
        <v>23</v>
      </c>
      <c r="N133" s="22" t="s">
        <v>24</v>
      </c>
      <c r="O133" s="2"/>
    </row>
    <row r="134" spans="1:15" ht="30" hidden="1" customHeight="1">
      <c r="A134" s="18">
        <v>130</v>
      </c>
      <c r="B134" s="19" t="s">
        <v>448</v>
      </c>
      <c r="C134" s="20">
        <f t="shared" ca="1" si="1"/>
        <v>44</v>
      </c>
      <c r="D134" s="18" t="s">
        <v>449</v>
      </c>
      <c r="E134" s="20" t="s">
        <v>173</v>
      </c>
      <c r="F134" s="21">
        <v>29280</v>
      </c>
      <c r="G134" s="18" t="s">
        <v>18</v>
      </c>
      <c r="H134" s="18" t="s">
        <v>19</v>
      </c>
      <c r="I134" s="21">
        <v>39873</v>
      </c>
      <c r="J134" s="20" t="s">
        <v>56</v>
      </c>
      <c r="K134" s="19" t="s">
        <v>21</v>
      </c>
      <c r="L134" s="19" t="s">
        <v>96</v>
      </c>
      <c r="M134" s="19" t="s">
        <v>23</v>
      </c>
      <c r="N134" s="22" t="s">
        <v>24</v>
      </c>
      <c r="O134" s="2"/>
    </row>
    <row r="135" spans="1:15" ht="30" hidden="1" customHeight="1">
      <c r="A135" s="18">
        <v>131</v>
      </c>
      <c r="B135" s="19" t="s">
        <v>450</v>
      </c>
      <c r="C135" s="20">
        <f t="shared" ref="C135:C198" ca="1" si="2">(YEAR(NOW())-YEAR(F135))</f>
        <v>44</v>
      </c>
      <c r="D135" s="18" t="s">
        <v>451</v>
      </c>
      <c r="E135" s="20" t="s">
        <v>17</v>
      </c>
      <c r="F135" s="21">
        <v>29356</v>
      </c>
      <c r="G135" s="18" t="s">
        <v>18</v>
      </c>
      <c r="H135" s="18" t="s">
        <v>19</v>
      </c>
      <c r="I135" s="21">
        <v>40544</v>
      </c>
      <c r="J135" s="20" t="s">
        <v>56</v>
      </c>
      <c r="K135" s="19" t="s">
        <v>82</v>
      </c>
      <c r="L135" s="19" t="s">
        <v>96</v>
      </c>
      <c r="M135" s="19" t="s">
        <v>23</v>
      </c>
      <c r="N135" s="22" t="s">
        <v>24</v>
      </c>
      <c r="O135" s="2"/>
    </row>
    <row r="136" spans="1:15" ht="30" hidden="1" customHeight="1">
      <c r="A136" s="18">
        <v>132</v>
      </c>
      <c r="B136" s="19" t="s">
        <v>452</v>
      </c>
      <c r="C136" s="20">
        <f t="shared" ca="1" si="2"/>
        <v>47</v>
      </c>
      <c r="D136" s="18" t="s">
        <v>453</v>
      </c>
      <c r="E136" s="20" t="s">
        <v>17</v>
      </c>
      <c r="F136" s="21">
        <v>28352</v>
      </c>
      <c r="G136" s="18" t="s">
        <v>18</v>
      </c>
      <c r="H136" s="18" t="s">
        <v>19</v>
      </c>
      <c r="I136" s="21">
        <v>39083</v>
      </c>
      <c r="J136" s="20" t="s">
        <v>34</v>
      </c>
      <c r="K136" s="19" t="s">
        <v>160</v>
      </c>
      <c r="L136" s="19" t="s">
        <v>96</v>
      </c>
      <c r="M136" s="19" t="s">
        <v>23</v>
      </c>
      <c r="N136" s="22" t="s">
        <v>24</v>
      </c>
      <c r="O136" s="2"/>
    </row>
    <row r="137" spans="1:15" ht="30" hidden="1" customHeight="1">
      <c r="A137" s="18">
        <v>133</v>
      </c>
      <c r="B137" s="19" t="s">
        <v>454</v>
      </c>
      <c r="C137" s="20">
        <f t="shared" ca="1" si="2"/>
        <v>46</v>
      </c>
      <c r="D137" s="18" t="s">
        <v>455</v>
      </c>
      <c r="E137" s="20" t="s">
        <v>17</v>
      </c>
      <c r="F137" s="21">
        <v>28589</v>
      </c>
      <c r="G137" s="18" t="s">
        <v>18</v>
      </c>
      <c r="H137" s="18" t="s">
        <v>19</v>
      </c>
      <c r="I137" s="21">
        <v>39083</v>
      </c>
      <c r="J137" s="20" t="s">
        <v>20</v>
      </c>
      <c r="K137" s="19" t="s">
        <v>52</v>
      </c>
      <c r="L137" s="19" t="s">
        <v>104</v>
      </c>
      <c r="M137" s="19" t="s">
        <v>23</v>
      </c>
      <c r="N137" s="22" t="s">
        <v>24</v>
      </c>
      <c r="O137" s="2"/>
    </row>
    <row r="138" spans="1:15" ht="30" hidden="1" customHeight="1">
      <c r="A138" s="18">
        <v>134</v>
      </c>
      <c r="B138" s="19" t="s">
        <v>456</v>
      </c>
      <c r="C138" s="20">
        <f t="shared" ca="1" si="2"/>
        <v>55</v>
      </c>
      <c r="D138" s="18" t="s">
        <v>457</v>
      </c>
      <c r="E138" s="20" t="s">
        <v>17</v>
      </c>
      <c r="F138" s="21">
        <v>25309</v>
      </c>
      <c r="G138" s="18" t="s">
        <v>18</v>
      </c>
      <c r="H138" s="18" t="s">
        <v>19</v>
      </c>
      <c r="I138" s="21">
        <v>32203</v>
      </c>
      <c r="J138" s="20" t="s">
        <v>34</v>
      </c>
      <c r="K138" s="19" t="s">
        <v>21</v>
      </c>
      <c r="L138" s="19" t="s">
        <v>57</v>
      </c>
      <c r="M138" s="19" t="s">
        <v>23</v>
      </c>
      <c r="N138" s="22" t="s">
        <v>24</v>
      </c>
      <c r="O138" s="2"/>
    </row>
    <row r="139" spans="1:15" ht="30" hidden="1" customHeight="1">
      <c r="A139" s="18">
        <v>135</v>
      </c>
      <c r="B139" s="19" t="s">
        <v>458</v>
      </c>
      <c r="C139" s="20">
        <f t="shared" ca="1" si="2"/>
        <v>40</v>
      </c>
      <c r="D139" s="18" t="s">
        <v>459</v>
      </c>
      <c r="E139" s="20" t="s">
        <v>17</v>
      </c>
      <c r="F139" s="21">
        <v>30731</v>
      </c>
      <c r="G139" s="18" t="s">
        <v>18</v>
      </c>
      <c r="H139" s="18" t="s">
        <v>19</v>
      </c>
      <c r="I139" s="21">
        <v>39873</v>
      </c>
      <c r="J139" s="20" t="s">
        <v>56</v>
      </c>
      <c r="K139" s="19" t="s">
        <v>460</v>
      </c>
      <c r="L139" s="19" t="s">
        <v>461</v>
      </c>
      <c r="M139" s="19" t="s">
        <v>23</v>
      </c>
      <c r="N139" s="22" t="s">
        <v>24</v>
      </c>
      <c r="O139" s="2"/>
    </row>
    <row r="140" spans="1:15" ht="30" hidden="1" customHeight="1">
      <c r="A140" s="18">
        <v>136</v>
      </c>
      <c r="B140" s="19" t="s">
        <v>462</v>
      </c>
      <c r="C140" s="20">
        <f t="shared" ca="1" si="2"/>
        <v>37</v>
      </c>
      <c r="D140" s="18" t="s">
        <v>463</v>
      </c>
      <c r="E140" s="20" t="s">
        <v>17</v>
      </c>
      <c r="F140" s="21">
        <v>32001</v>
      </c>
      <c r="G140" s="18" t="s">
        <v>18</v>
      </c>
      <c r="H140" s="18" t="s">
        <v>19</v>
      </c>
      <c r="I140" s="21">
        <v>40179</v>
      </c>
      <c r="J140" s="20" t="s">
        <v>20</v>
      </c>
      <c r="K140" s="19" t="s">
        <v>52</v>
      </c>
      <c r="L140" s="19" t="s">
        <v>104</v>
      </c>
      <c r="M140" s="19" t="s">
        <v>23</v>
      </c>
      <c r="N140" s="22" t="s">
        <v>24</v>
      </c>
      <c r="O140" s="2"/>
    </row>
    <row r="141" spans="1:15" ht="30" hidden="1" customHeight="1">
      <c r="A141" s="18">
        <v>137</v>
      </c>
      <c r="B141" s="19" t="s">
        <v>464</v>
      </c>
      <c r="C141" s="20">
        <f t="shared" ca="1" si="2"/>
        <v>49</v>
      </c>
      <c r="D141" s="18" t="s">
        <v>465</v>
      </c>
      <c r="E141" s="20" t="s">
        <v>17</v>
      </c>
      <c r="F141" s="21">
        <v>27642</v>
      </c>
      <c r="G141" s="18" t="s">
        <v>18</v>
      </c>
      <c r="H141" s="18" t="s">
        <v>19</v>
      </c>
      <c r="I141" s="21">
        <v>39448</v>
      </c>
      <c r="J141" s="20" t="s">
        <v>20</v>
      </c>
      <c r="K141" s="19" t="s">
        <v>466</v>
      </c>
      <c r="L141" s="19" t="s">
        <v>467</v>
      </c>
      <c r="M141" s="19" t="s">
        <v>468</v>
      </c>
      <c r="N141" s="22" t="s">
        <v>77</v>
      </c>
      <c r="O141" s="2"/>
    </row>
    <row r="142" spans="1:15" ht="30" hidden="1" customHeight="1">
      <c r="A142" s="18">
        <v>138</v>
      </c>
      <c r="B142" s="19" t="s">
        <v>469</v>
      </c>
      <c r="C142" s="20">
        <f t="shared" ca="1" si="2"/>
        <v>47</v>
      </c>
      <c r="D142" s="18" t="s">
        <v>470</v>
      </c>
      <c r="E142" s="20" t="s">
        <v>17</v>
      </c>
      <c r="F142" s="21">
        <v>28177</v>
      </c>
      <c r="G142" s="18" t="s">
        <v>18</v>
      </c>
      <c r="H142" s="18" t="s">
        <v>19</v>
      </c>
      <c r="I142" s="21">
        <v>37986</v>
      </c>
      <c r="J142" s="20" t="s">
        <v>151</v>
      </c>
      <c r="K142" s="19" t="s">
        <v>471</v>
      </c>
      <c r="L142" s="19" t="s">
        <v>83</v>
      </c>
      <c r="M142" s="19" t="s">
        <v>23</v>
      </c>
      <c r="N142" s="22" t="s">
        <v>24</v>
      </c>
      <c r="O142" s="2"/>
    </row>
    <row r="143" spans="1:15" ht="30" hidden="1" customHeight="1">
      <c r="A143" s="18">
        <v>139</v>
      </c>
      <c r="B143" s="28" t="s">
        <v>472</v>
      </c>
      <c r="C143" s="20">
        <f t="shared" ca="1" si="2"/>
        <v>28</v>
      </c>
      <c r="D143" s="18" t="s">
        <v>473</v>
      </c>
      <c r="E143" s="20" t="s">
        <v>17</v>
      </c>
      <c r="F143" s="21">
        <v>35209</v>
      </c>
      <c r="G143" s="18" t="s">
        <v>28</v>
      </c>
      <c r="H143" s="18" t="s">
        <v>19</v>
      </c>
      <c r="I143" s="21">
        <v>44166</v>
      </c>
      <c r="J143" s="20" t="s">
        <v>46</v>
      </c>
      <c r="K143" s="19" t="s">
        <v>474</v>
      </c>
      <c r="L143" s="19" t="s">
        <v>428</v>
      </c>
      <c r="M143" s="19" t="s">
        <v>134</v>
      </c>
      <c r="N143" s="22" t="s">
        <v>77</v>
      </c>
      <c r="O143" s="2"/>
    </row>
    <row r="144" spans="1:15" ht="30" hidden="1" customHeight="1">
      <c r="A144" s="18">
        <v>140</v>
      </c>
      <c r="B144" s="19" t="s">
        <v>475</v>
      </c>
      <c r="C144" s="20">
        <f t="shared" ca="1" si="2"/>
        <v>32</v>
      </c>
      <c r="D144" s="18" t="s">
        <v>476</v>
      </c>
      <c r="E144" s="20" t="s">
        <v>73</v>
      </c>
      <c r="F144" s="21">
        <v>33612</v>
      </c>
      <c r="G144" s="18" t="s">
        <v>28</v>
      </c>
      <c r="H144" s="18" t="s">
        <v>19</v>
      </c>
      <c r="I144" s="21">
        <v>44166</v>
      </c>
      <c r="J144" s="20" t="s">
        <v>46</v>
      </c>
      <c r="K144" s="19" t="s">
        <v>477</v>
      </c>
      <c r="L144" s="19" t="s">
        <v>478</v>
      </c>
      <c r="M144" s="19" t="s">
        <v>479</v>
      </c>
      <c r="N144" s="22" t="s">
        <v>77</v>
      </c>
      <c r="O144" s="2"/>
    </row>
    <row r="145" spans="1:15" ht="30" hidden="1" customHeight="1">
      <c r="A145" s="18">
        <v>141</v>
      </c>
      <c r="B145" s="19" t="s">
        <v>480</v>
      </c>
      <c r="C145" s="20">
        <f t="shared" ca="1" si="2"/>
        <v>26</v>
      </c>
      <c r="D145" s="18" t="s">
        <v>481</v>
      </c>
      <c r="E145" s="20" t="s">
        <v>17</v>
      </c>
      <c r="F145" s="21">
        <v>35802</v>
      </c>
      <c r="G145" s="18" t="s">
        <v>18</v>
      </c>
      <c r="H145" s="18" t="s">
        <v>19</v>
      </c>
      <c r="I145" s="21">
        <v>43528</v>
      </c>
      <c r="J145" s="20" t="s">
        <v>29</v>
      </c>
      <c r="K145" s="19" t="s">
        <v>197</v>
      </c>
      <c r="L145" s="19" t="s">
        <v>482</v>
      </c>
      <c r="M145" s="19" t="s">
        <v>199</v>
      </c>
      <c r="N145" s="22" t="s">
        <v>24</v>
      </c>
      <c r="O145" s="2"/>
    </row>
    <row r="146" spans="1:15" ht="30" hidden="1" customHeight="1">
      <c r="A146" s="18">
        <v>142</v>
      </c>
      <c r="B146" s="19" t="s">
        <v>483</v>
      </c>
      <c r="C146" s="20">
        <f t="shared" ca="1" si="2"/>
        <v>49</v>
      </c>
      <c r="D146" s="18" t="s">
        <v>484</v>
      </c>
      <c r="E146" s="20" t="s">
        <v>485</v>
      </c>
      <c r="F146" s="21">
        <v>27589</v>
      </c>
      <c r="G146" s="18" t="s">
        <v>28</v>
      </c>
      <c r="H146" s="18" t="s">
        <v>19</v>
      </c>
      <c r="I146" s="21">
        <v>34759</v>
      </c>
      <c r="J146" s="20" t="s">
        <v>34</v>
      </c>
      <c r="K146" s="19" t="s">
        <v>197</v>
      </c>
      <c r="L146" s="19" t="s">
        <v>198</v>
      </c>
      <c r="M146" s="19" t="s">
        <v>199</v>
      </c>
      <c r="N146" s="22" t="s">
        <v>24</v>
      </c>
      <c r="O146" s="2"/>
    </row>
    <row r="147" spans="1:15" ht="30" hidden="1" customHeight="1">
      <c r="A147" s="18">
        <v>143</v>
      </c>
      <c r="B147" s="19" t="s">
        <v>486</v>
      </c>
      <c r="C147" s="20">
        <f t="shared" ca="1" si="2"/>
        <v>29</v>
      </c>
      <c r="D147" s="18" t="s">
        <v>487</v>
      </c>
      <c r="E147" s="20" t="s">
        <v>17</v>
      </c>
      <c r="F147" s="21">
        <v>34773</v>
      </c>
      <c r="G147" s="18" t="s">
        <v>18</v>
      </c>
      <c r="H147" s="18" t="s">
        <v>19</v>
      </c>
      <c r="I147" s="21">
        <v>43497</v>
      </c>
      <c r="J147" s="20" t="s">
        <v>20</v>
      </c>
      <c r="K147" s="19" t="s">
        <v>488</v>
      </c>
      <c r="L147" s="19" t="s">
        <v>489</v>
      </c>
      <c r="M147" s="19" t="s">
        <v>42</v>
      </c>
      <c r="N147" s="22" t="s">
        <v>24</v>
      </c>
      <c r="O147" s="2"/>
    </row>
    <row r="148" spans="1:15" ht="30" hidden="1" customHeight="1">
      <c r="A148" s="18">
        <v>144</v>
      </c>
      <c r="B148" s="19" t="s">
        <v>490</v>
      </c>
      <c r="C148" s="20">
        <f t="shared" ca="1" si="2"/>
        <v>36</v>
      </c>
      <c r="D148" s="18" t="s">
        <v>491</v>
      </c>
      <c r="E148" s="20" t="s">
        <v>242</v>
      </c>
      <c r="F148" s="21">
        <v>32466</v>
      </c>
      <c r="G148" s="18" t="s">
        <v>28</v>
      </c>
      <c r="H148" s="18" t="s">
        <v>19</v>
      </c>
      <c r="I148" s="21">
        <v>40544</v>
      </c>
      <c r="J148" s="20" t="s">
        <v>56</v>
      </c>
      <c r="K148" s="19" t="s">
        <v>395</v>
      </c>
      <c r="L148" s="19" t="s">
        <v>396</v>
      </c>
      <c r="M148" s="19" t="s">
        <v>42</v>
      </c>
      <c r="N148" s="22" t="s">
        <v>24</v>
      </c>
      <c r="O148" s="2"/>
    </row>
    <row r="149" spans="1:15" ht="30" hidden="1" customHeight="1">
      <c r="A149" s="18">
        <v>145</v>
      </c>
      <c r="B149" s="19" t="s">
        <v>492</v>
      </c>
      <c r="C149" s="20">
        <f t="shared" ca="1" si="2"/>
        <v>47</v>
      </c>
      <c r="D149" s="18" t="s">
        <v>493</v>
      </c>
      <c r="E149" s="20" t="s">
        <v>17</v>
      </c>
      <c r="F149" s="21">
        <v>28388</v>
      </c>
      <c r="G149" s="18" t="s">
        <v>18</v>
      </c>
      <c r="H149" s="18" t="s">
        <v>19</v>
      </c>
      <c r="I149" s="21">
        <v>36586</v>
      </c>
      <c r="J149" s="20" t="s">
        <v>151</v>
      </c>
      <c r="K149" s="19" t="s">
        <v>181</v>
      </c>
      <c r="L149" s="19" t="s">
        <v>494</v>
      </c>
      <c r="M149" s="19" t="s">
        <v>37</v>
      </c>
      <c r="N149" s="22" t="s">
        <v>37</v>
      </c>
      <c r="O149" s="2"/>
    </row>
    <row r="150" spans="1:15" ht="30" hidden="1" customHeight="1">
      <c r="A150" s="18">
        <v>146</v>
      </c>
      <c r="B150" s="19" t="s">
        <v>495</v>
      </c>
      <c r="C150" s="20">
        <f t="shared" ca="1" si="2"/>
        <v>28</v>
      </c>
      <c r="D150" s="18" t="s">
        <v>496</v>
      </c>
      <c r="E150" s="20" t="s">
        <v>73</v>
      </c>
      <c r="F150" s="21">
        <v>35398</v>
      </c>
      <c r="G150" s="18" t="s">
        <v>18</v>
      </c>
      <c r="H150" s="18" t="s">
        <v>19</v>
      </c>
      <c r="I150" s="21">
        <v>43528</v>
      </c>
      <c r="J150" s="20" t="s">
        <v>29</v>
      </c>
      <c r="K150" s="19" t="s">
        <v>107</v>
      </c>
      <c r="L150" s="19" t="s">
        <v>497</v>
      </c>
      <c r="M150" s="19" t="s">
        <v>42</v>
      </c>
      <c r="N150" s="22" t="s">
        <v>24</v>
      </c>
      <c r="O150" s="2"/>
    </row>
    <row r="151" spans="1:15" ht="30" hidden="1" customHeight="1">
      <c r="A151" s="18">
        <v>147</v>
      </c>
      <c r="B151" s="19" t="s">
        <v>498</v>
      </c>
      <c r="C151" s="20">
        <f t="shared" ca="1" si="2"/>
        <v>40</v>
      </c>
      <c r="D151" s="18" t="s">
        <v>499</v>
      </c>
      <c r="E151" s="20" t="s">
        <v>17</v>
      </c>
      <c r="F151" s="21">
        <v>30683</v>
      </c>
      <c r="G151" s="18" t="s">
        <v>18</v>
      </c>
      <c r="H151" s="18" t="s">
        <v>19</v>
      </c>
      <c r="I151" s="21">
        <v>39873</v>
      </c>
      <c r="J151" s="20" t="s">
        <v>56</v>
      </c>
      <c r="K151" s="19" t="s">
        <v>82</v>
      </c>
      <c r="L151" s="19" t="s">
        <v>96</v>
      </c>
      <c r="M151" s="19" t="s">
        <v>23</v>
      </c>
      <c r="N151" s="22" t="s">
        <v>24</v>
      </c>
      <c r="O151" s="2"/>
    </row>
    <row r="152" spans="1:15" ht="30" hidden="1" customHeight="1">
      <c r="A152" s="18">
        <v>148</v>
      </c>
      <c r="B152" s="19" t="s">
        <v>500</v>
      </c>
      <c r="C152" s="20">
        <f t="shared" ca="1" si="2"/>
        <v>38</v>
      </c>
      <c r="D152" s="18" t="s">
        <v>501</v>
      </c>
      <c r="E152" s="20" t="s">
        <v>17</v>
      </c>
      <c r="F152" s="21">
        <v>31606</v>
      </c>
      <c r="G152" s="18" t="s">
        <v>18</v>
      </c>
      <c r="H152" s="18" t="s">
        <v>19</v>
      </c>
      <c r="I152" s="21">
        <v>40179</v>
      </c>
      <c r="J152" s="20" t="s">
        <v>56</v>
      </c>
      <c r="K152" s="19" t="s">
        <v>52</v>
      </c>
      <c r="L152" s="19" t="s">
        <v>53</v>
      </c>
      <c r="M152" s="19" t="s">
        <v>23</v>
      </c>
      <c r="N152" s="22" t="s">
        <v>24</v>
      </c>
      <c r="O152" s="2"/>
    </row>
    <row r="153" spans="1:15" ht="30" hidden="1" customHeight="1">
      <c r="A153" s="18">
        <v>149</v>
      </c>
      <c r="B153" s="19" t="s">
        <v>502</v>
      </c>
      <c r="C153" s="20">
        <f t="shared" ca="1" si="2"/>
        <v>40</v>
      </c>
      <c r="D153" s="18" t="s">
        <v>503</v>
      </c>
      <c r="E153" s="20" t="s">
        <v>17</v>
      </c>
      <c r="F153" s="21">
        <v>30743</v>
      </c>
      <c r="G153" s="18" t="s">
        <v>28</v>
      </c>
      <c r="H153" s="18" t="s">
        <v>19</v>
      </c>
      <c r="I153" s="21">
        <v>43690</v>
      </c>
      <c r="J153" s="20" t="s">
        <v>56</v>
      </c>
      <c r="K153" s="19" t="s">
        <v>21</v>
      </c>
      <c r="L153" s="19" t="s">
        <v>57</v>
      </c>
      <c r="M153" s="19" t="s">
        <v>23</v>
      </c>
      <c r="N153" s="22" t="s">
        <v>24</v>
      </c>
      <c r="O153" s="2"/>
    </row>
    <row r="154" spans="1:15" ht="30" hidden="1" customHeight="1">
      <c r="A154" s="18">
        <v>150</v>
      </c>
      <c r="B154" s="19" t="s">
        <v>504</v>
      </c>
      <c r="C154" s="20">
        <f t="shared" ca="1" si="2"/>
        <v>52</v>
      </c>
      <c r="D154" s="18" t="s">
        <v>505</v>
      </c>
      <c r="E154" s="20" t="s">
        <v>17</v>
      </c>
      <c r="F154" s="21">
        <v>26620</v>
      </c>
      <c r="G154" s="18" t="s">
        <v>28</v>
      </c>
      <c r="H154" s="18" t="s">
        <v>19</v>
      </c>
      <c r="I154" s="21">
        <v>39448</v>
      </c>
      <c r="J154" s="20" t="s">
        <v>20</v>
      </c>
      <c r="K154" s="19" t="s">
        <v>185</v>
      </c>
      <c r="L154" s="19" t="s">
        <v>506</v>
      </c>
      <c r="M154" s="19" t="s">
        <v>424</v>
      </c>
      <c r="N154" s="22" t="s">
        <v>77</v>
      </c>
      <c r="O154" s="2"/>
    </row>
    <row r="155" spans="1:15" ht="30" hidden="1" customHeight="1">
      <c r="A155" s="18">
        <v>151</v>
      </c>
      <c r="B155" s="19" t="s">
        <v>507</v>
      </c>
      <c r="C155" s="20">
        <f t="shared" ca="1" si="2"/>
        <v>38</v>
      </c>
      <c r="D155" s="18" t="s">
        <v>508</v>
      </c>
      <c r="E155" s="20" t="s">
        <v>509</v>
      </c>
      <c r="F155" s="21">
        <v>31527</v>
      </c>
      <c r="G155" s="18" t="s">
        <v>28</v>
      </c>
      <c r="H155" s="18" t="s">
        <v>19</v>
      </c>
      <c r="I155" s="21">
        <v>44166</v>
      </c>
      <c r="J155" s="20" t="s">
        <v>46</v>
      </c>
      <c r="K155" s="19" t="s">
        <v>107</v>
      </c>
      <c r="L155" s="19" t="s">
        <v>497</v>
      </c>
      <c r="M155" s="19" t="s">
        <v>42</v>
      </c>
      <c r="N155" s="22" t="s">
        <v>24</v>
      </c>
      <c r="O155" s="2"/>
    </row>
    <row r="156" spans="1:15" s="89" customFormat="1" ht="30" customHeight="1">
      <c r="A156" s="84">
        <v>152</v>
      </c>
      <c r="B156" s="85" t="s">
        <v>510</v>
      </c>
      <c r="C156" s="86">
        <f t="shared" ca="1" si="2"/>
        <v>45</v>
      </c>
      <c r="D156" s="84" t="s">
        <v>511</v>
      </c>
      <c r="E156" s="86" t="s">
        <v>51</v>
      </c>
      <c r="F156" s="74">
        <v>29215</v>
      </c>
      <c r="G156" s="84" t="s">
        <v>28</v>
      </c>
      <c r="H156" s="84" t="s">
        <v>19</v>
      </c>
      <c r="I156" s="74">
        <v>43553</v>
      </c>
      <c r="J156" s="86" t="s">
        <v>81</v>
      </c>
      <c r="K156" s="85" t="s">
        <v>512</v>
      </c>
      <c r="L156" s="85" t="s">
        <v>513</v>
      </c>
      <c r="M156" s="85" t="s">
        <v>37</v>
      </c>
      <c r="N156" s="87" t="s">
        <v>37</v>
      </c>
      <c r="O156" s="88" t="s">
        <v>2415</v>
      </c>
    </row>
    <row r="157" spans="1:15" ht="30" hidden="1" customHeight="1">
      <c r="A157" s="18">
        <v>153</v>
      </c>
      <c r="B157" s="19" t="s">
        <v>514</v>
      </c>
      <c r="C157" s="20">
        <f t="shared" ca="1" si="2"/>
        <v>27</v>
      </c>
      <c r="D157" s="18" t="s">
        <v>515</v>
      </c>
      <c r="E157" s="20" t="s">
        <v>516</v>
      </c>
      <c r="F157" s="21">
        <v>35538</v>
      </c>
      <c r="G157" s="18" t="s">
        <v>28</v>
      </c>
      <c r="H157" s="18" t="s">
        <v>19</v>
      </c>
      <c r="I157" s="21">
        <v>44166</v>
      </c>
      <c r="J157" s="20" t="s">
        <v>46</v>
      </c>
      <c r="K157" s="19" t="s">
        <v>517</v>
      </c>
      <c r="L157" s="19" t="s">
        <v>518</v>
      </c>
      <c r="M157" s="19" t="s">
        <v>187</v>
      </c>
      <c r="N157" s="22" t="s">
        <v>77</v>
      </c>
      <c r="O157" s="2"/>
    </row>
    <row r="158" spans="1:15" ht="30" hidden="1" customHeight="1">
      <c r="A158" s="18">
        <v>154</v>
      </c>
      <c r="B158" s="19" t="s">
        <v>519</v>
      </c>
      <c r="C158" s="20">
        <f t="shared" ca="1" si="2"/>
        <v>43</v>
      </c>
      <c r="D158" s="18" t="s">
        <v>520</v>
      </c>
      <c r="E158" s="20" t="s">
        <v>173</v>
      </c>
      <c r="F158" s="21">
        <v>29704</v>
      </c>
      <c r="G158" s="18" t="s">
        <v>28</v>
      </c>
      <c r="H158" s="18" t="s">
        <v>19</v>
      </c>
      <c r="I158" s="21">
        <v>39083</v>
      </c>
      <c r="J158" s="20" t="s">
        <v>151</v>
      </c>
      <c r="K158" s="19" t="s">
        <v>82</v>
      </c>
      <c r="L158" s="19" t="s">
        <v>83</v>
      </c>
      <c r="M158" s="19" t="s">
        <v>23</v>
      </c>
      <c r="N158" s="22" t="s">
        <v>24</v>
      </c>
      <c r="O158" s="2"/>
    </row>
    <row r="159" spans="1:15" ht="30" hidden="1" customHeight="1">
      <c r="A159" s="18">
        <v>155</v>
      </c>
      <c r="B159" s="19" t="s">
        <v>521</v>
      </c>
      <c r="C159" s="20">
        <f t="shared" ca="1" si="2"/>
        <v>49</v>
      </c>
      <c r="D159" s="18" t="s">
        <v>522</v>
      </c>
      <c r="E159" s="20" t="s">
        <v>17</v>
      </c>
      <c r="F159" s="21">
        <v>27637</v>
      </c>
      <c r="G159" s="18" t="s">
        <v>28</v>
      </c>
      <c r="H159" s="18" t="s">
        <v>19</v>
      </c>
      <c r="I159" s="21">
        <v>42747</v>
      </c>
      <c r="J159" s="20" t="s">
        <v>151</v>
      </c>
      <c r="K159" s="19" t="s">
        <v>523</v>
      </c>
      <c r="L159" s="19" t="s">
        <v>524</v>
      </c>
      <c r="M159" s="19" t="s">
        <v>37</v>
      </c>
      <c r="N159" s="22" t="s">
        <v>37</v>
      </c>
      <c r="O159" s="2"/>
    </row>
    <row r="160" spans="1:15" ht="30" hidden="1" customHeight="1">
      <c r="A160" s="18">
        <v>156</v>
      </c>
      <c r="B160" s="19" t="s">
        <v>525</v>
      </c>
      <c r="C160" s="20">
        <f t="shared" ca="1" si="2"/>
        <v>47</v>
      </c>
      <c r="D160" s="18" t="s">
        <v>526</v>
      </c>
      <c r="E160" s="20" t="s">
        <v>509</v>
      </c>
      <c r="F160" s="21">
        <v>28166</v>
      </c>
      <c r="G160" s="18" t="s">
        <v>28</v>
      </c>
      <c r="H160" s="18" t="s">
        <v>19</v>
      </c>
      <c r="I160" s="21">
        <v>38353</v>
      </c>
      <c r="J160" s="20" t="s">
        <v>151</v>
      </c>
      <c r="K160" s="19" t="s">
        <v>82</v>
      </c>
      <c r="L160" s="19" t="s">
        <v>83</v>
      </c>
      <c r="M160" s="19" t="s">
        <v>23</v>
      </c>
      <c r="N160" s="22" t="s">
        <v>24</v>
      </c>
      <c r="O160" s="2"/>
    </row>
    <row r="161" spans="1:15" ht="30" hidden="1" customHeight="1">
      <c r="A161" s="18">
        <v>157</v>
      </c>
      <c r="B161" s="19" t="s">
        <v>527</v>
      </c>
      <c r="C161" s="20">
        <f t="shared" ca="1" si="2"/>
        <v>56</v>
      </c>
      <c r="D161" s="18" t="s">
        <v>528</v>
      </c>
      <c r="E161" s="20" t="s">
        <v>283</v>
      </c>
      <c r="F161" s="21">
        <v>24900</v>
      </c>
      <c r="G161" s="18" t="s">
        <v>28</v>
      </c>
      <c r="H161" s="18" t="s">
        <v>19</v>
      </c>
      <c r="I161" s="21">
        <v>32203</v>
      </c>
      <c r="J161" s="20" t="s">
        <v>81</v>
      </c>
      <c r="K161" s="19" t="s">
        <v>529</v>
      </c>
      <c r="L161" s="19" t="s">
        <v>530</v>
      </c>
      <c r="M161" s="19" t="s">
        <v>42</v>
      </c>
      <c r="N161" s="22" t="s">
        <v>24</v>
      </c>
      <c r="O161" s="2"/>
    </row>
    <row r="162" spans="1:15" ht="30" hidden="1" customHeight="1">
      <c r="A162" s="18">
        <v>158</v>
      </c>
      <c r="B162" s="19" t="s">
        <v>531</v>
      </c>
      <c r="C162" s="20">
        <f t="shared" ca="1" si="2"/>
        <v>31</v>
      </c>
      <c r="D162" s="18" t="s">
        <v>532</v>
      </c>
      <c r="E162" s="20" t="s">
        <v>17</v>
      </c>
      <c r="F162" s="21">
        <v>34184</v>
      </c>
      <c r="G162" s="18" t="s">
        <v>18</v>
      </c>
      <c r="H162" s="18" t="s">
        <v>19</v>
      </c>
      <c r="I162" s="21">
        <v>43528</v>
      </c>
      <c r="J162" s="20" t="s">
        <v>29</v>
      </c>
      <c r="K162" s="19" t="s">
        <v>197</v>
      </c>
      <c r="L162" s="19" t="s">
        <v>482</v>
      </c>
      <c r="M162" s="19" t="s">
        <v>199</v>
      </c>
      <c r="N162" s="22" t="s">
        <v>24</v>
      </c>
      <c r="O162" s="2"/>
    </row>
    <row r="163" spans="1:15" ht="30" hidden="1" customHeight="1">
      <c r="A163" s="18">
        <v>159</v>
      </c>
      <c r="B163" s="19" t="s">
        <v>533</v>
      </c>
      <c r="C163" s="20">
        <f t="shared" ca="1" si="2"/>
        <v>37</v>
      </c>
      <c r="D163" s="18" t="s">
        <v>534</v>
      </c>
      <c r="E163" s="20" t="s">
        <v>17</v>
      </c>
      <c r="F163" s="21">
        <v>31788</v>
      </c>
      <c r="G163" s="18" t="s">
        <v>18</v>
      </c>
      <c r="H163" s="18" t="s">
        <v>19</v>
      </c>
      <c r="I163" s="21">
        <v>43045</v>
      </c>
      <c r="J163" s="20" t="s">
        <v>20</v>
      </c>
      <c r="K163" s="19" t="s">
        <v>52</v>
      </c>
      <c r="L163" s="19" t="s">
        <v>104</v>
      </c>
      <c r="M163" s="19" t="s">
        <v>23</v>
      </c>
      <c r="N163" s="22" t="s">
        <v>24</v>
      </c>
      <c r="O163" s="2"/>
    </row>
    <row r="164" spans="1:15" ht="30" hidden="1" customHeight="1">
      <c r="A164" s="18">
        <v>160</v>
      </c>
      <c r="B164" s="19" t="s">
        <v>535</v>
      </c>
      <c r="C164" s="20">
        <f t="shared" ca="1" si="2"/>
        <v>41</v>
      </c>
      <c r="D164" s="18" t="s">
        <v>536</v>
      </c>
      <c r="E164" s="20" t="s">
        <v>33</v>
      </c>
      <c r="F164" s="21">
        <v>30633</v>
      </c>
      <c r="G164" s="18" t="s">
        <v>28</v>
      </c>
      <c r="H164" s="18" t="s">
        <v>19</v>
      </c>
      <c r="I164" s="21">
        <v>40544</v>
      </c>
      <c r="J164" s="20" t="s">
        <v>20</v>
      </c>
      <c r="K164" s="19" t="s">
        <v>21</v>
      </c>
      <c r="L164" s="19" t="s">
        <v>22</v>
      </c>
      <c r="M164" s="19" t="s">
        <v>23</v>
      </c>
      <c r="N164" s="22" t="s">
        <v>24</v>
      </c>
      <c r="O164" s="2"/>
    </row>
    <row r="165" spans="1:15" ht="30" hidden="1" customHeight="1">
      <c r="A165" s="18">
        <v>161</v>
      </c>
      <c r="B165" s="19" t="s">
        <v>537</v>
      </c>
      <c r="C165" s="20">
        <f t="shared" ca="1" si="2"/>
        <v>45</v>
      </c>
      <c r="D165" s="18" t="s">
        <v>538</v>
      </c>
      <c r="E165" s="20" t="s">
        <v>17</v>
      </c>
      <c r="F165" s="21">
        <v>28879</v>
      </c>
      <c r="G165" s="18" t="s">
        <v>18</v>
      </c>
      <c r="H165" s="18" t="s">
        <v>19</v>
      </c>
      <c r="I165" s="21">
        <v>39083</v>
      </c>
      <c r="J165" s="20" t="s">
        <v>56</v>
      </c>
      <c r="K165" s="19" t="s">
        <v>21</v>
      </c>
      <c r="L165" s="19" t="s">
        <v>57</v>
      </c>
      <c r="M165" s="19" t="s">
        <v>23</v>
      </c>
      <c r="N165" s="22" t="s">
        <v>24</v>
      </c>
      <c r="O165" s="2"/>
    </row>
    <row r="166" spans="1:15" ht="30" hidden="1" customHeight="1">
      <c r="A166" s="18">
        <v>162</v>
      </c>
      <c r="B166" s="19" t="s">
        <v>539</v>
      </c>
      <c r="C166" s="20">
        <f t="shared" ca="1" si="2"/>
        <v>56</v>
      </c>
      <c r="D166" s="18" t="s">
        <v>540</v>
      </c>
      <c r="E166" s="20" t="s">
        <v>17</v>
      </c>
      <c r="F166" s="21">
        <v>25183</v>
      </c>
      <c r="G166" s="18" t="s">
        <v>18</v>
      </c>
      <c r="H166" s="18" t="s">
        <v>19</v>
      </c>
      <c r="I166" s="21">
        <v>34394</v>
      </c>
      <c r="J166" s="20" t="s">
        <v>34</v>
      </c>
      <c r="K166" s="19" t="s">
        <v>21</v>
      </c>
      <c r="L166" s="19" t="s">
        <v>57</v>
      </c>
      <c r="M166" s="19" t="s">
        <v>23</v>
      </c>
      <c r="N166" s="22" t="s">
        <v>24</v>
      </c>
      <c r="O166" s="2"/>
    </row>
    <row r="167" spans="1:15" ht="30" hidden="1" customHeight="1">
      <c r="A167" s="18">
        <v>163</v>
      </c>
      <c r="B167" s="19" t="s">
        <v>541</v>
      </c>
      <c r="C167" s="20">
        <f t="shared" ca="1" si="2"/>
        <v>42</v>
      </c>
      <c r="D167" s="18" t="s">
        <v>542</v>
      </c>
      <c r="E167" s="20" t="s">
        <v>17</v>
      </c>
      <c r="F167" s="21">
        <v>30012</v>
      </c>
      <c r="G167" s="18" t="s">
        <v>18</v>
      </c>
      <c r="H167" s="18" t="s">
        <v>19</v>
      </c>
      <c r="I167" s="21">
        <v>39448</v>
      </c>
      <c r="J167" s="20" t="s">
        <v>34</v>
      </c>
      <c r="K167" s="19" t="s">
        <v>21</v>
      </c>
      <c r="L167" s="19" t="s">
        <v>57</v>
      </c>
      <c r="M167" s="19" t="s">
        <v>23</v>
      </c>
      <c r="N167" s="22" t="s">
        <v>24</v>
      </c>
      <c r="O167" s="2"/>
    </row>
    <row r="168" spans="1:15" ht="30" hidden="1" customHeight="1">
      <c r="A168" s="18">
        <v>164</v>
      </c>
      <c r="B168" s="19" t="s">
        <v>543</v>
      </c>
      <c r="C168" s="20">
        <f t="shared" ca="1" si="2"/>
        <v>45</v>
      </c>
      <c r="D168" s="18" t="s">
        <v>544</v>
      </c>
      <c r="E168" s="20" t="s">
        <v>17</v>
      </c>
      <c r="F168" s="21">
        <v>29022</v>
      </c>
      <c r="G168" s="18" t="s">
        <v>28</v>
      </c>
      <c r="H168" s="18" t="s">
        <v>19</v>
      </c>
      <c r="I168" s="21">
        <v>39448</v>
      </c>
      <c r="J168" s="20" t="s">
        <v>34</v>
      </c>
      <c r="K168" s="19" t="s">
        <v>545</v>
      </c>
      <c r="L168" s="19" t="s">
        <v>108</v>
      </c>
      <c r="M168" s="19" t="s">
        <v>42</v>
      </c>
      <c r="N168" s="22" t="s">
        <v>24</v>
      </c>
      <c r="O168" s="2"/>
    </row>
    <row r="169" spans="1:15" ht="30" hidden="1" customHeight="1">
      <c r="A169" s="18">
        <v>165</v>
      </c>
      <c r="B169" s="19" t="s">
        <v>546</v>
      </c>
      <c r="C169" s="20">
        <f t="shared" ca="1" si="2"/>
        <v>27</v>
      </c>
      <c r="D169" s="18" t="s">
        <v>547</v>
      </c>
      <c r="E169" s="20" t="s">
        <v>17</v>
      </c>
      <c r="F169" s="21">
        <v>35588</v>
      </c>
      <c r="G169" s="18" t="s">
        <v>18</v>
      </c>
      <c r="H169" s="18" t="s">
        <v>19</v>
      </c>
      <c r="I169" s="21">
        <v>43528</v>
      </c>
      <c r="J169" s="20" t="s">
        <v>29</v>
      </c>
      <c r="K169" s="19" t="s">
        <v>548</v>
      </c>
      <c r="L169" s="19" t="s">
        <v>482</v>
      </c>
      <c r="M169" s="19" t="s">
        <v>199</v>
      </c>
      <c r="N169" s="22" t="s">
        <v>24</v>
      </c>
      <c r="O169" s="2"/>
    </row>
    <row r="170" spans="1:15" ht="30" hidden="1" customHeight="1">
      <c r="A170" s="18">
        <v>166</v>
      </c>
      <c r="B170" s="19" t="s">
        <v>549</v>
      </c>
      <c r="C170" s="20">
        <f t="shared" ca="1" si="2"/>
        <v>41</v>
      </c>
      <c r="D170" s="18" t="s">
        <v>550</v>
      </c>
      <c r="E170" s="20" t="s">
        <v>17</v>
      </c>
      <c r="F170" s="21">
        <v>30403</v>
      </c>
      <c r="G170" s="18" t="s">
        <v>18</v>
      </c>
      <c r="H170" s="18" t="s">
        <v>19</v>
      </c>
      <c r="I170" s="21">
        <v>40179</v>
      </c>
      <c r="J170" s="20" t="s">
        <v>20</v>
      </c>
      <c r="K170" s="19" t="s">
        <v>82</v>
      </c>
      <c r="L170" s="19" t="s">
        <v>87</v>
      </c>
      <c r="M170" s="19" t="s">
        <v>23</v>
      </c>
      <c r="N170" s="22" t="s">
        <v>24</v>
      </c>
      <c r="O170" s="2"/>
    </row>
    <row r="171" spans="1:15" ht="30" hidden="1" customHeight="1">
      <c r="A171" s="18">
        <v>167</v>
      </c>
      <c r="B171" s="19" t="s">
        <v>551</v>
      </c>
      <c r="C171" s="20">
        <f t="shared" ca="1" si="2"/>
        <v>36</v>
      </c>
      <c r="D171" s="18" t="s">
        <v>552</v>
      </c>
      <c r="E171" s="20" t="s">
        <v>17</v>
      </c>
      <c r="F171" s="21">
        <v>32241</v>
      </c>
      <c r="G171" s="18" t="s">
        <v>18</v>
      </c>
      <c r="H171" s="18" t="s">
        <v>19</v>
      </c>
      <c r="I171" s="21">
        <v>43090</v>
      </c>
      <c r="J171" s="20" t="s">
        <v>56</v>
      </c>
      <c r="K171" s="19" t="s">
        <v>52</v>
      </c>
      <c r="L171" s="19" t="s">
        <v>53</v>
      </c>
      <c r="M171" s="19" t="s">
        <v>23</v>
      </c>
      <c r="N171" s="22" t="s">
        <v>24</v>
      </c>
      <c r="O171" s="2"/>
    </row>
    <row r="172" spans="1:15" ht="30" hidden="1" customHeight="1">
      <c r="A172" s="18">
        <v>168</v>
      </c>
      <c r="B172" s="19" t="s">
        <v>553</v>
      </c>
      <c r="C172" s="20">
        <f t="shared" ca="1" si="2"/>
        <v>45</v>
      </c>
      <c r="D172" s="18" t="s">
        <v>554</v>
      </c>
      <c r="E172" s="20" t="s">
        <v>17</v>
      </c>
      <c r="F172" s="21">
        <v>28907</v>
      </c>
      <c r="G172" s="18" t="s">
        <v>18</v>
      </c>
      <c r="H172" s="18" t="s">
        <v>19</v>
      </c>
      <c r="I172" s="21">
        <v>39083</v>
      </c>
      <c r="J172" s="20" t="s">
        <v>34</v>
      </c>
      <c r="K172" s="19" t="s">
        <v>82</v>
      </c>
      <c r="L172" s="19" t="s">
        <v>96</v>
      </c>
      <c r="M172" s="19" t="s">
        <v>23</v>
      </c>
      <c r="N172" s="22" t="s">
        <v>24</v>
      </c>
      <c r="O172" s="2"/>
    </row>
    <row r="173" spans="1:15" ht="30" hidden="1" customHeight="1">
      <c r="A173" s="18">
        <v>169</v>
      </c>
      <c r="B173" s="19" t="s">
        <v>555</v>
      </c>
      <c r="C173" s="20">
        <f t="shared" ca="1" si="2"/>
        <v>52</v>
      </c>
      <c r="D173" s="18" t="s">
        <v>556</v>
      </c>
      <c r="E173" s="20" t="s">
        <v>17</v>
      </c>
      <c r="F173" s="21">
        <v>26482</v>
      </c>
      <c r="G173" s="18" t="s">
        <v>18</v>
      </c>
      <c r="H173" s="18" t="s">
        <v>19</v>
      </c>
      <c r="I173" s="21">
        <v>39448</v>
      </c>
      <c r="J173" s="20" t="s">
        <v>34</v>
      </c>
      <c r="K173" s="19" t="s">
        <v>185</v>
      </c>
      <c r="L173" s="19" t="s">
        <v>557</v>
      </c>
      <c r="M173" s="19" t="s">
        <v>37</v>
      </c>
      <c r="N173" s="22" t="s">
        <v>37</v>
      </c>
      <c r="O173" s="2"/>
    </row>
    <row r="174" spans="1:15" ht="30" hidden="1" customHeight="1">
      <c r="A174" s="18">
        <v>170</v>
      </c>
      <c r="B174" s="19" t="s">
        <v>558</v>
      </c>
      <c r="C174" s="20">
        <f t="shared" ca="1" si="2"/>
        <v>38</v>
      </c>
      <c r="D174" s="18" t="s">
        <v>559</v>
      </c>
      <c r="E174" s="20" t="s">
        <v>17</v>
      </c>
      <c r="F174" s="21">
        <v>31736</v>
      </c>
      <c r="G174" s="18" t="s">
        <v>28</v>
      </c>
      <c r="H174" s="18" t="s">
        <v>19</v>
      </c>
      <c r="I174" s="21">
        <v>40544</v>
      </c>
      <c r="J174" s="20" t="s">
        <v>56</v>
      </c>
      <c r="K174" s="19" t="s">
        <v>21</v>
      </c>
      <c r="L174" s="19" t="s">
        <v>57</v>
      </c>
      <c r="M174" s="19" t="s">
        <v>23</v>
      </c>
      <c r="N174" s="22" t="s">
        <v>24</v>
      </c>
      <c r="O174" s="2"/>
    </row>
    <row r="175" spans="1:15" ht="30" hidden="1" customHeight="1">
      <c r="A175" s="18">
        <v>171</v>
      </c>
      <c r="B175" s="19" t="s">
        <v>560</v>
      </c>
      <c r="C175" s="20">
        <f t="shared" ca="1" si="2"/>
        <v>44</v>
      </c>
      <c r="D175" s="18" t="s">
        <v>561</v>
      </c>
      <c r="E175" s="20" t="s">
        <v>33</v>
      </c>
      <c r="F175" s="21">
        <v>29285</v>
      </c>
      <c r="G175" s="18" t="s">
        <v>28</v>
      </c>
      <c r="H175" s="18" t="s">
        <v>19</v>
      </c>
      <c r="I175" s="21">
        <v>39083</v>
      </c>
      <c r="J175" s="20" t="s">
        <v>34</v>
      </c>
      <c r="K175" s="19" t="s">
        <v>82</v>
      </c>
      <c r="L175" s="19" t="s">
        <v>96</v>
      </c>
      <c r="M175" s="19" t="s">
        <v>23</v>
      </c>
      <c r="N175" s="22" t="s">
        <v>24</v>
      </c>
      <c r="O175" s="2"/>
    </row>
    <row r="176" spans="1:15" ht="30" hidden="1" customHeight="1">
      <c r="A176" s="18">
        <v>172</v>
      </c>
      <c r="B176" s="19" t="s">
        <v>562</v>
      </c>
      <c r="C176" s="20">
        <f t="shared" ca="1" si="2"/>
        <v>52</v>
      </c>
      <c r="D176" s="18" t="s">
        <v>563</v>
      </c>
      <c r="E176" s="20" t="s">
        <v>516</v>
      </c>
      <c r="F176" s="21">
        <v>26309</v>
      </c>
      <c r="G176" s="18" t="s">
        <v>18</v>
      </c>
      <c r="H176" s="18" t="s">
        <v>19</v>
      </c>
      <c r="I176" s="21">
        <v>39448</v>
      </c>
      <c r="J176" s="20" t="s">
        <v>20</v>
      </c>
      <c r="K176" s="19" t="s">
        <v>185</v>
      </c>
      <c r="L176" s="19" t="s">
        <v>564</v>
      </c>
      <c r="M176" s="19" t="s">
        <v>37</v>
      </c>
      <c r="N176" s="22" t="s">
        <v>37</v>
      </c>
      <c r="O176" s="2"/>
    </row>
    <row r="177" spans="1:15" ht="30" hidden="1" customHeight="1">
      <c r="A177" s="18">
        <v>173</v>
      </c>
      <c r="B177" s="19" t="s">
        <v>565</v>
      </c>
      <c r="C177" s="20">
        <f t="shared" ca="1" si="2"/>
        <v>36</v>
      </c>
      <c r="D177" s="18" t="s">
        <v>566</v>
      </c>
      <c r="E177" s="20" t="s">
        <v>17</v>
      </c>
      <c r="F177" s="21">
        <v>32218</v>
      </c>
      <c r="G177" s="18" t="s">
        <v>18</v>
      </c>
      <c r="H177" s="18" t="s">
        <v>19</v>
      </c>
      <c r="I177" s="21">
        <v>42036</v>
      </c>
      <c r="J177" s="20" t="s">
        <v>56</v>
      </c>
      <c r="K177" s="19" t="s">
        <v>82</v>
      </c>
      <c r="L177" s="19" t="s">
        <v>96</v>
      </c>
      <c r="M177" s="19" t="s">
        <v>23</v>
      </c>
      <c r="N177" s="22" t="s">
        <v>24</v>
      </c>
      <c r="O177" s="2"/>
    </row>
    <row r="178" spans="1:15" ht="30" hidden="1" customHeight="1">
      <c r="A178" s="18">
        <v>174</v>
      </c>
      <c r="B178" s="19" t="s">
        <v>567</v>
      </c>
      <c r="C178" s="20">
        <f t="shared" ca="1" si="2"/>
        <v>43</v>
      </c>
      <c r="D178" s="18" t="s">
        <v>568</v>
      </c>
      <c r="E178" s="20" t="s">
        <v>17</v>
      </c>
      <c r="F178" s="21">
        <v>29646</v>
      </c>
      <c r="G178" s="18" t="s">
        <v>18</v>
      </c>
      <c r="H178" s="18" t="s">
        <v>19</v>
      </c>
      <c r="I178" s="21">
        <v>40544</v>
      </c>
      <c r="J178" s="20" t="s">
        <v>56</v>
      </c>
      <c r="K178" s="19" t="s">
        <v>82</v>
      </c>
      <c r="L178" s="19" t="s">
        <v>96</v>
      </c>
      <c r="M178" s="19" t="s">
        <v>23</v>
      </c>
      <c r="N178" s="22" t="s">
        <v>24</v>
      </c>
      <c r="O178" s="2"/>
    </row>
    <row r="179" spans="1:15" ht="30" hidden="1" customHeight="1">
      <c r="A179" s="18">
        <v>175</v>
      </c>
      <c r="B179" s="19" t="s">
        <v>569</v>
      </c>
      <c r="C179" s="20">
        <f t="shared" ca="1" si="2"/>
        <v>48</v>
      </c>
      <c r="D179" s="18" t="s">
        <v>570</v>
      </c>
      <c r="E179" s="20" t="s">
        <v>17</v>
      </c>
      <c r="F179" s="21">
        <v>27970</v>
      </c>
      <c r="G179" s="18" t="s">
        <v>18</v>
      </c>
      <c r="H179" s="18" t="s">
        <v>19</v>
      </c>
      <c r="I179" s="21">
        <v>38808</v>
      </c>
      <c r="J179" s="20" t="s">
        <v>34</v>
      </c>
      <c r="K179" s="19" t="s">
        <v>82</v>
      </c>
      <c r="L179" s="19" t="s">
        <v>96</v>
      </c>
      <c r="M179" s="19" t="s">
        <v>23</v>
      </c>
      <c r="N179" s="22" t="s">
        <v>24</v>
      </c>
      <c r="O179" s="2"/>
    </row>
    <row r="180" spans="1:15" ht="30" hidden="1" customHeight="1">
      <c r="A180" s="18">
        <v>176</v>
      </c>
      <c r="B180" s="19" t="s">
        <v>571</v>
      </c>
      <c r="C180" s="20">
        <f t="shared" ca="1" si="2"/>
        <v>47</v>
      </c>
      <c r="D180" s="18" t="s">
        <v>572</v>
      </c>
      <c r="E180" s="20" t="s">
        <v>17</v>
      </c>
      <c r="F180" s="21">
        <v>28301</v>
      </c>
      <c r="G180" s="18" t="s">
        <v>18</v>
      </c>
      <c r="H180" s="18" t="s">
        <v>19</v>
      </c>
      <c r="I180" s="21">
        <v>39083</v>
      </c>
      <c r="J180" s="20" t="s">
        <v>20</v>
      </c>
      <c r="K180" s="19" t="s">
        <v>52</v>
      </c>
      <c r="L180" s="19" t="s">
        <v>104</v>
      </c>
      <c r="M180" s="19" t="s">
        <v>23</v>
      </c>
      <c r="N180" s="22" t="s">
        <v>24</v>
      </c>
      <c r="O180" s="2"/>
    </row>
    <row r="181" spans="1:15" ht="30" hidden="1" customHeight="1">
      <c r="A181" s="18">
        <v>177</v>
      </c>
      <c r="B181" s="19" t="s">
        <v>573</v>
      </c>
      <c r="C181" s="20">
        <f t="shared" ca="1" si="2"/>
        <v>53</v>
      </c>
      <c r="D181" s="18" t="s">
        <v>574</v>
      </c>
      <c r="E181" s="20" t="s">
        <v>17</v>
      </c>
      <c r="F181" s="21">
        <v>25938</v>
      </c>
      <c r="G181" s="18" t="s">
        <v>28</v>
      </c>
      <c r="H181" s="18" t="s">
        <v>19</v>
      </c>
      <c r="I181" s="21">
        <v>33298</v>
      </c>
      <c r="J181" s="20" t="s">
        <v>81</v>
      </c>
      <c r="K181" s="19" t="s">
        <v>575</v>
      </c>
      <c r="L181" s="19" t="s">
        <v>163</v>
      </c>
      <c r="M181" s="23" t="s">
        <v>164</v>
      </c>
      <c r="N181" s="22" t="s">
        <v>24</v>
      </c>
      <c r="O181" s="2"/>
    </row>
    <row r="182" spans="1:15" ht="30" hidden="1" customHeight="1">
      <c r="A182" s="18">
        <v>178</v>
      </c>
      <c r="B182" s="19" t="s">
        <v>576</v>
      </c>
      <c r="C182" s="20">
        <f t="shared" ca="1" si="2"/>
        <v>46</v>
      </c>
      <c r="D182" s="18" t="s">
        <v>577</v>
      </c>
      <c r="E182" s="20" t="s">
        <v>17</v>
      </c>
      <c r="F182" s="21">
        <v>28809</v>
      </c>
      <c r="G182" s="18" t="s">
        <v>28</v>
      </c>
      <c r="H182" s="18" t="s">
        <v>19</v>
      </c>
      <c r="I182" s="21">
        <v>39873</v>
      </c>
      <c r="J182" s="20" t="s">
        <v>56</v>
      </c>
      <c r="K182" s="19" t="s">
        <v>82</v>
      </c>
      <c r="L182" s="19" t="s">
        <v>96</v>
      </c>
      <c r="M182" s="19" t="s">
        <v>23</v>
      </c>
      <c r="N182" s="22" t="s">
        <v>24</v>
      </c>
      <c r="O182" s="2"/>
    </row>
    <row r="183" spans="1:15" ht="30" hidden="1" customHeight="1">
      <c r="A183" s="18">
        <v>179</v>
      </c>
      <c r="B183" s="19" t="s">
        <v>578</v>
      </c>
      <c r="C183" s="20">
        <f t="shared" ca="1" si="2"/>
        <v>54</v>
      </c>
      <c r="D183" s="18" t="s">
        <v>579</v>
      </c>
      <c r="E183" s="20" t="s">
        <v>246</v>
      </c>
      <c r="F183" s="21">
        <v>25786</v>
      </c>
      <c r="G183" s="18" t="s">
        <v>28</v>
      </c>
      <c r="H183" s="18" t="s">
        <v>19</v>
      </c>
      <c r="I183" s="21">
        <v>33298</v>
      </c>
      <c r="J183" s="20" t="s">
        <v>81</v>
      </c>
      <c r="K183" s="19" t="s">
        <v>82</v>
      </c>
      <c r="L183" s="19" t="s">
        <v>83</v>
      </c>
      <c r="M183" s="19" t="s">
        <v>23</v>
      </c>
      <c r="N183" s="22" t="s">
        <v>24</v>
      </c>
      <c r="O183" s="2"/>
    </row>
    <row r="184" spans="1:15" ht="30" hidden="1" customHeight="1">
      <c r="A184" s="18">
        <v>180</v>
      </c>
      <c r="B184" s="19" t="s">
        <v>580</v>
      </c>
      <c r="C184" s="20">
        <f t="shared" ca="1" si="2"/>
        <v>34</v>
      </c>
      <c r="D184" s="18" t="s">
        <v>581</v>
      </c>
      <c r="E184" s="20" t="s">
        <v>73</v>
      </c>
      <c r="F184" s="21">
        <v>32956</v>
      </c>
      <c r="G184" s="18" t="s">
        <v>18</v>
      </c>
      <c r="H184" s="18" t="s">
        <v>19</v>
      </c>
      <c r="I184" s="21">
        <v>44166</v>
      </c>
      <c r="J184" s="20" t="s">
        <v>46</v>
      </c>
      <c r="K184" s="19" t="s">
        <v>582</v>
      </c>
      <c r="L184" s="19" t="s">
        <v>467</v>
      </c>
      <c r="M184" s="19" t="s">
        <v>468</v>
      </c>
      <c r="N184" s="22" t="s">
        <v>77</v>
      </c>
      <c r="O184" s="2"/>
    </row>
    <row r="185" spans="1:15" ht="30" hidden="1" customHeight="1">
      <c r="A185" s="18">
        <v>181</v>
      </c>
      <c r="B185" s="19" t="s">
        <v>583</v>
      </c>
      <c r="C185" s="20">
        <f t="shared" ca="1" si="2"/>
        <v>52</v>
      </c>
      <c r="D185" s="18" t="s">
        <v>584</v>
      </c>
      <c r="E185" s="20" t="s">
        <v>17</v>
      </c>
      <c r="F185" s="21">
        <v>26332</v>
      </c>
      <c r="G185" s="18" t="s">
        <v>28</v>
      </c>
      <c r="H185" s="18" t="s">
        <v>19</v>
      </c>
      <c r="I185" s="21">
        <v>39448</v>
      </c>
      <c r="J185" s="20" t="s">
        <v>585</v>
      </c>
      <c r="K185" s="19" t="s">
        <v>586</v>
      </c>
      <c r="L185" s="19" t="s">
        <v>587</v>
      </c>
      <c r="M185" s="19" t="s">
        <v>468</v>
      </c>
      <c r="N185" s="22" t="s">
        <v>77</v>
      </c>
      <c r="O185" s="2"/>
    </row>
    <row r="186" spans="1:15" ht="30" hidden="1" customHeight="1">
      <c r="A186" s="18">
        <v>182</v>
      </c>
      <c r="B186" s="19" t="s">
        <v>588</v>
      </c>
      <c r="C186" s="20">
        <f t="shared" ca="1" si="2"/>
        <v>51</v>
      </c>
      <c r="D186" s="18" t="s">
        <v>589</v>
      </c>
      <c r="E186" s="20" t="s">
        <v>17</v>
      </c>
      <c r="F186" s="21">
        <v>26908</v>
      </c>
      <c r="G186" s="18" t="s">
        <v>28</v>
      </c>
      <c r="H186" s="18" t="s">
        <v>19</v>
      </c>
      <c r="I186" s="21">
        <v>38808</v>
      </c>
      <c r="J186" s="20" t="s">
        <v>151</v>
      </c>
      <c r="K186" s="19" t="s">
        <v>82</v>
      </c>
      <c r="L186" s="19" t="s">
        <v>83</v>
      </c>
      <c r="M186" s="19" t="s">
        <v>23</v>
      </c>
      <c r="N186" s="22" t="s">
        <v>24</v>
      </c>
      <c r="O186" s="2"/>
    </row>
    <row r="187" spans="1:15" ht="30" hidden="1" customHeight="1">
      <c r="A187" s="18">
        <v>183</v>
      </c>
      <c r="B187" s="19" t="s">
        <v>590</v>
      </c>
      <c r="C187" s="20">
        <f t="shared" ca="1" si="2"/>
        <v>47</v>
      </c>
      <c r="D187" s="18" t="s">
        <v>591</v>
      </c>
      <c r="E187" s="20" t="s">
        <v>17</v>
      </c>
      <c r="F187" s="21">
        <v>28376</v>
      </c>
      <c r="G187" s="18" t="s">
        <v>18</v>
      </c>
      <c r="H187" s="18" t="s">
        <v>19</v>
      </c>
      <c r="I187" s="21">
        <v>39448</v>
      </c>
      <c r="J187" s="20" t="s">
        <v>34</v>
      </c>
      <c r="K187" s="19" t="s">
        <v>21</v>
      </c>
      <c r="L187" s="19" t="s">
        <v>57</v>
      </c>
      <c r="M187" s="19" t="s">
        <v>23</v>
      </c>
      <c r="N187" s="22" t="s">
        <v>24</v>
      </c>
      <c r="O187" s="2"/>
    </row>
    <row r="188" spans="1:15" ht="30" hidden="1" customHeight="1">
      <c r="A188" s="18">
        <v>184</v>
      </c>
      <c r="B188" s="19" t="s">
        <v>592</v>
      </c>
      <c r="C188" s="20">
        <f t="shared" ca="1" si="2"/>
        <v>53</v>
      </c>
      <c r="D188" s="18" t="s">
        <v>593</v>
      </c>
      <c r="E188" s="20" t="s">
        <v>17</v>
      </c>
      <c r="F188" s="21">
        <v>26262</v>
      </c>
      <c r="G188" s="18" t="s">
        <v>28</v>
      </c>
      <c r="H188" s="18" t="s">
        <v>19</v>
      </c>
      <c r="I188" s="21">
        <v>34731</v>
      </c>
      <c r="J188" s="20" t="s">
        <v>81</v>
      </c>
      <c r="K188" s="19" t="s">
        <v>82</v>
      </c>
      <c r="L188" s="19" t="s">
        <v>83</v>
      </c>
      <c r="M188" s="19" t="s">
        <v>23</v>
      </c>
      <c r="N188" s="22" t="s">
        <v>24</v>
      </c>
      <c r="O188" s="2"/>
    </row>
    <row r="189" spans="1:15" s="89" customFormat="1" ht="30" customHeight="1">
      <c r="A189" s="84">
        <v>185</v>
      </c>
      <c r="B189" s="85" t="s">
        <v>594</v>
      </c>
      <c r="C189" s="86">
        <f t="shared" ca="1" si="2"/>
        <v>48</v>
      </c>
      <c r="D189" s="84" t="s">
        <v>595</v>
      </c>
      <c r="E189" s="86" t="s">
        <v>17</v>
      </c>
      <c r="F189" s="74">
        <v>27973</v>
      </c>
      <c r="G189" s="84" t="s">
        <v>28</v>
      </c>
      <c r="H189" s="84" t="s">
        <v>19</v>
      </c>
      <c r="I189" s="74">
        <v>39448</v>
      </c>
      <c r="J189" s="86" t="s">
        <v>20</v>
      </c>
      <c r="K189" s="85" t="s">
        <v>35</v>
      </c>
      <c r="L189" s="85" t="s">
        <v>596</v>
      </c>
      <c r="M189" s="85" t="s">
        <v>134</v>
      </c>
      <c r="N189" s="87" t="s">
        <v>77</v>
      </c>
      <c r="O189" s="88" t="s">
        <v>2415</v>
      </c>
    </row>
    <row r="190" spans="1:15" ht="30" hidden="1" customHeight="1">
      <c r="A190" s="18">
        <v>186</v>
      </c>
      <c r="B190" s="19" t="s">
        <v>597</v>
      </c>
      <c r="C190" s="20">
        <f t="shared" ca="1" si="2"/>
        <v>28</v>
      </c>
      <c r="D190" s="18" t="s">
        <v>598</v>
      </c>
      <c r="E190" s="20" t="s">
        <v>17</v>
      </c>
      <c r="F190" s="21">
        <v>35143</v>
      </c>
      <c r="G190" s="18" t="s">
        <v>18</v>
      </c>
      <c r="H190" s="18" t="s">
        <v>19</v>
      </c>
      <c r="I190" s="21">
        <v>44166</v>
      </c>
      <c r="J190" s="20" t="s">
        <v>46</v>
      </c>
      <c r="K190" s="19" t="s">
        <v>582</v>
      </c>
      <c r="L190" s="19" t="s">
        <v>385</v>
      </c>
      <c r="M190" s="19" t="s">
        <v>42</v>
      </c>
      <c r="N190" s="22" t="s">
        <v>24</v>
      </c>
      <c r="O190" s="2"/>
    </row>
    <row r="191" spans="1:15" ht="30" hidden="1" customHeight="1">
      <c r="A191" s="18">
        <v>187</v>
      </c>
      <c r="B191" s="19" t="s">
        <v>599</v>
      </c>
      <c r="C191" s="20">
        <f t="shared" ca="1" si="2"/>
        <v>54</v>
      </c>
      <c r="D191" s="18" t="s">
        <v>600</v>
      </c>
      <c r="E191" s="20" t="s">
        <v>601</v>
      </c>
      <c r="F191" s="21">
        <v>25766</v>
      </c>
      <c r="G191" s="18" t="s">
        <v>18</v>
      </c>
      <c r="H191" s="18" t="s">
        <v>19</v>
      </c>
      <c r="I191" s="21">
        <v>38808</v>
      </c>
      <c r="J191" s="20" t="s">
        <v>34</v>
      </c>
      <c r="K191" s="19" t="s">
        <v>21</v>
      </c>
      <c r="L191" s="19" t="s">
        <v>57</v>
      </c>
      <c r="M191" s="19" t="s">
        <v>23</v>
      </c>
      <c r="N191" s="22" t="s">
        <v>24</v>
      </c>
      <c r="O191" s="2"/>
    </row>
    <row r="192" spans="1:15" ht="30" hidden="1" customHeight="1">
      <c r="A192" s="18">
        <v>188</v>
      </c>
      <c r="B192" s="19" t="s">
        <v>602</v>
      </c>
      <c r="C192" s="20">
        <f t="shared" ca="1" si="2"/>
        <v>51</v>
      </c>
      <c r="D192" s="18" t="s">
        <v>603</v>
      </c>
      <c r="E192" s="20" t="s">
        <v>17</v>
      </c>
      <c r="F192" s="21">
        <v>26918</v>
      </c>
      <c r="G192" s="18" t="s">
        <v>28</v>
      </c>
      <c r="H192" s="18" t="s">
        <v>19</v>
      </c>
      <c r="I192" s="21">
        <v>34394</v>
      </c>
      <c r="J192" s="20" t="s">
        <v>81</v>
      </c>
      <c r="K192" s="19" t="s">
        <v>82</v>
      </c>
      <c r="L192" s="19" t="s">
        <v>83</v>
      </c>
      <c r="M192" s="19" t="s">
        <v>23</v>
      </c>
      <c r="N192" s="22" t="s">
        <v>24</v>
      </c>
      <c r="O192" s="2"/>
    </row>
    <row r="193" spans="1:15" ht="30" hidden="1" customHeight="1">
      <c r="A193" s="18">
        <v>189</v>
      </c>
      <c r="B193" s="19" t="s">
        <v>604</v>
      </c>
      <c r="C193" s="20">
        <f t="shared" ca="1" si="2"/>
        <v>43</v>
      </c>
      <c r="D193" s="18" t="s">
        <v>605</v>
      </c>
      <c r="E193" s="20" t="s">
        <v>17</v>
      </c>
      <c r="F193" s="21">
        <v>29647</v>
      </c>
      <c r="G193" s="18" t="s">
        <v>18</v>
      </c>
      <c r="H193" s="18" t="s">
        <v>19</v>
      </c>
      <c r="I193" s="21">
        <v>39448</v>
      </c>
      <c r="J193" s="20" t="s">
        <v>34</v>
      </c>
      <c r="K193" s="19" t="s">
        <v>82</v>
      </c>
      <c r="L193" s="19" t="s">
        <v>96</v>
      </c>
      <c r="M193" s="19" t="s">
        <v>23</v>
      </c>
      <c r="N193" s="22" t="s">
        <v>24</v>
      </c>
      <c r="O193" s="2"/>
    </row>
    <row r="194" spans="1:15" ht="30" hidden="1" customHeight="1">
      <c r="A194" s="18">
        <v>190</v>
      </c>
      <c r="B194" s="19" t="s">
        <v>606</v>
      </c>
      <c r="C194" s="20">
        <f t="shared" ca="1" si="2"/>
        <v>50</v>
      </c>
      <c r="D194" s="18" t="s">
        <v>607</v>
      </c>
      <c r="E194" s="20" t="s">
        <v>17</v>
      </c>
      <c r="F194" s="21">
        <v>27285</v>
      </c>
      <c r="G194" s="18" t="s">
        <v>18</v>
      </c>
      <c r="H194" s="18" t="s">
        <v>19</v>
      </c>
      <c r="I194" s="21">
        <v>39814</v>
      </c>
      <c r="J194" s="20" t="s">
        <v>20</v>
      </c>
      <c r="K194" s="19" t="s">
        <v>185</v>
      </c>
      <c r="L194" s="19" t="s">
        <v>518</v>
      </c>
      <c r="M194" s="19" t="s">
        <v>479</v>
      </c>
      <c r="N194" s="22" t="s">
        <v>77</v>
      </c>
      <c r="O194" s="2"/>
    </row>
    <row r="195" spans="1:15" ht="30" hidden="1" customHeight="1">
      <c r="A195" s="18">
        <v>191</v>
      </c>
      <c r="B195" s="19" t="s">
        <v>608</v>
      </c>
      <c r="C195" s="20">
        <f t="shared" ca="1" si="2"/>
        <v>32</v>
      </c>
      <c r="D195" s="18" t="s">
        <v>609</v>
      </c>
      <c r="E195" s="20" t="s">
        <v>17</v>
      </c>
      <c r="F195" s="21">
        <v>33698</v>
      </c>
      <c r="G195" s="18" t="s">
        <v>18</v>
      </c>
      <c r="H195" s="18" t="s">
        <v>19</v>
      </c>
      <c r="I195" s="21">
        <v>44875</v>
      </c>
      <c r="J195" s="20" t="s">
        <v>29</v>
      </c>
      <c r="K195" s="19" t="s">
        <v>21</v>
      </c>
      <c r="L195" s="19" t="s">
        <v>30</v>
      </c>
      <c r="M195" s="19" t="s">
        <v>23</v>
      </c>
      <c r="N195" s="22" t="s">
        <v>24</v>
      </c>
      <c r="O195" s="2"/>
    </row>
    <row r="196" spans="1:15" ht="30" hidden="1" customHeight="1">
      <c r="A196" s="18">
        <v>192</v>
      </c>
      <c r="B196" s="19" t="s">
        <v>610</v>
      </c>
      <c r="C196" s="20">
        <f t="shared" ca="1" si="2"/>
        <v>55</v>
      </c>
      <c r="D196" s="18" t="s">
        <v>611</v>
      </c>
      <c r="E196" s="20" t="s">
        <v>17</v>
      </c>
      <c r="F196" s="21">
        <v>25440</v>
      </c>
      <c r="G196" s="18" t="s">
        <v>18</v>
      </c>
      <c r="H196" s="18" t="s">
        <v>19</v>
      </c>
      <c r="I196" s="21">
        <v>34759</v>
      </c>
      <c r="J196" s="20" t="s">
        <v>34</v>
      </c>
      <c r="K196" s="19" t="s">
        <v>82</v>
      </c>
      <c r="L196" s="19" t="s">
        <v>96</v>
      </c>
      <c r="M196" s="19" t="s">
        <v>23</v>
      </c>
      <c r="N196" s="22" t="s">
        <v>24</v>
      </c>
      <c r="O196" s="2"/>
    </row>
    <row r="197" spans="1:15" ht="30" hidden="1" customHeight="1">
      <c r="A197" s="18">
        <v>193</v>
      </c>
      <c r="B197" s="19" t="s">
        <v>612</v>
      </c>
      <c r="C197" s="20">
        <f t="shared" ca="1" si="2"/>
        <v>58</v>
      </c>
      <c r="D197" s="18" t="s">
        <v>613</v>
      </c>
      <c r="E197" s="20" t="s">
        <v>17</v>
      </c>
      <c r="F197" s="21">
        <v>24331</v>
      </c>
      <c r="G197" s="18" t="s">
        <v>18</v>
      </c>
      <c r="H197" s="18" t="s">
        <v>19</v>
      </c>
      <c r="I197" s="21">
        <v>39448</v>
      </c>
      <c r="J197" s="20" t="s">
        <v>29</v>
      </c>
      <c r="K197" s="19" t="s">
        <v>614</v>
      </c>
      <c r="L197" s="19" t="s">
        <v>220</v>
      </c>
      <c r="M197" s="19" t="s">
        <v>187</v>
      </c>
      <c r="N197" s="22" t="s">
        <v>77</v>
      </c>
      <c r="O197" s="2"/>
    </row>
    <row r="198" spans="1:15" ht="30" hidden="1" customHeight="1">
      <c r="A198" s="18">
        <v>194</v>
      </c>
      <c r="B198" s="19" t="s">
        <v>615</v>
      </c>
      <c r="C198" s="20">
        <f t="shared" ca="1" si="2"/>
        <v>50</v>
      </c>
      <c r="D198" s="18" t="s">
        <v>616</v>
      </c>
      <c r="E198" s="20" t="s">
        <v>617</v>
      </c>
      <c r="F198" s="21">
        <v>27150</v>
      </c>
      <c r="G198" s="18" t="s">
        <v>28</v>
      </c>
      <c r="H198" s="18" t="s">
        <v>19</v>
      </c>
      <c r="I198" s="21">
        <v>34394</v>
      </c>
      <c r="J198" s="20" t="s">
        <v>81</v>
      </c>
      <c r="K198" s="19" t="s">
        <v>82</v>
      </c>
      <c r="L198" s="19" t="s">
        <v>83</v>
      </c>
      <c r="M198" s="19" t="s">
        <v>23</v>
      </c>
      <c r="N198" s="22" t="s">
        <v>24</v>
      </c>
      <c r="O198" s="2"/>
    </row>
    <row r="199" spans="1:15" ht="30" hidden="1" customHeight="1">
      <c r="A199" s="18">
        <v>195</v>
      </c>
      <c r="B199" s="19" t="s">
        <v>618</v>
      </c>
      <c r="C199" s="20">
        <f t="shared" ref="C199:C262" ca="1" si="3">(YEAR(NOW())-YEAR(F199))</f>
        <v>36</v>
      </c>
      <c r="D199" s="18" t="s">
        <v>619</v>
      </c>
      <c r="E199" s="20" t="s">
        <v>509</v>
      </c>
      <c r="F199" s="21">
        <v>32450</v>
      </c>
      <c r="G199" s="18" t="s">
        <v>18</v>
      </c>
      <c r="H199" s="18" t="s">
        <v>19</v>
      </c>
      <c r="I199" s="21">
        <v>43528</v>
      </c>
      <c r="J199" s="20" t="s">
        <v>56</v>
      </c>
      <c r="K199" s="19" t="s">
        <v>137</v>
      </c>
      <c r="L199" s="19" t="s">
        <v>138</v>
      </c>
      <c r="M199" s="19" t="s">
        <v>139</v>
      </c>
      <c r="N199" s="22" t="s">
        <v>24</v>
      </c>
      <c r="O199" s="2"/>
    </row>
    <row r="200" spans="1:15" ht="30" hidden="1" customHeight="1">
      <c r="A200" s="18">
        <v>196</v>
      </c>
      <c r="B200" s="19" t="s">
        <v>620</v>
      </c>
      <c r="C200" s="20">
        <f t="shared" ca="1" si="3"/>
        <v>43</v>
      </c>
      <c r="D200" s="18" t="s">
        <v>621</v>
      </c>
      <c r="E200" s="20" t="s">
        <v>363</v>
      </c>
      <c r="F200" s="21">
        <v>29624</v>
      </c>
      <c r="G200" s="18" t="s">
        <v>18</v>
      </c>
      <c r="H200" s="18" t="s">
        <v>19</v>
      </c>
      <c r="I200" s="21">
        <v>38808</v>
      </c>
      <c r="J200" s="20" t="s">
        <v>34</v>
      </c>
      <c r="K200" s="19" t="s">
        <v>52</v>
      </c>
      <c r="L200" s="19" t="s">
        <v>53</v>
      </c>
      <c r="M200" s="19" t="s">
        <v>23</v>
      </c>
      <c r="N200" s="22" t="s">
        <v>24</v>
      </c>
      <c r="O200" s="2"/>
    </row>
    <row r="201" spans="1:15" ht="30" hidden="1" customHeight="1">
      <c r="A201" s="18">
        <v>197</v>
      </c>
      <c r="B201" s="19" t="s">
        <v>622</v>
      </c>
      <c r="C201" s="20">
        <f t="shared" ca="1" si="3"/>
        <v>31</v>
      </c>
      <c r="D201" s="18" t="s">
        <v>623</v>
      </c>
      <c r="E201" s="20" t="s">
        <v>73</v>
      </c>
      <c r="F201" s="21">
        <v>34322</v>
      </c>
      <c r="G201" s="18" t="s">
        <v>18</v>
      </c>
      <c r="H201" s="18" t="s">
        <v>19</v>
      </c>
      <c r="I201" s="21">
        <v>44166</v>
      </c>
      <c r="J201" s="20" t="s">
        <v>65</v>
      </c>
      <c r="K201" s="19" t="s">
        <v>624</v>
      </c>
      <c r="L201" s="19" t="s">
        <v>625</v>
      </c>
      <c r="M201" s="19" t="s">
        <v>626</v>
      </c>
      <c r="N201" s="22" t="s">
        <v>77</v>
      </c>
      <c r="O201" s="2"/>
    </row>
    <row r="202" spans="1:15" ht="30" hidden="1" customHeight="1">
      <c r="A202" s="18">
        <v>198</v>
      </c>
      <c r="B202" s="19" t="s">
        <v>627</v>
      </c>
      <c r="C202" s="20">
        <f t="shared" ca="1" si="3"/>
        <v>27</v>
      </c>
      <c r="D202" s="18" t="s">
        <v>628</v>
      </c>
      <c r="E202" s="20" t="s">
        <v>73</v>
      </c>
      <c r="F202" s="21">
        <v>35445</v>
      </c>
      <c r="G202" s="18" t="s">
        <v>28</v>
      </c>
      <c r="H202" s="18" t="s">
        <v>19</v>
      </c>
      <c r="I202" s="21">
        <v>43497</v>
      </c>
      <c r="J202" s="20" t="s">
        <v>29</v>
      </c>
      <c r="K202" s="19" t="s">
        <v>116</v>
      </c>
      <c r="L202" s="19" t="s">
        <v>629</v>
      </c>
      <c r="M202" s="19" t="s">
        <v>118</v>
      </c>
      <c r="N202" s="22" t="s">
        <v>24</v>
      </c>
      <c r="O202" s="2"/>
    </row>
    <row r="203" spans="1:15" ht="30" hidden="1" customHeight="1">
      <c r="A203" s="18">
        <v>199</v>
      </c>
      <c r="B203" s="19" t="s">
        <v>630</v>
      </c>
      <c r="C203" s="20">
        <f t="shared" ca="1" si="3"/>
        <v>34</v>
      </c>
      <c r="D203" s="18" t="s">
        <v>631</v>
      </c>
      <c r="E203" s="20" t="s">
        <v>17</v>
      </c>
      <c r="F203" s="21">
        <v>32999</v>
      </c>
      <c r="G203" s="18" t="s">
        <v>18</v>
      </c>
      <c r="H203" s="18" t="s">
        <v>19</v>
      </c>
      <c r="I203" s="21">
        <v>43528</v>
      </c>
      <c r="J203" s="20" t="s">
        <v>29</v>
      </c>
      <c r="K203" s="19" t="s">
        <v>21</v>
      </c>
      <c r="L203" s="19" t="s">
        <v>30</v>
      </c>
      <c r="M203" s="19" t="s">
        <v>23</v>
      </c>
      <c r="N203" s="22" t="s">
        <v>24</v>
      </c>
      <c r="O203" s="2"/>
    </row>
    <row r="204" spans="1:15" ht="30" hidden="1" customHeight="1">
      <c r="A204" s="18">
        <v>200</v>
      </c>
      <c r="B204" s="19" t="s">
        <v>632</v>
      </c>
      <c r="C204" s="20">
        <f t="shared" ca="1" si="3"/>
        <v>34</v>
      </c>
      <c r="D204" s="18" t="s">
        <v>633</v>
      </c>
      <c r="E204" s="20" t="s">
        <v>73</v>
      </c>
      <c r="F204" s="21">
        <v>32997</v>
      </c>
      <c r="G204" s="18" t="s">
        <v>18</v>
      </c>
      <c r="H204" s="18" t="s">
        <v>19</v>
      </c>
      <c r="I204" s="21">
        <v>44166</v>
      </c>
      <c r="J204" s="20" t="s">
        <v>46</v>
      </c>
      <c r="K204" s="19" t="s">
        <v>52</v>
      </c>
      <c r="L204" s="19" t="s">
        <v>66</v>
      </c>
      <c r="M204" s="19" t="s">
        <v>634</v>
      </c>
      <c r="N204" s="22" t="s">
        <v>24</v>
      </c>
      <c r="O204" s="2"/>
    </row>
    <row r="205" spans="1:15" ht="30" hidden="1" customHeight="1">
      <c r="A205" s="18">
        <v>201</v>
      </c>
      <c r="B205" s="19" t="s">
        <v>635</v>
      </c>
      <c r="C205" s="20">
        <f t="shared" ca="1" si="3"/>
        <v>47</v>
      </c>
      <c r="D205" s="18" t="s">
        <v>636</v>
      </c>
      <c r="E205" s="20" t="s">
        <v>17</v>
      </c>
      <c r="F205" s="21">
        <v>28234</v>
      </c>
      <c r="G205" s="18" t="s">
        <v>18</v>
      </c>
      <c r="H205" s="18" t="s">
        <v>19</v>
      </c>
      <c r="I205" s="21">
        <v>40179</v>
      </c>
      <c r="J205" s="20" t="s">
        <v>20</v>
      </c>
      <c r="K205" s="19" t="s">
        <v>637</v>
      </c>
      <c r="L205" s="19" t="s">
        <v>638</v>
      </c>
      <c r="M205" s="19" t="s">
        <v>626</v>
      </c>
      <c r="N205" s="22" t="s">
        <v>77</v>
      </c>
      <c r="O205" s="2"/>
    </row>
    <row r="206" spans="1:15" ht="30" hidden="1" customHeight="1">
      <c r="A206" s="18">
        <v>202</v>
      </c>
      <c r="B206" s="19" t="s">
        <v>639</v>
      </c>
      <c r="C206" s="20">
        <f t="shared" ca="1" si="3"/>
        <v>46</v>
      </c>
      <c r="D206" s="18" t="s">
        <v>640</v>
      </c>
      <c r="E206" s="20" t="s">
        <v>173</v>
      </c>
      <c r="F206" s="21">
        <v>28819</v>
      </c>
      <c r="G206" s="18" t="s">
        <v>28</v>
      </c>
      <c r="H206" s="18" t="s">
        <v>19</v>
      </c>
      <c r="I206" s="21">
        <v>39448</v>
      </c>
      <c r="J206" s="20" t="s">
        <v>34</v>
      </c>
      <c r="K206" s="19" t="s">
        <v>82</v>
      </c>
      <c r="L206" s="19" t="s">
        <v>96</v>
      </c>
      <c r="M206" s="19" t="s">
        <v>23</v>
      </c>
      <c r="N206" s="22" t="s">
        <v>24</v>
      </c>
      <c r="O206" s="2"/>
    </row>
    <row r="207" spans="1:15" ht="30" hidden="1" customHeight="1">
      <c r="A207" s="18">
        <v>203</v>
      </c>
      <c r="B207" s="19" t="s">
        <v>641</v>
      </c>
      <c r="C207" s="20">
        <f t="shared" ca="1" si="3"/>
        <v>57</v>
      </c>
      <c r="D207" s="18" t="s">
        <v>642</v>
      </c>
      <c r="E207" s="20" t="s">
        <v>17</v>
      </c>
      <c r="F207" s="21">
        <v>24791</v>
      </c>
      <c r="G207" s="18" t="s">
        <v>18</v>
      </c>
      <c r="H207" s="18" t="s">
        <v>19</v>
      </c>
      <c r="I207" s="21">
        <v>32203</v>
      </c>
      <c r="J207" s="20" t="s">
        <v>34</v>
      </c>
      <c r="K207" s="19" t="s">
        <v>21</v>
      </c>
      <c r="L207" s="19" t="s">
        <v>57</v>
      </c>
      <c r="M207" s="19" t="s">
        <v>23</v>
      </c>
      <c r="N207" s="22" t="s">
        <v>24</v>
      </c>
      <c r="O207" s="2"/>
    </row>
    <row r="208" spans="1:15" ht="30" hidden="1" customHeight="1">
      <c r="A208" s="18">
        <v>204</v>
      </c>
      <c r="B208" s="19" t="s">
        <v>643</v>
      </c>
      <c r="C208" s="20">
        <f t="shared" ca="1" si="3"/>
        <v>51</v>
      </c>
      <c r="D208" s="18" t="s">
        <v>644</v>
      </c>
      <c r="E208" s="20" t="s">
        <v>363</v>
      </c>
      <c r="F208" s="21">
        <v>26872</v>
      </c>
      <c r="G208" s="18" t="s">
        <v>28</v>
      </c>
      <c r="H208" s="18" t="s">
        <v>19</v>
      </c>
      <c r="I208" s="21">
        <v>39448</v>
      </c>
      <c r="J208" s="20" t="s">
        <v>34</v>
      </c>
      <c r="K208" s="19" t="s">
        <v>40</v>
      </c>
      <c r="L208" s="19" t="s">
        <v>41</v>
      </c>
      <c r="M208" s="19" t="s">
        <v>42</v>
      </c>
      <c r="N208" s="22" t="s">
        <v>24</v>
      </c>
      <c r="O208" s="2"/>
    </row>
    <row r="209" spans="1:15" ht="30" hidden="1" customHeight="1">
      <c r="A209" s="18">
        <v>205</v>
      </c>
      <c r="B209" s="19" t="s">
        <v>645</v>
      </c>
      <c r="C209" s="20">
        <f t="shared" ca="1" si="3"/>
        <v>26</v>
      </c>
      <c r="D209" s="18" t="s">
        <v>646</v>
      </c>
      <c r="E209" s="20" t="s">
        <v>647</v>
      </c>
      <c r="F209" s="21">
        <v>35884</v>
      </c>
      <c r="G209" s="18" t="s">
        <v>28</v>
      </c>
      <c r="H209" s="18" t="s">
        <v>19</v>
      </c>
      <c r="I209" s="21">
        <v>44166</v>
      </c>
      <c r="J209" s="20" t="s">
        <v>46</v>
      </c>
      <c r="K209" s="19" t="s">
        <v>648</v>
      </c>
      <c r="L209" s="19" t="s">
        <v>428</v>
      </c>
      <c r="M209" s="19" t="s">
        <v>424</v>
      </c>
      <c r="N209" s="22" t="s">
        <v>77</v>
      </c>
      <c r="O209" s="2"/>
    </row>
    <row r="210" spans="1:15" ht="30" hidden="1" customHeight="1">
      <c r="A210" s="18">
        <v>206</v>
      </c>
      <c r="B210" s="19" t="s">
        <v>649</v>
      </c>
      <c r="C210" s="20">
        <f t="shared" ca="1" si="3"/>
        <v>45</v>
      </c>
      <c r="D210" s="18" t="s">
        <v>650</v>
      </c>
      <c r="E210" s="20" t="s">
        <v>346</v>
      </c>
      <c r="F210" s="21">
        <v>28969</v>
      </c>
      <c r="G210" s="18" t="s">
        <v>28</v>
      </c>
      <c r="H210" s="18" t="s">
        <v>19</v>
      </c>
      <c r="I210" s="21">
        <v>38353</v>
      </c>
      <c r="J210" s="20" t="s">
        <v>56</v>
      </c>
      <c r="K210" s="19" t="s">
        <v>82</v>
      </c>
      <c r="L210" s="19" t="s">
        <v>96</v>
      </c>
      <c r="M210" s="19" t="s">
        <v>23</v>
      </c>
      <c r="N210" s="22" t="s">
        <v>24</v>
      </c>
      <c r="O210" s="2"/>
    </row>
    <row r="211" spans="1:15" ht="30" hidden="1" customHeight="1">
      <c r="A211" s="18">
        <v>207</v>
      </c>
      <c r="B211" s="19" t="s">
        <v>651</v>
      </c>
      <c r="C211" s="20">
        <f t="shared" ca="1" si="3"/>
        <v>56</v>
      </c>
      <c r="D211" s="18" t="s">
        <v>652</v>
      </c>
      <c r="E211" s="20" t="s">
        <v>653</v>
      </c>
      <c r="F211" s="21">
        <v>24875</v>
      </c>
      <c r="G211" s="18" t="s">
        <v>28</v>
      </c>
      <c r="H211" s="18" t="s">
        <v>19</v>
      </c>
      <c r="I211" s="21">
        <v>32568</v>
      </c>
      <c r="J211" s="20" t="s">
        <v>34</v>
      </c>
      <c r="K211" s="19" t="s">
        <v>21</v>
      </c>
      <c r="L211" s="19" t="s">
        <v>57</v>
      </c>
      <c r="M211" s="19" t="s">
        <v>23</v>
      </c>
      <c r="N211" s="22" t="s">
        <v>24</v>
      </c>
      <c r="O211" s="2"/>
    </row>
    <row r="212" spans="1:15" ht="30" hidden="1" customHeight="1">
      <c r="A212" s="18">
        <v>208</v>
      </c>
      <c r="B212" s="19" t="s">
        <v>654</v>
      </c>
      <c r="C212" s="20">
        <f t="shared" ca="1" si="3"/>
        <v>56</v>
      </c>
      <c r="D212" s="18" t="s">
        <v>655</v>
      </c>
      <c r="E212" s="20" t="s">
        <v>17</v>
      </c>
      <c r="F212" s="21">
        <v>25076</v>
      </c>
      <c r="G212" s="18" t="s">
        <v>18</v>
      </c>
      <c r="H212" s="18" t="s">
        <v>19</v>
      </c>
      <c r="I212" s="21">
        <v>32203</v>
      </c>
      <c r="J212" s="20" t="s">
        <v>81</v>
      </c>
      <c r="K212" s="19" t="s">
        <v>82</v>
      </c>
      <c r="L212" s="19" t="s">
        <v>83</v>
      </c>
      <c r="M212" s="19" t="s">
        <v>157</v>
      </c>
      <c r="N212" s="22" t="s">
        <v>24</v>
      </c>
      <c r="O212" s="2"/>
    </row>
    <row r="213" spans="1:15" ht="30" hidden="1" customHeight="1">
      <c r="A213" s="18">
        <v>209</v>
      </c>
      <c r="B213" s="19" t="s">
        <v>656</v>
      </c>
      <c r="C213" s="20">
        <f t="shared" ca="1" si="3"/>
        <v>48</v>
      </c>
      <c r="D213" s="18" t="s">
        <v>657</v>
      </c>
      <c r="E213" s="20" t="s">
        <v>431</v>
      </c>
      <c r="F213" s="21">
        <v>28084</v>
      </c>
      <c r="G213" s="18" t="s">
        <v>18</v>
      </c>
      <c r="H213" s="18" t="s">
        <v>19</v>
      </c>
      <c r="I213" s="21">
        <v>39448</v>
      </c>
      <c r="J213" s="20" t="s">
        <v>29</v>
      </c>
      <c r="K213" s="19" t="s">
        <v>658</v>
      </c>
      <c r="L213" s="19" t="s">
        <v>61</v>
      </c>
      <c r="M213" s="19" t="s">
        <v>468</v>
      </c>
      <c r="N213" s="22" t="s">
        <v>77</v>
      </c>
      <c r="O213" s="2"/>
    </row>
    <row r="214" spans="1:15" ht="30" hidden="1" customHeight="1">
      <c r="A214" s="18">
        <v>210</v>
      </c>
      <c r="B214" s="19" t="s">
        <v>659</v>
      </c>
      <c r="C214" s="20">
        <f t="shared" ca="1" si="3"/>
        <v>53</v>
      </c>
      <c r="D214" s="18" t="s">
        <v>660</v>
      </c>
      <c r="E214" s="20" t="s">
        <v>73</v>
      </c>
      <c r="F214" s="21">
        <v>26157</v>
      </c>
      <c r="G214" s="18" t="s">
        <v>18</v>
      </c>
      <c r="H214" s="18" t="s">
        <v>19</v>
      </c>
      <c r="I214" s="21">
        <v>39814</v>
      </c>
      <c r="J214" s="20" t="s">
        <v>65</v>
      </c>
      <c r="K214" s="19" t="s">
        <v>185</v>
      </c>
      <c r="L214" s="19" t="s">
        <v>220</v>
      </c>
      <c r="M214" s="19" t="s">
        <v>187</v>
      </c>
      <c r="N214" s="22" t="s">
        <v>77</v>
      </c>
      <c r="O214" s="2"/>
    </row>
    <row r="215" spans="1:15" ht="30" hidden="1" customHeight="1">
      <c r="A215" s="18">
        <v>211</v>
      </c>
      <c r="B215" s="19" t="s">
        <v>661</v>
      </c>
      <c r="C215" s="20">
        <f t="shared" ca="1" si="3"/>
        <v>42</v>
      </c>
      <c r="D215" s="18" t="s">
        <v>662</v>
      </c>
      <c r="E215" s="20" t="s">
        <v>17</v>
      </c>
      <c r="F215" s="21">
        <v>30133</v>
      </c>
      <c r="G215" s="18" t="s">
        <v>28</v>
      </c>
      <c r="H215" s="18" t="s">
        <v>19</v>
      </c>
      <c r="I215" s="21">
        <v>40544</v>
      </c>
      <c r="J215" s="20" t="s">
        <v>56</v>
      </c>
      <c r="K215" s="19" t="s">
        <v>21</v>
      </c>
      <c r="L215" s="19" t="s">
        <v>57</v>
      </c>
      <c r="M215" s="19" t="s">
        <v>23</v>
      </c>
      <c r="N215" s="22" t="s">
        <v>24</v>
      </c>
      <c r="O215" s="2"/>
    </row>
    <row r="216" spans="1:15" ht="30" hidden="1" customHeight="1">
      <c r="A216" s="18">
        <v>212</v>
      </c>
      <c r="B216" s="19" t="s">
        <v>663</v>
      </c>
      <c r="C216" s="20">
        <f t="shared" ca="1" si="3"/>
        <v>55</v>
      </c>
      <c r="D216" s="18" t="s">
        <v>664</v>
      </c>
      <c r="E216" s="20" t="s">
        <v>665</v>
      </c>
      <c r="F216" s="21">
        <v>25362</v>
      </c>
      <c r="G216" s="18" t="s">
        <v>18</v>
      </c>
      <c r="H216" s="18" t="s">
        <v>19</v>
      </c>
      <c r="I216" s="21">
        <v>34029</v>
      </c>
      <c r="J216" s="20" t="s">
        <v>81</v>
      </c>
      <c r="K216" s="19" t="s">
        <v>82</v>
      </c>
      <c r="L216" s="19" t="s">
        <v>83</v>
      </c>
      <c r="M216" s="19" t="s">
        <v>23</v>
      </c>
      <c r="N216" s="22" t="s">
        <v>24</v>
      </c>
      <c r="O216" s="2"/>
    </row>
    <row r="217" spans="1:15" ht="30" hidden="1" customHeight="1">
      <c r="A217" s="18">
        <v>213</v>
      </c>
      <c r="B217" s="19" t="s">
        <v>666</v>
      </c>
      <c r="C217" s="20">
        <f t="shared" ca="1" si="3"/>
        <v>46</v>
      </c>
      <c r="D217" s="18" t="s">
        <v>667</v>
      </c>
      <c r="E217" s="20" t="s">
        <v>17</v>
      </c>
      <c r="F217" s="21">
        <v>28670</v>
      </c>
      <c r="G217" s="18" t="s">
        <v>18</v>
      </c>
      <c r="H217" s="18" t="s">
        <v>19</v>
      </c>
      <c r="I217" s="21">
        <v>39083</v>
      </c>
      <c r="J217" s="20" t="s">
        <v>81</v>
      </c>
      <c r="K217" s="19" t="s">
        <v>668</v>
      </c>
      <c r="L217" s="19" t="s">
        <v>364</v>
      </c>
      <c r="M217" s="19" t="s">
        <v>42</v>
      </c>
      <c r="N217" s="22" t="s">
        <v>24</v>
      </c>
      <c r="O217" s="2"/>
    </row>
    <row r="218" spans="1:15" ht="30" hidden="1" customHeight="1">
      <c r="A218" s="18">
        <v>214</v>
      </c>
      <c r="B218" s="19" t="s">
        <v>669</v>
      </c>
      <c r="C218" s="20">
        <f t="shared" ca="1" si="3"/>
        <v>38</v>
      </c>
      <c r="D218" s="18" t="s">
        <v>670</v>
      </c>
      <c r="E218" s="20" t="s">
        <v>509</v>
      </c>
      <c r="F218" s="21">
        <v>31720</v>
      </c>
      <c r="G218" s="18" t="s">
        <v>18</v>
      </c>
      <c r="H218" s="18" t="s">
        <v>19</v>
      </c>
      <c r="I218" s="21">
        <v>42036</v>
      </c>
      <c r="J218" s="20" t="s">
        <v>65</v>
      </c>
      <c r="K218" s="19" t="s">
        <v>21</v>
      </c>
      <c r="L218" s="19" t="s">
        <v>22</v>
      </c>
      <c r="M218" s="19" t="s">
        <v>23</v>
      </c>
      <c r="N218" s="22" t="s">
        <v>24</v>
      </c>
      <c r="O218" s="2"/>
    </row>
    <row r="219" spans="1:15" ht="30" hidden="1" customHeight="1">
      <c r="A219" s="18">
        <v>215</v>
      </c>
      <c r="B219" s="19" t="s">
        <v>671</v>
      </c>
      <c r="C219" s="20">
        <f t="shared" ca="1" si="3"/>
        <v>56</v>
      </c>
      <c r="D219" s="18" t="s">
        <v>672</v>
      </c>
      <c r="E219" s="20" t="s">
        <v>17</v>
      </c>
      <c r="F219" s="21">
        <v>24970</v>
      </c>
      <c r="G219" s="18" t="s">
        <v>18</v>
      </c>
      <c r="H219" s="18" t="s">
        <v>19</v>
      </c>
      <c r="I219" s="21">
        <v>29281</v>
      </c>
      <c r="J219" s="20" t="s">
        <v>34</v>
      </c>
      <c r="K219" s="19" t="s">
        <v>52</v>
      </c>
      <c r="L219" s="19" t="s">
        <v>53</v>
      </c>
      <c r="M219" s="19" t="s">
        <v>23</v>
      </c>
      <c r="N219" s="22" t="s">
        <v>24</v>
      </c>
      <c r="O219" s="2"/>
    </row>
    <row r="220" spans="1:15" ht="30" hidden="1" customHeight="1">
      <c r="A220" s="18">
        <v>216</v>
      </c>
      <c r="B220" s="19" t="s">
        <v>673</v>
      </c>
      <c r="C220" s="20">
        <f t="shared" ca="1" si="3"/>
        <v>34</v>
      </c>
      <c r="D220" s="18" t="s">
        <v>674</v>
      </c>
      <c r="E220" s="20" t="s">
        <v>73</v>
      </c>
      <c r="F220" s="21">
        <v>32907</v>
      </c>
      <c r="G220" s="18" t="s">
        <v>18</v>
      </c>
      <c r="H220" s="18" t="s">
        <v>19</v>
      </c>
      <c r="I220" s="21">
        <v>44166</v>
      </c>
      <c r="J220" s="20" t="s">
        <v>65</v>
      </c>
      <c r="K220" s="19" t="s">
        <v>82</v>
      </c>
      <c r="L220" s="19" t="s">
        <v>675</v>
      </c>
      <c r="M220" s="19" t="s">
        <v>23</v>
      </c>
      <c r="N220" s="22" t="s">
        <v>24</v>
      </c>
      <c r="O220" s="2"/>
    </row>
    <row r="221" spans="1:15" ht="30" hidden="1" customHeight="1">
      <c r="A221" s="18">
        <v>217</v>
      </c>
      <c r="B221" s="19" t="s">
        <v>676</v>
      </c>
      <c r="C221" s="20">
        <f t="shared" ca="1" si="3"/>
        <v>33</v>
      </c>
      <c r="D221" s="18" t="s">
        <v>677</v>
      </c>
      <c r="E221" s="20" t="s">
        <v>678</v>
      </c>
      <c r="F221" s="21">
        <v>33571</v>
      </c>
      <c r="G221" s="18" t="s">
        <v>18</v>
      </c>
      <c r="H221" s="18" t="s">
        <v>19</v>
      </c>
      <c r="I221" s="21">
        <v>43528</v>
      </c>
      <c r="J221" s="20" t="s">
        <v>29</v>
      </c>
      <c r="K221" s="19" t="s">
        <v>47</v>
      </c>
      <c r="L221" s="19" t="s">
        <v>48</v>
      </c>
      <c r="M221" s="19" t="s">
        <v>42</v>
      </c>
      <c r="N221" s="22" t="s">
        <v>24</v>
      </c>
      <c r="O221" s="2"/>
    </row>
    <row r="222" spans="1:15" ht="30" hidden="1" customHeight="1">
      <c r="A222" s="18">
        <v>218</v>
      </c>
      <c r="B222" s="19" t="s">
        <v>679</v>
      </c>
      <c r="C222" s="20">
        <f t="shared" ca="1" si="3"/>
        <v>30</v>
      </c>
      <c r="D222" s="18" t="s">
        <v>680</v>
      </c>
      <c r="E222" s="20" t="s">
        <v>302</v>
      </c>
      <c r="F222" s="21">
        <v>34567</v>
      </c>
      <c r="G222" s="18" t="s">
        <v>28</v>
      </c>
      <c r="H222" s="18" t="s">
        <v>19</v>
      </c>
      <c r="I222" s="21">
        <v>43528</v>
      </c>
      <c r="J222" s="20" t="s">
        <v>20</v>
      </c>
      <c r="K222" s="19" t="s">
        <v>82</v>
      </c>
      <c r="L222" s="19" t="s">
        <v>87</v>
      </c>
      <c r="M222" s="19" t="s">
        <v>23</v>
      </c>
      <c r="N222" s="22" t="s">
        <v>24</v>
      </c>
      <c r="O222" s="2"/>
    </row>
    <row r="223" spans="1:15" ht="30" hidden="1" customHeight="1">
      <c r="A223" s="18">
        <v>219</v>
      </c>
      <c r="B223" s="19" t="s">
        <v>681</v>
      </c>
      <c r="C223" s="20">
        <f t="shared" ca="1" si="3"/>
        <v>38</v>
      </c>
      <c r="D223" s="29" t="s">
        <v>682</v>
      </c>
      <c r="E223" s="20" t="s">
        <v>17</v>
      </c>
      <c r="F223" s="21">
        <v>31508</v>
      </c>
      <c r="G223" s="18" t="s">
        <v>18</v>
      </c>
      <c r="H223" s="18" t="s">
        <v>19</v>
      </c>
      <c r="I223" s="21">
        <v>42826</v>
      </c>
      <c r="J223" s="20" t="s">
        <v>65</v>
      </c>
      <c r="K223" s="19" t="s">
        <v>52</v>
      </c>
      <c r="L223" s="19" t="s">
        <v>66</v>
      </c>
      <c r="M223" s="19" t="s">
        <v>23</v>
      </c>
      <c r="N223" s="22" t="s">
        <v>24</v>
      </c>
      <c r="O223" s="2"/>
    </row>
    <row r="224" spans="1:15" ht="30" hidden="1" customHeight="1">
      <c r="A224" s="18">
        <v>220</v>
      </c>
      <c r="B224" s="19" t="s">
        <v>683</v>
      </c>
      <c r="C224" s="20">
        <f t="shared" ca="1" si="3"/>
        <v>35</v>
      </c>
      <c r="D224" s="18" t="s">
        <v>684</v>
      </c>
      <c r="E224" s="20" t="s">
        <v>73</v>
      </c>
      <c r="F224" s="21">
        <v>32637</v>
      </c>
      <c r="G224" s="18" t="s">
        <v>18</v>
      </c>
      <c r="H224" s="18" t="s">
        <v>19</v>
      </c>
      <c r="I224" s="21">
        <v>43497</v>
      </c>
      <c r="J224" s="20" t="s">
        <v>29</v>
      </c>
      <c r="K224" s="19" t="s">
        <v>40</v>
      </c>
      <c r="L224" s="19" t="s">
        <v>685</v>
      </c>
      <c r="M224" s="19" t="s">
        <v>42</v>
      </c>
      <c r="N224" s="22" t="s">
        <v>24</v>
      </c>
      <c r="O224" s="2"/>
    </row>
    <row r="225" spans="1:15" ht="30" hidden="1" customHeight="1">
      <c r="A225" s="18">
        <v>221</v>
      </c>
      <c r="B225" s="19" t="s">
        <v>686</v>
      </c>
      <c r="C225" s="20">
        <f t="shared" ca="1" si="3"/>
        <v>30</v>
      </c>
      <c r="D225" s="18" t="s">
        <v>687</v>
      </c>
      <c r="E225" s="20" t="s">
        <v>131</v>
      </c>
      <c r="F225" s="21">
        <v>34639</v>
      </c>
      <c r="G225" s="18" t="s">
        <v>18</v>
      </c>
      <c r="H225" s="18" t="s">
        <v>19</v>
      </c>
      <c r="I225" s="21">
        <v>44166</v>
      </c>
      <c r="J225" s="20" t="s">
        <v>20</v>
      </c>
      <c r="K225" s="19" t="s">
        <v>227</v>
      </c>
      <c r="L225" s="19" t="s">
        <v>688</v>
      </c>
      <c r="M225" s="19" t="s">
        <v>42</v>
      </c>
      <c r="N225" s="22" t="s">
        <v>24</v>
      </c>
      <c r="O225" s="2"/>
    </row>
    <row r="226" spans="1:15" ht="30" hidden="1" customHeight="1">
      <c r="A226" s="18">
        <v>222</v>
      </c>
      <c r="B226" s="19" t="s">
        <v>689</v>
      </c>
      <c r="C226" s="20">
        <f t="shared" ca="1" si="3"/>
        <v>39</v>
      </c>
      <c r="D226" s="18" t="s">
        <v>690</v>
      </c>
      <c r="E226" s="20" t="s">
        <v>17</v>
      </c>
      <c r="F226" s="21">
        <v>31138</v>
      </c>
      <c r="G226" s="18" t="s">
        <v>18</v>
      </c>
      <c r="H226" s="18" t="s">
        <v>19</v>
      </c>
      <c r="I226" s="21">
        <v>39873</v>
      </c>
      <c r="J226" s="20" t="s">
        <v>56</v>
      </c>
      <c r="K226" s="19" t="s">
        <v>82</v>
      </c>
      <c r="L226" s="19" t="s">
        <v>96</v>
      </c>
      <c r="M226" s="19" t="s">
        <v>23</v>
      </c>
      <c r="N226" s="22" t="s">
        <v>24</v>
      </c>
      <c r="O226" s="2"/>
    </row>
    <row r="227" spans="1:15" ht="30" hidden="1" customHeight="1">
      <c r="A227" s="18">
        <v>223</v>
      </c>
      <c r="B227" s="19" t="s">
        <v>691</v>
      </c>
      <c r="C227" s="20">
        <f t="shared" ca="1" si="3"/>
        <v>39</v>
      </c>
      <c r="D227" s="18" t="s">
        <v>692</v>
      </c>
      <c r="E227" s="20" t="s">
        <v>17</v>
      </c>
      <c r="F227" s="21">
        <v>31148</v>
      </c>
      <c r="G227" s="18" t="s">
        <v>18</v>
      </c>
      <c r="H227" s="18" t="s">
        <v>19</v>
      </c>
      <c r="I227" s="21">
        <v>39873</v>
      </c>
      <c r="J227" s="20" t="s">
        <v>56</v>
      </c>
      <c r="K227" s="19" t="s">
        <v>406</v>
      </c>
      <c r="L227" s="19" t="s">
        <v>693</v>
      </c>
      <c r="M227" s="19" t="s">
        <v>23</v>
      </c>
      <c r="N227" s="22" t="s">
        <v>24</v>
      </c>
      <c r="O227" s="2"/>
    </row>
    <row r="228" spans="1:15" ht="30" hidden="1" customHeight="1">
      <c r="A228" s="18">
        <v>224</v>
      </c>
      <c r="B228" s="19" t="s">
        <v>694</v>
      </c>
      <c r="C228" s="20">
        <f t="shared" ca="1" si="3"/>
        <v>52</v>
      </c>
      <c r="D228" s="18" t="s">
        <v>695</v>
      </c>
      <c r="E228" s="20" t="s">
        <v>202</v>
      </c>
      <c r="F228" s="21">
        <v>26390</v>
      </c>
      <c r="G228" s="18" t="s">
        <v>18</v>
      </c>
      <c r="H228" s="18" t="s">
        <v>19</v>
      </c>
      <c r="I228" s="21">
        <v>34759</v>
      </c>
      <c r="J228" s="20" t="s">
        <v>34</v>
      </c>
      <c r="K228" s="19" t="s">
        <v>107</v>
      </c>
      <c r="L228" s="19" t="s">
        <v>108</v>
      </c>
      <c r="M228" s="19" t="s">
        <v>42</v>
      </c>
      <c r="N228" s="22" t="s">
        <v>24</v>
      </c>
      <c r="O228" s="2"/>
    </row>
    <row r="229" spans="1:15" ht="30" hidden="1" customHeight="1">
      <c r="A229" s="18">
        <v>225</v>
      </c>
      <c r="B229" s="19" t="s">
        <v>696</v>
      </c>
      <c r="C229" s="20">
        <f t="shared" ca="1" si="3"/>
        <v>47</v>
      </c>
      <c r="D229" s="18" t="s">
        <v>697</v>
      </c>
      <c r="E229" s="20" t="s">
        <v>17</v>
      </c>
      <c r="F229" s="21">
        <v>28452</v>
      </c>
      <c r="G229" s="18" t="s">
        <v>28</v>
      </c>
      <c r="H229" s="18" t="s">
        <v>19</v>
      </c>
      <c r="I229" s="21">
        <v>35125</v>
      </c>
      <c r="J229" s="20" t="s">
        <v>81</v>
      </c>
      <c r="K229" s="19" t="s">
        <v>82</v>
      </c>
      <c r="L229" s="19" t="s">
        <v>83</v>
      </c>
      <c r="M229" s="19" t="s">
        <v>23</v>
      </c>
      <c r="N229" s="22" t="s">
        <v>24</v>
      </c>
      <c r="O229" s="2"/>
    </row>
    <row r="230" spans="1:15" ht="30" hidden="1" customHeight="1">
      <c r="A230" s="18">
        <v>226</v>
      </c>
      <c r="B230" s="19" t="s">
        <v>698</v>
      </c>
      <c r="C230" s="20">
        <f t="shared" ca="1" si="3"/>
        <v>43</v>
      </c>
      <c r="D230" s="18" t="s">
        <v>699</v>
      </c>
      <c r="E230" s="20" t="s">
        <v>17</v>
      </c>
      <c r="F230" s="21">
        <v>29904</v>
      </c>
      <c r="G230" s="18" t="s">
        <v>18</v>
      </c>
      <c r="H230" s="18" t="s">
        <v>19</v>
      </c>
      <c r="I230" s="21">
        <v>43654</v>
      </c>
      <c r="J230" s="20" t="s">
        <v>34</v>
      </c>
      <c r="K230" s="19" t="s">
        <v>52</v>
      </c>
      <c r="L230" s="19" t="s">
        <v>53</v>
      </c>
      <c r="M230" s="19" t="s">
        <v>23</v>
      </c>
      <c r="N230" s="22" t="s">
        <v>24</v>
      </c>
      <c r="O230" s="2"/>
    </row>
    <row r="231" spans="1:15" ht="30" hidden="1" customHeight="1">
      <c r="A231" s="18">
        <v>227</v>
      </c>
      <c r="B231" s="19" t="s">
        <v>700</v>
      </c>
      <c r="C231" s="20">
        <f t="shared" ca="1" si="3"/>
        <v>28</v>
      </c>
      <c r="D231" s="18" t="s">
        <v>701</v>
      </c>
      <c r="E231" s="20" t="s">
        <v>17</v>
      </c>
      <c r="F231" s="21">
        <v>35188</v>
      </c>
      <c r="G231" s="18" t="s">
        <v>18</v>
      </c>
      <c r="H231" s="18" t="s">
        <v>19</v>
      </c>
      <c r="I231" s="21">
        <v>43528</v>
      </c>
      <c r="J231" s="20" t="s">
        <v>29</v>
      </c>
      <c r="K231" s="19" t="s">
        <v>21</v>
      </c>
      <c r="L231" s="19" t="s">
        <v>30</v>
      </c>
      <c r="M231" s="19" t="s">
        <v>23</v>
      </c>
      <c r="N231" s="22" t="s">
        <v>24</v>
      </c>
      <c r="O231" s="2"/>
    </row>
    <row r="232" spans="1:15" ht="30" hidden="1" customHeight="1">
      <c r="A232" s="18">
        <v>228</v>
      </c>
      <c r="B232" s="19" t="s">
        <v>702</v>
      </c>
      <c r="C232" s="20">
        <f t="shared" ca="1" si="3"/>
        <v>40</v>
      </c>
      <c r="D232" s="18" t="s">
        <v>703</v>
      </c>
      <c r="E232" s="20" t="s">
        <v>17</v>
      </c>
      <c r="F232" s="21">
        <v>30948</v>
      </c>
      <c r="G232" s="18" t="s">
        <v>18</v>
      </c>
      <c r="H232" s="18" t="s">
        <v>19</v>
      </c>
      <c r="I232" s="21">
        <v>38353</v>
      </c>
      <c r="J232" s="20" t="s">
        <v>56</v>
      </c>
      <c r="K232" s="19" t="s">
        <v>69</v>
      </c>
      <c r="L232" s="19" t="s">
        <v>436</v>
      </c>
      <c r="M232" s="19" t="s">
        <v>42</v>
      </c>
      <c r="N232" s="22" t="s">
        <v>24</v>
      </c>
      <c r="O232" s="2"/>
    </row>
    <row r="233" spans="1:15" ht="30" hidden="1" customHeight="1">
      <c r="A233" s="18">
        <v>229</v>
      </c>
      <c r="B233" s="19" t="s">
        <v>704</v>
      </c>
      <c r="C233" s="20">
        <f t="shared" ca="1" si="3"/>
        <v>48</v>
      </c>
      <c r="D233" s="18" t="s">
        <v>705</v>
      </c>
      <c r="E233" s="20" t="s">
        <v>17</v>
      </c>
      <c r="F233" s="21">
        <v>27975</v>
      </c>
      <c r="G233" s="18" t="s">
        <v>18</v>
      </c>
      <c r="H233" s="18" t="s">
        <v>19</v>
      </c>
      <c r="I233" s="21">
        <v>38808</v>
      </c>
      <c r="J233" s="20" t="s">
        <v>34</v>
      </c>
      <c r="K233" s="19" t="s">
        <v>82</v>
      </c>
      <c r="L233" s="19" t="s">
        <v>96</v>
      </c>
      <c r="M233" s="19" t="s">
        <v>23</v>
      </c>
      <c r="N233" s="22" t="s">
        <v>24</v>
      </c>
      <c r="O233" s="2"/>
    </row>
    <row r="234" spans="1:15" ht="30" hidden="1" customHeight="1">
      <c r="A234" s="18">
        <v>230</v>
      </c>
      <c r="B234" s="19" t="s">
        <v>706</v>
      </c>
      <c r="C234" s="20">
        <f t="shared" ca="1" si="3"/>
        <v>37</v>
      </c>
      <c r="D234" s="18" t="s">
        <v>707</v>
      </c>
      <c r="E234" s="20" t="s">
        <v>242</v>
      </c>
      <c r="F234" s="21">
        <v>32081</v>
      </c>
      <c r="G234" s="18" t="s">
        <v>18</v>
      </c>
      <c r="H234" s="18" t="s">
        <v>19</v>
      </c>
      <c r="I234" s="21">
        <v>39873</v>
      </c>
      <c r="J234" s="20" t="s">
        <v>56</v>
      </c>
      <c r="K234" s="19" t="s">
        <v>52</v>
      </c>
      <c r="L234" s="19" t="s">
        <v>53</v>
      </c>
      <c r="M234" s="19" t="s">
        <v>23</v>
      </c>
      <c r="N234" s="22" t="s">
        <v>24</v>
      </c>
      <c r="O234" s="2"/>
    </row>
    <row r="235" spans="1:15" ht="30" hidden="1" customHeight="1">
      <c r="A235" s="18">
        <v>231</v>
      </c>
      <c r="B235" s="19" t="s">
        <v>708</v>
      </c>
      <c r="C235" s="20">
        <f t="shared" ca="1" si="3"/>
        <v>34</v>
      </c>
      <c r="D235" s="18" t="s">
        <v>709</v>
      </c>
      <c r="E235" s="20" t="s">
        <v>17</v>
      </c>
      <c r="F235" s="21">
        <v>32988</v>
      </c>
      <c r="G235" s="18" t="s">
        <v>18</v>
      </c>
      <c r="H235" s="18" t="s">
        <v>19</v>
      </c>
      <c r="I235" s="21">
        <v>42036</v>
      </c>
      <c r="J235" s="20" t="s">
        <v>65</v>
      </c>
      <c r="K235" s="19" t="s">
        <v>52</v>
      </c>
      <c r="L235" s="19" t="s">
        <v>104</v>
      </c>
      <c r="M235" s="19" t="s">
        <v>23</v>
      </c>
      <c r="N235" s="22" t="s">
        <v>24</v>
      </c>
      <c r="O235" s="2"/>
    </row>
    <row r="236" spans="1:15" ht="30" hidden="1" customHeight="1">
      <c r="A236" s="18">
        <v>232</v>
      </c>
      <c r="B236" s="19" t="s">
        <v>710</v>
      </c>
      <c r="C236" s="20">
        <f t="shared" ca="1" si="3"/>
        <v>33</v>
      </c>
      <c r="D236" s="18" t="s">
        <v>711</v>
      </c>
      <c r="E236" s="20" t="s">
        <v>405</v>
      </c>
      <c r="F236" s="21">
        <v>33409</v>
      </c>
      <c r="G236" s="18" t="s">
        <v>18</v>
      </c>
      <c r="H236" s="18" t="s">
        <v>19</v>
      </c>
      <c r="I236" s="21">
        <v>41944</v>
      </c>
      <c r="J236" s="20" t="s">
        <v>29</v>
      </c>
      <c r="K236" s="19" t="s">
        <v>582</v>
      </c>
      <c r="L236" s="19" t="s">
        <v>385</v>
      </c>
      <c r="M236" s="19" t="s">
        <v>42</v>
      </c>
      <c r="N236" s="22" t="s">
        <v>24</v>
      </c>
      <c r="O236" s="2"/>
    </row>
    <row r="237" spans="1:15" ht="30" hidden="1" customHeight="1">
      <c r="A237" s="18">
        <v>233</v>
      </c>
      <c r="B237" s="19" t="s">
        <v>712</v>
      </c>
      <c r="C237" s="20">
        <f t="shared" ca="1" si="3"/>
        <v>38</v>
      </c>
      <c r="D237" s="18" t="s">
        <v>713</v>
      </c>
      <c r="E237" s="20" t="s">
        <v>17</v>
      </c>
      <c r="F237" s="21">
        <v>31692</v>
      </c>
      <c r="G237" s="18" t="s">
        <v>18</v>
      </c>
      <c r="H237" s="18" t="s">
        <v>19</v>
      </c>
      <c r="I237" s="21">
        <v>40544</v>
      </c>
      <c r="J237" s="20" t="s">
        <v>56</v>
      </c>
      <c r="K237" s="19" t="s">
        <v>82</v>
      </c>
      <c r="L237" s="19" t="s">
        <v>96</v>
      </c>
      <c r="M237" s="19" t="s">
        <v>23</v>
      </c>
      <c r="N237" s="22" t="s">
        <v>24</v>
      </c>
      <c r="O237" s="2"/>
    </row>
    <row r="238" spans="1:15" ht="30" hidden="1" customHeight="1">
      <c r="A238" s="18">
        <v>234</v>
      </c>
      <c r="B238" s="19" t="s">
        <v>714</v>
      </c>
      <c r="C238" s="20">
        <f t="shared" ca="1" si="3"/>
        <v>39</v>
      </c>
      <c r="D238" s="18" t="s">
        <v>715</v>
      </c>
      <c r="E238" s="20" t="s">
        <v>17</v>
      </c>
      <c r="F238" s="21">
        <v>31349</v>
      </c>
      <c r="G238" s="18" t="s">
        <v>18</v>
      </c>
      <c r="H238" s="18" t="s">
        <v>19</v>
      </c>
      <c r="I238" s="21">
        <v>39873</v>
      </c>
      <c r="J238" s="20" t="s">
        <v>20</v>
      </c>
      <c r="K238" s="19" t="s">
        <v>488</v>
      </c>
      <c r="L238" s="19" t="s">
        <v>716</v>
      </c>
      <c r="M238" s="19" t="s">
        <v>199</v>
      </c>
      <c r="N238" s="22" t="s">
        <v>24</v>
      </c>
      <c r="O238" s="2"/>
    </row>
    <row r="239" spans="1:15" ht="30" hidden="1" customHeight="1">
      <c r="A239" s="18">
        <v>235</v>
      </c>
      <c r="B239" s="19" t="s">
        <v>717</v>
      </c>
      <c r="C239" s="20">
        <f t="shared" ca="1" si="3"/>
        <v>30</v>
      </c>
      <c r="D239" s="18" t="s">
        <v>718</v>
      </c>
      <c r="E239" s="20" t="s">
        <v>17</v>
      </c>
      <c r="F239" s="21">
        <v>34632</v>
      </c>
      <c r="G239" s="18" t="s">
        <v>18</v>
      </c>
      <c r="H239" s="18" t="s">
        <v>19</v>
      </c>
      <c r="I239" s="21">
        <v>44166</v>
      </c>
      <c r="J239" s="20" t="s">
        <v>46</v>
      </c>
      <c r="K239" s="19" t="s">
        <v>21</v>
      </c>
      <c r="L239" s="19" t="s">
        <v>30</v>
      </c>
      <c r="M239" s="19" t="s">
        <v>634</v>
      </c>
      <c r="N239" s="22" t="s">
        <v>24</v>
      </c>
      <c r="O239" s="2"/>
    </row>
    <row r="240" spans="1:15" ht="30" hidden="1" customHeight="1">
      <c r="A240" s="18">
        <v>236</v>
      </c>
      <c r="B240" s="19" t="s">
        <v>719</v>
      </c>
      <c r="C240" s="20">
        <f t="shared" ca="1" si="3"/>
        <v>36</v>
      </c>
      <c r="D240" s="18" t="s">
        <v>720</v>
      </c>
      <c r="E240" s="20" t="s">
        <v>17</v>
      </c>
      <c r="F240" s="21">
        <v>32182</v>
      </c>
      <c r="G240" s="18" t="s">
        <v>28</v>
      </c>
      <c r="H240" s="18" t="s">
        <v>19</v>
      </c>
      <c r="I240" s="21">
        <v>44166</v>
      </c>
      <c r="J240" s="20" t="s">
        <v>65</v>
      </c>
      <c r="K240" s="19" t="s">
        <v>185</v>
      </c>
      <c r="L240" s="19" t="s">
        <v>721</v>
      </c>
      <c r="M240" s="19" t="s">
        <v>76</v>
      </c>
      <c r="N240" s="22" t="s">
        <v>77</v>
      </c>
      <c r="O240" s="2"/>
    </row>
    <row r="241" spans="1:15" ht="30" hidden="1" customHeight="1">
      <c r="A241" s="18">
        <v>237</v>
      </c>
      <c r="B241" s="19" t="s">
        <v>722</v>
      </c>
      <c r="C241" s="20">
        <f t="shared" ca="1" si="3"/>
        <v>28</v>
      </c>
      <c r="D241" s="18" t="s">
        <v>723</v>
      </c>
      <c r="E241" s="20" t="s">
        <v>73</v>
      </c>
      <c r="F241" s="21">
        <v>35163</v>
      </c>
      <c r="G241" s="18" t="s">
        <v>18</v>
      </c>
      <c r="H241" s="18" t="s">
        <v>19</v>
      </c>
      <c r="I241" s="21">
        <v>43497</v>
      </c>
      <c r="J241" s="20" t="s">
        <v>29</v>
      </c>
      <c r="K241" s="19" t="s">
        <v>116</v>
      </c>
      <c r="L241" s="19" t="s">
        <v>629</v>
      </c>
      <c r="M241" s="19" t="s">
        <v>118</v>
      </c>
      <c r="N241" s="22" t="s">
        <v>24</v>
      </c>
      <c r="O241" s="2"/>
    </row>
    <row r="242" spans="1:15" ht="30" hidden="1" customHeight="1">
      <c r="A242" s="18">
        <v>238</v>
      </c>
      <c r="B242" s="19" t="s">
        <v>724</v>
      </c>
      <c r="C242" s="20">
        <f t="shared" ca="1" si="3"/>
        <v>37</v>
      </c>
      <c r="D242" s="18" t="s">
        <v>725</v>
      </c>
      <c r="E242" s="20" t="s">
        <v>17</v>
      </c>
      <c r="F242" s="21">
        <v>31798</v>
      </c>
      <c r="G242" s="18" t="s">
        <v>18</v>
      </c>
      <c r="H242" s="18" t="s">
        <v>19</v>
      </c>
      <c r="I242" s="21">
        <v>39873</v>
      </c>
      <c r="J242" s="20" t="s">
        <v>56</v>
      </c>
      <c r="K242" s="19" t="s">
        <v>52</v>
      </c>
      <c r="L242" s="19" t="s">
        <v>53</v>
      </c>
      <c r="M242" s="19" t="s">
        <v>23</v>
      </c>
      <c r="N242" s="22" t="s">
        <v>24</v>
      </c>
      <c r="O242" s="2"/>
    </row>
    <row r="243" spans="1:15" ht="30" hidden="1" customHeight="1">
      <c r="A243" s="18">
        <v>239</v>
      </c>
      <c r="B243" s="19" t="s">
        <v>726</v>
      </c>
      <c r="C243" s="20">
        <f t="shared" ca="1" si="3"/>
        <v>39</v>
      </c>
      <c r="D243" s="18" t="s">
        <v>727</v>
      </c>
      <c r="E243" s="20" t="s">
        <v>17</v>
      </c>
      <c r="F243" s="21">
        <v>31221</v>
      </c>
      <c r="G243" s="18" t="s">
        <v>28</v>
      </c>
      <c r="H243" s="18" t="s">
        <v>19</v>
      </c>
      <c r="I243" s="21">
        <v>37956</v>
      </c>
      <c r="J243" s="20" t="s">
        <v>65</v>
      </c>
      <c r="K243" s="19" t="s">
        <v>728</v>
      </c>
      <c r="L243" s="19" t="s">
        <v>729</v>
      </c>
      <c r="M243" s="19" t="s">
        <v>468</v>
      </c>
      <c r="N243" s="22" t="s">
        <v>77</v>
      </c>
      <c r="O243" s="2"/>
    </row>
    <row r="244" spans="1:15" ht="30" hidden="1" customHeight="1">
      <c r="A244" s="18">
        <v>240</v>
      </c>
      <c r="B244" s="19" t="s">
        <v>730</v>
      </c>
      <c r="C244" s="20">
        <f t="shared" ca="1" si="3"/>
        <v>39</v>
      </c>
      <c r="D244" s="18" t="s">
        <v>731</v>
      </c>
      <c r="E244" s="20" t="s">
        <v>17</v>
      </c>
      <c r="F244" s="21">
        <v>31348</v>
      </c>
      <c r="G244" s="18" t="s">
        <v>28</v>
      </c>
      <c r="H244" s="18" t="s">
        <v>19</v>
      </c>
      <c r="I244" s="21">
        <v>39873</v>
      </c>
      <c r="J244" s="20" t="s">
        <v>20</v>
      </c>
      <c r="K244" s="19" t="s">
        <v>732</v>
      </c>
      <c r="L244" s="19" t="s">
        <v>96</v>
      </c>
      <c r="M244" s="19" t="s">
        <v>23</v>
      </c>
      <c r="N244" s="22" t="s">
        <v>24</v>
      </c>
      <c r="O244" s="2"/>
    </row>
    <row r="245" spans="1:15" ht="30" hidden="1" customHeight="1">
      <c r="A245" s="18">
        <v>241</v>
      </c>
      <c r="B245" s="19" t="s">
        <v>733</v>
      </c>
      <c r="C245" s="20">
        <f t="shared" ca="1" si="3"/>
        <v>48</v>
      </c>
      <c r="D245" s="18" t="s">
        <v>734</v>
      </c>
      <c r="E245" s="20" t="s">
        <v>735</v>
      </c>
      <c r="F245" s="21">
        <v>27887</v>
      </c>
      <c r="G245" s="18" t="s">
        <v>28</v>
      </c>
      <c r="H245" s="18" t="s">
        <v>19</v>
      </c>
      <c r="I245" s="21">
        <v>35462</v>
      </c>
      <c r="J245" s="20" t="s">
        <v>151</v>
      </c>
      <c r="K245" s="19" t="s">
        <v>732</v>
      </c>
      <c r="L245" s="19" t="s">
        <v>83</v>
      </c>
      <c r="M245" s="19" t="s">
        <v>23</v>
      </c>
      <c r="N245" s="22" t="s">
        <v>24</v>
      </c>
      <c r="O245" s="2"/>
    </row>
    <row r="246" spans="1:15" ht="30" hidden="1" customHeight="1">
      <c r="A246" s="18">
        <v>242</v>
      </c>
      <c r="B246" s="19" t="s">
        <v>736</v>
      </c>
      <c r="C246" s="20">
        <f t="shared" ca="1" si="3"/>
        <v>53</v>
      </c>
      <c r="D246" s="18" t="s">
        <v>737</v>
      </c>
      <c r="E246" s="20" t="s">
        <v>17</v>
      </c>
      <c r="F246" s="21">
        <v>26200</v>
      </c>
      <c r="G246" s="18" t="s">
        <v>18</v>
      </c>
      <c r="H246" s="18" t="s">
        <v>19</v>
      </c>
      <c r="I246" s="21">
        <v>39083</v>
      </c>
      <c r="J246" s="20" t="s">
        <v>65</v>
      </c>
      <c r="K246" s="19" t="s">
        <v>728</v>
      </c>
      <c r="L246" s="19" t="s">
        <v>738</v>
      </c>
      <c r="M246" s="23" t="s">
        <v>187</v>
      </c>
      <c r="N246" s="22" t="s">
        <v>77</v>
      </c>
      <c r="O246" s="2"/>
    </row>
    <row r="247" spans="1:15" ht="30" hidden="1" customHeight="1">
      <c r="A247" s="18">
        <v>243</v>
      </c>
      <c r="B247" s="19" t="s">
        <v>739</v>
      </c>
      <c r="C247" s="20">
        <f t="shared" ca="1" si="3"/>
        <v>39</v>
      </c>
      <c r="D247" s="18" t="s">
        <v>740</v>
      </c>
      <c r="E247" s="20" t="s">
        <v>17</v>
      </c>
      <c r="F247" s="21">
        <v>31149</v>
      </c>
      <c r="G247" s="18" t="s">
        <v>18</v>
      </c>
      <c r="H247" s="18" t="s">
        <v>19</v>
      </c>
      <c r="I247" s="21">
        <v>43709</v>
      </c>
      <c r="J247" s="20" t="s">
        <v>65</v>
      </c>
      <c r="K247" s="19" t="s">
        <v>52</v>
      </c>
      <c r="L247" s="19" t="s">
        <v>66</v>
      </c>
      <c r="M247" s="19" t="s">
        <v>23</v>
      </c>
      <c r="N247" s="22" t="s">
        <v>24</v>
      </c>
      <c r="O247" s="2"/>
    </row>
    <row r="248" spans="1:15" ht="30" hidden="1" customHeight="1">
      <c r="A248" s="18">
        <v>244</v>
      </c>
      <c r="B248" s="19" t="s">
        <v>741</v>
      </c>
      <c r="C248" s="20">
        <f t="shared" ca="1" si="3"/>
        <v>45</v>
      </c>
      <c r="D248" s="18" t="s">
        <v>742</v>
      </c>
      <c r="E248" s="20" t="s">
        <v>73</v>
      </c>
      <c r="F248" s="21">
        <v>29195</v>
      </c>
      <c r="G248" s="18" t="s">
        <v>28</v>
      </c>
      <c r="H248" s="18" t="s">
        <v>19</v>
      </c>
      <c r="I248" s="21">
        <v>38353</v>
      </c>
      <c r="J248" s="20" t="s">
        <v>151</v>
      </c>
      <c r="K248" s="19" t="s">
        <v>82</v>
      </c>
      <c r="L248" s="19" t="s">
        <v>83</v>
      </c>
      <c r="M248" s="19" t="s">
        <v>23</v>
      </c>
      <c r="N248" s="22" t="s">
        <v>24</v>
      </c>
      <c r="O248" s="2"/>
    </row>
    <row r="249" spans="1:15" ht="30" hidden="1" customHeight="1">
      <c r="A249" s="18">
        <v>245</v>
      </c>
      <c r="B249" s="19" t="s">
        <v>743</v>
      </c>
      <c r="C249" s="20">
        <f t="shared" ca="1" si="3"/>
        <v>47</v>
      </c>
      <c r="D249" s="18" t="s">
        <v>744</v>
      </c>
      <c r="E249" s="20" t="s">
        <v>17</v>
      </c>
      <c r="F249" s="21">
        <v>28399</v>
      </c>
      <c r="G249" s="18" t="s">
        <v>18</v>
      </c>
      <c r="H249" s="18" t="s">
        <v>19</v>
      </c>
      <c r="I249" s="21">
        <v>38808</v>
      </c>
      <c r="J249" s="20" t="s">
        <v>65</v>
      </c>
      <c r="K249" s="19" t="s">
        <v>21</v>
      </c>
      <c r="L249" s="19" t="s">
        <v>22</v>
      </c>
      <c r="M249" s="19" t="s">
        <v>23</v>
      </c>
      <c r="N249" s="22" t="s">
        <v>24</v>
      </c>
      <c r="O249" s="2"/>
    </row>
    <row r="250" spans="1:15" ht="30" hidden="1" customHeight="1">
      <c r="A250" s="18">
        <v>246</v>
      </c>
      <c r="B250" s="19" t="s">
        <v>745</v>
      </c>
      <c r="C250" s="20">
        <f t="shared" ca="1" si="3"/>
        <v>35</v>
      </c>
      <c r="D250" s="18" t="s">
        <v>746</v>
      </c>
      <c r="E250" s="20" t="s">
        <v>257</v>
      </c>
      <c r="F250" s="21">
        <v>32688</v>
      </c>
      <c r="G250" s="18" t="s">
        <v>18</v>
      </c>
      <c r="H250" s="18" t="s">
        <v>19</v>
      </c>
      <c r="I250" s="21">
        <v>44166</v>
      </c>
      <c r="J250" s="20" t="s">
        <v>65</v>
      </c>
      <c r="K250" s="19" t="s">
        <v>488</v>
      </c>
      <c r="L250" s="19" t="s">
        <v>747</v>
      </c>
      <c r="M250" s="19" t="s">
        <v>42</v>
      </c>
      <c r="N250" s="22" t="s">
        <v>77</v>
      </c>
      <c r="O250" s="2"/>
    </row>
    <row r="251" spans="1:15" ht="30" hidden="1" customHeight="1">
      <c r="A251" s="18">
        <v>247</v>
      </c>
      <c r="B251" s="19" t="s">
        <v>748</v>
      </c>
      <c r="C251" s="20">
        <f t="shared" ca="1" si="3"/>
        <v>46</v>
      </c>
      <c r="D251" s="18" t="s">
        <v>749</v>
      </c>
      <c r="E251" s="20" t="s">
        <v>17</v>
      </c>
      <c r="F251" s="21">
        <v>28734</v>
      </c>
      <c r="G251" s="18" t="s">
        <v>28</v>
      </c>
      <c r="H251" s="18" t="s">
        <v>19</v>
      </c>
      <c r="I251" s="21">
        <v>39448</v>
      </c>
      <c r="J251" s="20" t="s">
        <v>20</v>
      </c>
      <c r="K251" s="19" t="s">
        <v>185</v>
      </c>
      <c r="L251" s="19" t="s">
        <v>478</v>
      </c>
      <c r="M251" s="19" t="s">
        <v>479</v>
      </c>
      <c r="N251" s="22" t="s">
        <v>77</v>
      </c>
      <c r="O251" s="2"/>
    </row>
    <row r="252" spans="1:15" ht="30" hidden="1" customHeight="1">
      <c r="A252" s="18">
        <v>248</v>
      </c>
      <c r="B252" s="19" t="s">
        <v>750</v>
      </c>
      <c r="C252" s="20">
        <f t="shared" ca="1" si="3"/>
        <v>28</v>
      </c>
      <c r="D252" s="18" t="s">
        <v>751</v>
      </c>
      <c r="E252" s="20" t="s">
        <v>752</v>
      </c>
      <c r="F252" s="21">
        <v>35071</v>
      </c>
      <c r="G252" s="18" t="s">
        <v>18</v>
      </c>
      <c r="H252" s="18" t="s">
        <v>19</v>
      </c>
      <c r="I252" s="21">
        <v>44166</v>
      </c>
      <c r="J252" s="20" t="s">
        <v>46</v>
      </c>
      <c r="K252" s="19" t="s">
        <v>40</v>
      </c>
      <c r="L252" s="19" t="s">
        <v>685</v>
      </c>
      <c r="M252" s="19" t="s">
        <v>42</v>
      </c>
      <c r="N252" s="22" t="s">
        <v>24</v>
      </c>
      <c r="O252" s="2"/>
    </row>
    <row r="253" spans="1:15" ht="30" hidden="1" customHeight="1">
      <c r="A253" s="18">
        <v>249</v>
      </c>
      <c r="B253" s="19" t="s">
        <v>753</v>
      </c>
      <c r="C253" s="20">
        <f t="shared" ca="1" si="3"/>
        <v>37</v>
      </c>
      <c r="D253" s="18" t="s">
        <v>754</v>
      </c>
      <c r="E253" s="20" t="s">
        <v>17</v>
      </c>
      <c r="F253" s="21">
        <v>32108</v>
      </c>
      <c r="G253" s="18" t="s">
        <v>18</v>
      </c>
      <c r="H253" s="18" t="s">
        <v>19</v>
      </c>
      <c r="I253" s="21">
        <v>43511</v>
      </c>
      <c r="J253" s="20" t="s">
        <v>56</v>
      </c>
      <c r="K253" s="19" t="s">
        <v>21</v>
      </c>
      <c r="L253" s="19" t="s">
        <v>57</v>
      </c>
      <c r="M253" s="19" t="s">
        <v>23</v>
      </c>
      <c r="N253" s="22" t="s">
        <v>24</v>
      </c>
      <c r="O253" s="2"/>
    </row>
    <row r="254" spans="1:15" ht="30" hidden="1" customHeight="1">
      <c r="A254" s="18">
        <v>250</v>
      </c>
      <c r="B254" s="19" t="s">
        <v>755</v>
      </c>
      <c r="C254" s="20">
        <f t="shared" ca="1" si="3"/>
        <v>39</v>
      </c>
      <c r="D254" s="18" t="s">
        <v>756</v>
      </c>
      <c r="E254" s="20" t="s">
        <v>757</v>
      </c>
      <c r="F254" s="21">
        <v>31138</v>
      </c>
      <c r="G254" s="18" t="s">
        <v>18</v>
      </c>
      <c r="H254" s="18" t="s">
        <v>19</v>
      </c>
      <c r="I254" s="21">
        <v>43763</v>
      </c>
      <c r="J254" s="20" t="s">
        <v>29</v>
      </c>
      <c r="K254" s="19" t="s">
        <v>52</v>
      </c>
      <c r="L254" s="19" t="s">
        <v>66</v>
      </c>
      <c r="M254" s="19" t="s">
        <v>23</v>
      </c>
      <c r="N254" s="22" t="s">
        <v>24</v>
      </c>
      <c r="O254" s="2"/>
    </row>
    <row r="255" spans="1:15" ht="30" hidden="1" customHeight="1">
      <c r="A255" s="18">
        <v>251</v>
      </c>
      <c r="B255" s="19" t="s">
        <v>758</v>
      </c>
      <c r="C255" s="20">
        <f t="shared" ca="1" si="3"/>
        <v>37</v>
      </c>
      <c r="D255" s="18" t="s">
        <v>759</v>
      </c>
      <c r="E255" s="20" t="s">
        <v>17</v>
      </c>
      <c r="F255" s="21">
        <v>31781</v>
      </c>
      <c r="G255" s="18" t="s">
        <v>18</v>
      </c>
      <c r="H255" s="18" t="s">
        <v>19</v>
      </c>
      <c r="I255" s="21">
        <v>39845</v>
      </c>
      <c r="J255" s="20" t="s">
        <v>56</v>
      </c>
      <c r="K255" s="19" t="s">
        <v>82</v>
      </c>
      <c r="L255" s="19" t="s">
        <v>96</v>
      </c>
      <c r="M255" s="19" t="s">
        <v>23</v>
      </c>
      <c r="N255" s="22" t="s">
        <v>24</v>
      </c>
      <c r="O255" s="2"/>
    </row>
    <row r="256" spans="1:15" ht="30" hidden="1" customHeight="1">
      <c r="A256" s="18">
        <v>252</v>
      </c>
      <c r="B256" s="19" t="s">
        <v>760</v>
      </c>
      <c r="C256" s="20">
        <f t="shared" ca="1" si="3"/>
        <v>54</v>
      </c>
      <c r="D256" s="18" t="s">
        <v>761</v>
      </c>
      <c r="E256" s="20" t="s">
        <v>17</v>
      </c>
      <c r="F256" s="21">
        <v>25902</v>
      </c>
      <c r="G256" s="18" t="s">
        <v>18</v>
      </c>
      <c r="H256" s="18" t="s">
        <v>19</v>
      </c>
      <c r="I256" s="21">
        <v>33298</v>
      </c>
      <c r="J256" s="20" t="s">
        <v>34</v>
      </c>
      <c r="K256" s="19" t="s">
        <v>728</v>
      </c>
      <c r="L256" s="19" t="s">
        <v>762</v>
      </c>
      <c r="M256" s="19" t="s">
        <v>199</v>
      </c>
      <c r="N256" s="22" t="s">
        <v>24</v>
      </c>
      <c r="O256" s="2"/>
    </row>
    <row r="257" spans="1:15" ht="30" hidden="1" customHeight="1">
      <c r="A257" s="18">
        <v>253</v>
      </c>
      <c r="B257" s="19" t="s">
        <v>763</v>
      </c>
      <c r="C257" s="20">
        <f t="shared" ca="1" si="3"/>
        <v>44</v>
      </c>
      <c r="D257" s="18" t="s">
        <v>764</v>
      </c>
      <c r="E257" s="20" t="s">
        <v>17</v>
      </c>
      <c r="F257" s="21">
        <v>29469</v>
      </c>
      <c r="G257" s="18" t="s">
        <v>18</v>
      </c>
      <c r="H257" s="18" t="s">
        <v>19</v>
      </c>
      <c r="I257" s="21">
        <v>38808</v>
      </c>
      <c r="J257" s="20" t="s">
        <v>20</v>
      </c>
      <c r="K257" s="19" t="s">
        <v>40</v>
      </c>
      <c r="L257" s="19" t="s">
        <v>765</v>
      </c>
      <c r="M257" s="19" t="s">
        <v>42</v>
      </c>
      <c r="N257" s="22" t="s">
        <v>24</v>
      </c>
      <c r="O257" s="2"/>
    </row>
    <row r="258" spans="1:15" ht="30" hidden="1" customHeight="1">
      <c r="A258" s="18">
        <v>254</v>
      </c>
      <c r="B258" s="19" t="s">
        <v>766</v>
      </c>
      <c r="C258" s="20">
        <f t="shared" ca="1" si="3"/>
        <v>42</v>
      </c>
      <c r="D258" s="18" t="s">
        <v>767</v>
      </c>
      <c r="E258" s="20" t="s">
        <v>509</v>
      </c>
      <c r="F258" s="21">
        <v>30126</v>
      </c>
      <c r="G258" s="18" t="s">
        <v>18</v>
      </c>
      <c r="H258" s="18" t="s">
        <v>19</v>
      </c>
      <c r="I258" s="21">
        <v>38353</v>
      </c>
      <c r="J258" s="20" t="s">
        <v>151</v>
      </c>
      <c r="K258" s="19" t="s">
        <v>82</v>
      </c>
      <c r="L258" s="19" t="s">
        <v>83</v>
      </c>
      <c r="M258" s="19" t="s">
        <v>23</v>
      </c>
      <c r="N258" s="22" t="s">
        <v>24</v>
      </c>
      <c r="O258" s="2"/>
    </row>
    <row r="259" spans="1:15" ht="30" hidden="1" customHeight="1">
      <c r="A259" s="18">
        <v>255</v>
      </c>
      <c r="B259" s="19" t="s">
        <v>768</v>
      </c>
      <c r="C259" s="20">
        <f t="shared" ca="1" si="3"/>
        <v>30</v>
      </c>
      <c r="D259" s="18" t="s">
        <v>769</v>
      </c>
      <c r="E259" s="20" t="s">
        <v>33</v>
      </c>
      <c r="F259" s="21">
        <v>34610</v>
      </c>
      <c r="G259" s="18" t="s">
        <v>18</v>
      </c>
      <c r="H259" s="18" t="s">
        <v>19</v>
      </c>
      <c r="I259" s="21">
        <v>43497</v>
      </c>
      <c r="J259" s="20" t="s">
        <v>29</v>
      </c>
      <c r="K259" s="19" t="s">
        <v>770</v>
      </c>
      <c r="L259" s="19" t="s">
        <v>771</v>
      </c>
      <c r="M259" s="19" t="s">
        <v>42</v>
      </c>
      <c r="N259" s="22" t="s">
        <v>24</v>
      </c>
      <c r="O259" s="2"/>
    </row>
    <row r="260" spans="1:15" ht="30" hidden="1" customHeight="1">
      <c r="A260" s="18">
        <v>256</v>
      </c>
      <c r="B260" s="19" t="s">
        <v>772</v>
      </c>
      <c r="C260" s="20">
        <f t="shared" ca="1" si="3"/>
        <v>30</v>
      </c>
      <c r="D260" s="18" t="s">
        <v>773</v>
      </c>
      <c r="E260" s="20" t="s">
        <v>774</v>
      </c>
      <c r="F260" s="21">
        <v>34695</v>
      </c>
      <c r="G260" s="18" t="s">
        <v>28</v>
      </c>
      <c r="H260" s="18" t="s">
        <v>19</v>
      </c>
      <c r="I260" s="21">
        <v>44166</v>
      </c>
      <c r="J260" s="20" t="s">
        <v>65</v>
      </c>
      <c r="K260" s="19" t="s">
        <v>775</v>
      </c>
      <c r="L260" s="19" t="s">
        <v>776</v>
      </c>
      <c r="M260" s="19" t="s">
        <v>199</v>
      </c>
      <c r="N260" s="22" t="s">
        <v>24</v>
      </c>
      <c r="O260" s="2"/>
    </row>
    <row r="261" spans="1:15" ht="30" hidden="1" customHeight="1">
      <c r="A261" s="18">
        <v>257</v>
      </c>
      <c r="B261" s="19" t="s">
        <v>777</v>
      </c>
      <c r="C261" s="20">
        <f t="shared" ca="1" si="3"/>
        <v>57</v>
      </c>
      <c r="D261" s="18" t="s">
        <v>778</v>
      </c>
      <c r="E261" s="20" t="s">
        <v>779</v>
      </c>
      <c r="F261" s="21">
        <v>24601</v>
      </c>
      <c r="G261" s="18" t="s">
        <v>18</v>
      </c>
      <c r="H261" s="18" t="s">
        <v>19</v>
      </c>
      <c r="I261" s="21">
        <v>32933</v>
      </c>
      <c r="J261" s="20" t="s">
        <v>34</v>
      </c>
      <c r="K261" s="19" t="s">
        <v>582</v>
      </c>
      <c r="L261" s="19" t="s">
        <v>780</v>
      </c>
      <c r="M261" s="19" t="s">
        <v>42</v>
      </c>
      <c r="N261" s="22" t="s">
        <v>24</v>
      </c>
      <c r="O261" s="2"/>
    </row>
    <row r="262" spans="1:15" ht="30" hidden="1" customHeight="1">
      <c r="A262" s="18">
        <v>258</v>
      </c>
      <c r="B262" s="19" t="s">
        <v>781</v>
      </c>
      <c r="C262" s="20">
        <f t="shared" ca="1" si="3"/>
        <v>29</v>
      </c>
      <c r="D262" s="18" t="s">
        <v>782</v>
      </c>
      <c r="E262" s="20" t="s">
        <v>17</v>
      </c>
      <c r="F262" s="21">
        <v>34916</v>
      </c>
      <c r="G262" s="18" t="s">
        <v>18</v>
      </c>
      <c r="H262" s="18" t="s">
        <v>19</v>
      </c>
      <c r="I262" s="21">
        <v>44166</v>
      </c>
      <c r="J262" s="20" t="s">
        <v>65</v>
      </c>
      <c r="K262" s="19" t="s">
        <v>783</v>
      </c>
      <c r="L262" s="30" t="s">
        <v>784</v>
      </c>
      <c r="M262" s="19" t="s">
        <v>42</v>
      </c>
      <c r="N262" s="22" t="s">
        <v>24</v>
      </c>
      <c r="O262" s="2"/>
    </row>
    <row r="263" spans="1:15" ht="30" hidden="1" customHeight="1">
      <c r="A263" s="18">
        <v>259</v>
      </c>
      <c r="B263" s="19" t="s">
        <v>785</v>
      </c>
      <c r="C263" s="20">
        <f t="shared" ref="C263:C326" ca="1" si="4">(YEAR(NOW())-YEAR(F263))</f>
        <v>45</v>
      </c>
      <c r="D263" s="18" t="s">
        <v>786</v>
      </c>
      <c r="E263" s="20" t="s">
        <v>17</v>
      </c>
      <c r="F263" s="21">
        <v>29159</v>
      </c>
      <c r="G263" s="18" t="s">
        <v>18</v>
      </c>
      <c r="H263" s="18" t="s">
        <v>19</v>
      </c>
      <c r="I263" s="21">
        <v>38808</v>
      </c>
      <c r="J263" s="20" t="s">
        <v>34</v>
      </c>
      <c r="K263" s="19" t="s">
        <v>582</v>
      </c>
      <c r="L263" s="19" t="s">
        <v>780</v>
      </c>
      <c r="M263" s="19" t="s">
        <v>42</v>
      </c>
      <c r="N263" s="22" t="s">
        <v>24</v>
      </c>
      <c r="O263" s="2"/>
    </row>
    <row r="264" spans="1:15" ht="30" hidden="1" customHeight="1">
      <c r="A264" s="18">
        <v>260</v>
      </c>
      <c r="B264" s="19" t="s">
        <v>787</v>
      </c>
      <c r="C264" s="20">
        <f t="shared" ca="1" si="4"/>
        <v>57</v>
      </c>
      <c r="D264" s="18" t="s">
        <v>788</v>
      </c>
      <c r="E264" s="20" t="s">
        <v>73</v>
      </c>
      <c r="F264" s="21">
        <v>24751</v>
      </c>
      <c r="G264" s="18" t="s">
        <v>18</v>
      </c>
      <c r="H264" s="18" t="s">
        <v>19</v>
      </c>
      <c r="I264" s="21">
        <v>29281</v>
      </c>
      <c r="J264" s="20" t="s">
        <v>81</v>
      </c>
      <c r="K264" s="19" t="s">
        <v>82</v>
      </c>
      <c r="L264" s="19" t="s">
        <v>83</v>
      </c>
      <c r="M264" s="19" t="s">
        <v>23</v>
      </c>
      <c r="N264" s="22" t="s">
        <v>24</v>
      </c>
      <c r="O264" s="2"/>
    </row>
    <row r="265" spans="1:15" ht="30" hidden="1" customHeight="1">
      <c r="A265" s="18">
        <v>261</v>
      </c>
      <c r="B265" s="19" t="s">
        <v>789</v>
      </c>
      <c r="C265" s="20">
        <f t="shared" ca="1" si="4"/>
        <v>48</v>
      </c>
      <c r="D265" s="18" t="s">
        <v>790</v>
      </c>
      <c r="E265" s="20" t="s">
        <v>73</v>
      </c>
      <c r="F265" s="21">
        <v>27997</v>
      </c>
      <c r="G265" s="18" t="s">
        <v>18</v>
      </c>
      <c r="H265" s="18" t="s">
        <v>19</v>
      </c>
      <c r="I265" s="21">
        <v>39814</v>
      </c>
      <c r="J265" s="20" t="s">
        <v>56</v>
      </c>
      <c r="K265" s="19" t="s">
        <v>185</v>
      </c>
      <c r="L265" s="19" t="s">
        <v>791</v>
      </c>
      <c r="M265" s="19" t="s">
        <v>479</v>
      </c>
      <c r="N265" s="22" t="s">
        <v>77</v>
      </c>
      <c r="O265" s="2"/>
    </row>
    <row r="266" spans="1:15" ht="30" hidden="1" customHeight="1">
      <c r="A266" s="18">
        <v>262</v>
      </c>
      <c r="B266" s="19" t="s">
        <v>792</v>
      </c>
      <c r="C266" s="20">
        <f t="shared" ca="1" si="4"/>
        <v>55</v>
      </c>
      <c r="D266" s="18" t="s">
        <v>793</v>
      </c>
      <c r="E266" s="20" t="s">
        <v>73</v>
      </c>
      <c r="F266" s="21">
        <v>25517</v>
      </c>
      <c r="G266" s="18" t="s">
        <v>18</v>
      </c>
      <c r="H266" s="18" t="s">
        <v>19</v>
      </c>
      <c r="I266" s="21">
        <v>39083</v>
      </c>
      <c r="J266" s="20" t="s">
        <v>34</v>
      </c>
      <c r="K266" s="19" t="s">
        <v>40</v>
      </c>
      <c r="L266" s="19" t="s">
        <v>41</v>
      </c>
      <c r="M266" s="19" t="s">
        <v>42</v>
      </c>
      <c r="N266" s="22" t="s">
        <v>24</v>
      </c>
      <c r="O266" s="2"/>
    </row>
    <row r="267" spans="1:15" ht="30" hidden="1" customHeight="1">
      <c r="A267" s="18">
        <v>263</v>
      </c>
      <c r="B267" s="19" t="s">
        <v>794</v>
      </c>
      <c r="C267" s="20">
        <f t="shared" ca="1" si="4"/>
        <v>53</v>
      </c>
      <c r="D267" s="18" t="s">
        <v>795</v>
      </c>
      <c r="E267" s="20" t="s">
        <v>17</v>
      </c>
      <c r="F267" s="21">
        <v>26073</v>
      </c>
      <c r="G267" s="18" t="s">
        <v>18</v>
      </c>
      <c r="H267" s="18" t="s">
        <v>19</v>
      </c>
      <c r="I267" s="21">
        <v>35125</v>
      </c>
      <c r="J267" s="20" t="s">
        <v>34</v>
      </c>
      <c r="K267" s="19" t="s">
        <v>796</v>
      </c>
      <c r="L267" s="19" t="s">
        <v>762</v>
      </c>
      <c r="M267" s="19" t="s">
        <v>199</v>
      </c>
      <c r="N267" s="22" t="s">
        <v>24</v>
      </c>
      <c r="O267" s="2"/>
    </row>
    <row r="268" spans="1:15" ht="30" hidden="1" customHeight="1">
      <c r="A268" s="18">
        <v>264</v>
      </c>
      <c r="B268" s="19" t="s">
        <v>797</v>
      </c>
      <c r="C268" s="20">
        <f t="shared" ca="1" si="4"/>
        <v>44</v>
      </c>
      <c r="D268" s="18" t="s">
        <v>798</v>
      </c>
      <c r="E268" s="20" t="s">
        <v>516</v>
      </c>
      <c r="F268" s="21">
        <v>29294</v>
      </c>
      <c r="G268" s="18" t="s">
        <v>28</v>
      </c>
      <c r="H268" s="18" t="s">
        <v>19</v>
      </c>
      <c r="I268" s="21">
        <v>39083</v>
      </c>
      <c r="J268" s="20" t="s">
        <v>34</v>
      </c>
      <c r="K268" s="19" t="s">
        <v>82</v>
      </c>
      <c r="L268" s="19" t="s">
        <v>96</v>
      </c>
      <c r="M268" s="19" t="s">
        <v>23</v>
      </c>
      <c r="N268" s="22" t="s">
        <v>24</v>
      </c>
      <c r="O268" s="2"/>
    </row>
    <row r="269" spans="1:15" ht="30" hidden="1" customHeight="1">
      <c r="A269" s="18">
        <v>265</v>
      </c>
      <c r="B269" s="19" t="s">
        <v>799</v>
      </c>
      <c r="C269" s="20">
        <f t="shared" ca="1" si="4"/>
        <v>48</v>
      </c>
      <c r="D269" s="18" t="s">
        <v>800</v>
      </c>
      <c r="E269" s="20" t="s">
        <v>17</v>
      </c>
      <c r="F269" s="21">
        <v>27900</v>
      </c>
      <c r="G269" s="18" t="s">
        <v>28</v>
      </c>
      <c r="H269" s="18" t="s">
        <v>19</v>
      </c>
      <c r="I269" s="21">
        <v>40179</v>
      </c>
      <c r="J269" s="20" t="s">
        <v>20</v>
      </c>
      <c r="K269" s="19" t="s">
        <v>107</v>
      </c>
      <c r="L269" s="19" t="s">
        <v>801</v>
      </c>
      <c r="M269" s="19" t="s">
        <v>42</v>
      </c>
      <c r="N269" s="22" t="s">
        <v>24</v>
      </c>
      <c r="O269" s="2"/>
    </row>
    <row r="270" spans="1:15" ht="30" hidden="1" customHeight="1">
      <c r="A270" s="18">
        <v>266</v>
      </c>
      <c r="B270" s="19" t="s">
        <v>802</v>
      </c>
      <c r="C270" s="20">
        <f t="shared" ca="1" si="4"/>
        <v>42</v>
      </c>
      <c r="D270" s="18" t="s">
        <v>803</v>
      </c>
      <c r="E270" s="20" t="s">
        <v>17</v>
      </c>
      <c r="F270" s="21">
        <v>30130</v>
      </c>
      <c r="G270" s="18" t="s">
        <v>18</v>
      </c>
      <c r="H270" s="18" t="s">
        <v>19</v>
      </c>
      <c r="I270" s="21">
        <v>37956</v>
      </c>
      <c r="J270" s="20" t="s">
        <v>20</v>
      </c>
      <c r="K270" s="19" t="s">
        <v>60</v>
      </c>
      <c r="L270" s="19" t="s">
        <v>61</v>
      </c>
      <c r="M270" s="19" t="s">
        <v>23</v>
      </c>
      <c r="N270" s="22" t="s">
        <v>24</v>
      </c>
      <c r="O270" s="2"/>
    </row>
    <row r="271" spans="1:15" ht="30" hidden="1" customHeight="1">
      <c r="A271" s="18">
        <v>267</v>
      </c>
      <c r="B271" s="19" t="s">
        <v>804</v>
      </c>
      <c r="C271" s="20">
        <f t="shared" ca="1" si="4"/>
        <v>57</v>
      </c>
      <c r="D271" s="18" t="s">
        <v>805</v>
      </c>
      <c r="E271" s="20" t="s">
        <v>17</v>
      </c>
      <c r="F271" s="21">
        <v>24652</v>
      </c>
      <c r="G271" s="18" t="s">
        <v>18</v>
      </c>
      <c r="H271" s="18" t="s">
        <v>19</v>
      </c>
      <c r="I271" s="21">
        <v>32203</v>
      </c>
      <c r="J271" s="20" t="s">
        <v>34</v>
      </c>
      <c r="K271" s="19" t="s">
        <v>806</v>
      </c>
      <c r="L271" s="19" t="s">
        <v>53</v>
      </c>
      <c r="M271" s="19" t="s">
        <v>23</v>
      </c>
      <c r="N271" s="22" t="s">
        <v>24</v>
      </c>
      <c r="O271" s="2"/>
    </row>
    <row r="272" spans="1:15" ht="30" hidden="1" customHeight="1">
      <c r="A272" s="18">
        <v>268</v>
      </c>
      <c r="B272" s="19" t="s">
        <v>807</v>
      </c>
      <c r="C272" s="20">
        <f t="shared" ca="1" si="4"/>
        <v>57</v>
      </c>
      <c r="D272" s="18" t="s">
        <v>808</v>
      </c>
      <c r="E272" s="20" t="s">
        <v>17</v>
      </c>
      <c r="F272" s="21">
        <v>24503</v>
      </c>
      <c r="G272" s="18" t="s">
        <v>28</v>
      </c>
      <c r="H272" s="18" t="s">
        <v>19</v>
      </c>
      <c r="I272" s="21">
        <v>40634</v>
      </c>
      <c r="J272" s="20" t="s">
        <v>585</v>
      </c>
      <c r="K272" s="19" t="s">
        <v>809</v>
      </c>
      <c r="L272" s="19" t="s">
        <v>729</v>
      </c>
      <c r="M272" s="19" t="s">
        <v>468</v>
      </c>
      <c r="N272" s="22" t="s">
        <v>77</v>
      </c>
      <c r="O272" s="2"/>
    </row>
    <row r="273" spans="1:15" ht="30" hidden="1" customHeight="1">
      <c r="A273" s="18">
        <v>269</v>
      </c>
      <c r="B273" s="19" t="s">
        <v>810</v>
      </c>
      <c r="C273" s="20">
        <f t="shared" ca="1" si="4"/>
        <v>53</v>
      </c>
      <c r="D273" s="18" t="s">
        <v>811</v>
      </c>
      <c r="E273" s="20" t="s">
        <v>275</v>
      </c>
      <c r="F273" s="21">
        <v>26107</v>
      </c>
      <c r="G273" s="18" t="s">
        <v>18</v>
      </c>
      <c r="H273" s="18" t="s">
        <v>19</v>
      </c>
      <c r="I273" s="21">
        <v>34029</v>
      </c>
      <c r="J273" s="20" t="s">
        <v>20</v>
      </c>
      <c r="K273" s="19" t="s">
        <v>728</v>
      </c>
      <c r="L273" s="19" t="s">
        <v>61</v>
      </c>
      <c r="M273" s="19" t="s">
        <v>468</v>
      </c>
      <c r="N273" s="22" t="s">
        <v>77</v>
      </c>
      <c r="O273" s="2"/>
    </row>
    <row r="274" spans="1:15" ht="30" hidden="1" customHeight="1">
      <c r="A274" s="18">
        <v>270</v>
      </c>
      <c r="B274" s="19" t="s">
        <v>812</v>
      </c>
      <c r="C274" s="20">
        <f t="shared" ca="1" si="4"/>
        <v>42</v>
      </c>
      <c r="D274" s="18" t="s">
        <v>813</v>
      </c>
      <c r="E274" s="20" t="s">
        <v>17</v>
      </c>
      <c r="F274" s="21">
        <v>30182</v>
      </c>
      <c r="G274" s="18" t="s">
        <v>28</v>
      </c>
      <c r="H274" s="18" t="s">
        <v>19</v>
      </c>
      <c r="I274" s="21">
        <v>38808</v>
      </c>
      <c r="J274" s="20" t="s">
        <v>34</v>
      </c>
      <c r="K274" s="19" t="s">
        <v>82</v>
      </c>
      <c r="L274" s="19" t="s">
        <v>96</v>
      </c>
      <c r="M274" s="19" t="s">
        <v>23</v>
      </c>
      <c r="N274" s="22" t="s">
        <v>24</v>
      </c>
      <c r="O274" s="2"/>
    </row>
    <row r="275" spans="1:15" ht="30" hidden="1" customHeight="1">
      <c r="A275" s="18">
        <v>271</v>
      </c>
      <c r="B275" s="19" t="s">
        <v>814</v>
      </c>
      <c r="C275" s="20">
        <f t="shared" ca="1" si="4"/>
        <v>55</v>
      </c>
      <c r="D275" s="18" t="s">
        <v>815</v>
      </c>
      <c r="E275" s="20" t="s">
        <v>431</v>
      </c>
      <c r="F275" s="21">
        <v>25241</v>
      </c>
      <c r="G275" s="18" t="s">
        <v>18</v>
      </c>
      <c r="H275" s="18" t="s">
        <v>19</v>
      </c>
      <c r="I275" s="21">
        <v>33298</v>
      </c>
      <c r="J275" s="20" t="s">
        <v>34</v>
      </c>
      <c r="K275" s="19" t="s">
        <v>52</v>
      </c>
      <c r="L275" s="19" t="s">
        <v>53</v>
      </c>
      <c r="M275" s="19" t="s">
        <v>23</v>
      </c>
      <c r="N275" s="22" t="s">
        <v>24</v>
      </c>
      <c r="O275" s="2"/>
    </row>
    <row r="276" spans="1:15" ht="30" hidden="1" customHeight="1">
      <c r="A276" s="18">
        <v>272</v>
      </c>
      <c r="B276" s="19" t="s">
        <v>816</v>
      </c>
      <c r="C276" s="20">
        <f t="shared" ca="1" si="4"/>
        <v>48</v>
      </c>
      <c r="D276" s="18" t="s">
        <v>817</v>
      </c>
      <c r="E276" s="20" t="s">
        <v>17</v>
      </c>
      <c r="F276" s="21">
        <v>28097</v>
      </c>
      <c r="G276" s="18" t="s">
        <v>18</v>
      </c>
      <c r="H276" s="18" t="s">
        <v>19</v>
      </c>
      <c r="I276" s="21">
        <v>41791</v>
      </c>
      <c r="J276" s="20" t="s">
        <v>46</v>
      </c>
      <c r="K276" s="19" t="s">
        <v>21</v>
      </c>
      <c r="L276" s="19" t="s">
        <v>30</v>
      </c>
      <c r="M276" s="19" t="s">
        <v>23</v>
      </c>
      <c r="N276" s="22" t="s">
        <v>24</v>
      </c>
      <c r="O276" s="2"/>
    </row>
    <row r="277" spans="1:15" ht="30" hidden="1" customHeight="1">
      <c r="A277" s="18">
        <v>273</v>
      </c>
      <c r="B277" s="19" t="s">
        <v>818</v>
      </c>
      <c r="C277" s="20">
        <f t="shared" ca="1" si="4"/>
        <v>44</v>
      </c>
      <c r="D277" s="18" t="s">
        <v>819</v>
      </c>
      <c r="E277" s="20" t="s">
        <v>17</v>
      </c>
      <c r="F277" s="21">
        <v>29339</v>
      </c>
      <c r="G277" s="18" t="s">
        <v>18</v>
      </c>
      <c r="H277" s="18" t="s">
        <v>19</v>
      </c>
      <c r="I277" s="21">
        <v>40544</v>
      </c>
      <c r="J277" s="20" t="s">
        <v>56</v>
      </c>
      <c r="K277" s="19" t="s">
        <v>82</v>
      </c>
      <c r="L277" s="19" t="s">
        <v>96</v>
      </c>
      <c r="M277" s="19" t="s">
        <v>23</v>
      </c>
      <c r="N277" s="22" t="s">
        <v>24</v>
      </c>
      <c r="O277" s="2"/>
    </row>
    <row r="278" spans="1:15" ht="30" hidden="1" customHeight="1">
      <c r="A278" s="18">
        <v>274</v>
      </c>
      <c r="B278" s="19" t="s">
        <v>820</v>
      </c>
      <c r="C278" s="20">
        <f t="shared" ca="1" si="4"/>
        <v>50</v>
      </c>
      <c r="D278" s="18" t="s">
        <v>821</v>
      </c>
      <c r="E278" s="20" t="s">
        <v>509</v>
      </c>
      <c r="F278" s="21">
        <v>27141</v>
      </c>
      <c r="G278" s="18" t="s">
        <v>28</v>
      </c>
      <c r="H278" s="18" t="s">
        <v>19</v>
      </c>
      <c r="I278" s="21">
        <v>42005</v>
      </c>
      <c r="J278" s="20" t="s">
        <v>822</v>
      </c>
      <c r="K278" s="19" t="s">
        <v>728</v>
      </c>
      <c r="L278" s="19" t="s">
        <v>61</v>
      </c>
      <c r="M278" s="19" t="s">
        <v>468</v>
      </c>
      <c r="N278" s="22" t="s">
        <v>77</v>
      </c>
      <c r="O278" s="2"/>
    </row>
    <row r="279" spans="1:15" ht="30" hidden="1" customHeight="1">
      <c r="A279" s="18">
        <v>275</v>
      </c>
      <c r="B279" s="19" t="s">
        <v>823</v>
      </c>
      <c r="C279" s="20">
        <f t="shared" ca="1" si="4"/>
        <v>38</v>
      </c>
      <c r="D279" s="18" t="s">
        <v>824</v>
      </c>
      <c r="E279" s="20" t="s">
        <v>17</v>
      </c>
      <c r="F279" s="21">
        <v>31657</v>
      </c>
      <c r="G279" s="18" t="s">
        <v>18</v>
      </c>
      <c r="H279" s="18" t="s">
        <v>19</v>
      </c>
      <c r="I279" s="21">
        <v>39873</v>
      </c>
      <c r="J279" s="20" t="s">
        <v>56</v>
      </c>
      <c r="K279" s="19" t="s">
        <v>21</v>
      </c>
      <c r="L279" s="19" t="s">
        <v>57</v>
      </c>
      <c r="M279" s="19" t="s">
        <v>23</v>
      </c>
      <c r="N279" s="22" t="s">
        <v>24</v>
      </c>
      <c r="O279" s="2"/>
    </row>
    <row r="280" spans="1:15" ht="30" hidden="1" customHeight="1">
      <c r="A280" s="18">
        <v>276</v>
      </c>
      <c r="B280" s="19" t="s">
        <v>825</v>
      </c>
      <c r="C280" s="20">
        <f t="shared" ca="1" si="4"/>
        <v>40</v>
      </c>
      <c r="D280" s="18" t="s">
        <v>826</v>
      </c>
      <c r="E280" s="20" t="s">
        <v>17</v>
      </c>
      <c r="F280" s="21">
        <v>30949</v>
      </c>
      <c r="G280" s="18" t="s">
        <v>18</v>
      </c>
      <c r="H280" s="18" t="s">
        <v>19</v>
      </c>
      <c r="I280" s="21">
        <v>40179</v>
      </c>
      <c r="J280" s="20" t="s">
        <v>56</v>
      </c>
      <c r="K280" s="19" t="s">
        <v>82</v>
      </c>
      <c r="L280" s="19" t="s">
        <v>96</v>
      </c>
      <c r="M280" s="19" t="s">
        <v>23</v>
      </c>
      <c r="N280" s="22" t="s">
        <v>24</v>
      </c>
      <c r="O280" s="2"/>
    </row>
    <row r="281" spans="1:15" ht="30" hidden="1" customHeight="1">
      <c r="A281" s="18">
        <v>277</v>
      </c>
      <c r="B281" s="19" t="s">
        <v>827</v>
      </c>
      <c r="C281" s="20">
        <f t="shared" ca="1" si="4"/>
        <v>34</v>
      </c>
      <c r="D281" s="18" t="s">
        <v>828</v>
      </c>
      <c r="E281" s="20" t="s">
        <v>509</v>
      </c>
      <c r="F281" s="21">
        <v>33121</v>
      </c>
      <c r="G281" s="18" t="s">
        <v>18</v>
      </c>
      <c r="H281" s="18" t="s">
        <v>19</v>
      </c>
      <c r="I281" s="21">
        <v>44166</v>
      </c>
      <c r="J281" s="20" t="s">
        <v>46</v>
      </c>
      <c r="K281" s="19" t="s">
        <v>406</v>
      </c>
      <c r="L281" s="19" t="s">
        <v>407</v>
      </c>
      <c r="M281" s="19" t="s">
        <v>23</v>
      </c>
      <c r="N281" s="22" t="s">
        <v>24</v>
      </c>
      <c r="O281" s="2"/>
    </row>
    <row r="282" spans="1:15" ht="30" hidden="1" customHeight="1">
      <c r="A282" s="18">
        <v>278</v>
      </c>
      <c r="B282" s="19" t="s">
        <v>829</v>
      </c>
      <c r="C282" s="20">
        <f t="shared" ca="1" si="4"/>
        <v>44</v>
      </c>
      <c r="D282" s="18" t="s">
        <v>830</v>
      </c>
      <c r="E282" s="20" t="s">
        <v>779</v>
      </c>
      <c r="F282" s="21">
        <v>29231</v>
      </c>
      <c r="G282" s="18" t="s">
        <v>28</v>
      </c>
      <c r="H282" s="18" t="s">
        <v>19</v>
      </c>
      <c r="I282" s="21">
        <v>39083</v>
      </c>
      <c r="J282" s="20" t="s">
        <v>34</v>
      </c>
      <c r="K282" s="19" t="s">
        <v>82</v>
      </c>
      <c r="L282" s="19" t="s">
        <v>96</v>
      </c>
      <c r="M282" s="19" t="s">
        <v>23</v>
      </c>
      <c r="N282" s="22" t="s">
        <v>24</v>
      </c>
      <c r="O282" s="2"/>
    </row>
    <row r="283" spans="1:15" ht="30" hidden="1" customHeight="1">
      <c r="A283" s="18">
        <v>279</v>
      </c>
      <c r="B283" s="19" t="s">
        <v>831</v>
      </c>
      <c r="C283" s="20">
        <f t="shared" ca="1" si="4"/>
        <v>46</v>
      </c>
      <c r="D283" s="18" t="s">
        <v>832</v>
      </c>
      <c r="E283" s="20" t="s">
        <v>17</v>
      </c>
      <c r="F283" s="21">
        <v>28745</v>
      </c>
      <c r="G283" s="18" t="s">
        <v>18</v>
      </c>
      <c r="H283" s="18" t="s">
        <v>19</v>
      </c>
      <c r="I283" s="21">
        <v>39083</v>
      </c>
      <c r="J283" s="20" t="s">
        <v>34</v>
      </c>
      <c r="K283" s="19" t="s">
        <v>40</v>
      </c>
      <c r="L283" s="19" t="s">
        <v>41</v>
      </c>
      <c r="M283" s="19" t="s">
        <v>42</v>
      </c>
      <c r="N283" s="22" t="s">
        <v>24</v>
      </c>
      <c r="O283" s="2"/>
    </row>
    <row r="284" spans="1:15" ht="30" hidden="1" customHeight="1">
      <c r="A284" s="18">
        <v>280</v>
      </c>
      <c r="B284" s="19" t="s">
        <v>833</v>
      </c>
      <c r="C284" s="20">
        <f t="shared" ca="1" si="4"/>
        <v>34</v>
      </c>
      <c r="D284" s="18" t="s">
        <v>834</v>
      </c>
      <c r="E284" s="20" t="s">
        <v>73</v>
      </c>
      <c r="F284" s="21">
        <v>33204</v>
      </c>
      <c r="G284" s="18" t="s">
        <v>28</v>
      </c>
      <c r="H284" s="18" t="s">
        <v>19</v>
      </c>
      <c r="I284" s="21">
        <v>43528</v>
      </c>
      <c r="J284" s="20" t="s">
        <v>29</v>
      </c>
      <c r="K284" s="19" t="s">
        <v>107</v>
      </c>
      <c r="L284" s="19" t="s">
        <v>497</v>
      </c>
      <c r="M284" s="19" t="s">
        <v>42</v>
      </c>
      <c r="N284" s="22" t="s">
        <v>24</v>
      </c>
      <c r="O284" s="2"/>
    </row>
    <row r="285" spans="1:15" ht="30" hidden="1" customHeight="1">
      <c r="A285" s="18">
        <v>281</v>
      </c>
      <c r="B285" s="19" t="s">
        <v>835</v>
      </c>
      <c r="C285" s="20">
        <f t="shared" ca="1" si="4"/>
        <v>45</v>
      </c>
      <c r="D285" s="18" t="s">
        <v>836</v>
      </c>
      <c r="E285" s="20" t="s">
        <v>73</v>
      </c>
      <c r="F285" s="21">
        <v>29058</v>
      </c>
      <c r="G285" s="18" t="s">
        <v>28</v>
      </c>
      <c r="H285" s="18" t="s">
        <v>19</v>
      </c>
      <c r="I285" s="21">
        <v>38808</v>
      </c>
      <c r="J285" s="20" t="s">
        <v>56</v>
      </c>
      <c r="K285" s="19" t="s">
        <v>837</v>
      </c>
      <c r="L285" s="19" t="s">
        <v>838</v>
      </c>
      <c r="M285" s="19" t="s">
        <v>389</v>
      </c>
      <c r="N285" s="22" t="s">
        <v>24</v>
      </c>
      <c r="O285" s="2"/>
    </row>
    <row r="286" spans="1:15" ht="30" hidden="1" customHeight="1">
      <c r="A286" s="18">
        <v>282</v>
      </c>
      <c r="B286" s="19" t="s">
        <v>839</v>
      </c>
      <c r="C286" s="20">
        <f t="shared" ca="1" si="4"/>
        <v>51</v>
      </c>
      <c r="D286" s="18" t="s">
        <v>840</v>
      </c>
      <c r="E286" s="20" t="s">
        <v>17</v>
      </c>
      <c r="F286" s="21">
        <v>26780</v>
      </c>
      <c r="G286" s="18" t="s">
        <v>18</v>
      </c>
      <c r="H286" s="18" t="s">
        <v>19</v>
      </c>
      <c r="I286" s="21">
        <v>37226</v>
      </c>
      <c r="J286" s="20" t="s">
        <v>34</v>
      </c>
      <c r="K286" s="19" t="s">
        <v>107</v>
      </c>
      <c r="L286" s="19" t="s">
        <v>108</v>
      </c>
      <c r="M286" s="19" t="s">
        <v>42</v>
      </c>
      <c r="N286" s="22" t="s">
        <v>24</v>
      </c>
      <c r="O286" s="2"/>
    </row>
    <row r="287" spans="1:15" ht="30" hidden="1" customHeight="1">
      <c r="A287" s="18">
        <v>283</v>
      </c>
      <c r="B287" s="19" t="s">
        <v>841</v>
      </c>
      <c r="C287" s="20">
        <f t="shared" ca="1" si="4"/>
        <v>62</v>
      </c>
      <c r="D287" s="18" t="s">
        <v>842</v>
      </c>
      <c r="E287" s="20" t="s">
        <v>17</v>
      </c>
      <c r="F287" s="21">
        <v>22869</v>
      </c>
      <c r="G287" s="18" t="s">
        <v>18</v>
      </c>
      <c r="H287" s="18" t="s">
        <v>19</v>
      </c>
      <c r="I287" s="21">
        <v>38808</v>
      </c>
      <c r="J287" s="20" t="s">
        <v>34</v>
      </c>
      <c r="K287" s="19" t="s">
        <v>116</v>
      </c>
      <c r="L287" s="19" t="s">
        <v>117</v>
      </c>
      <c r="M287" s="19" t="s">
        <v>118</v>
      </c>
      <c r="N287" s="22" t="s">
        <v>24</v>
      </c>
      <c r="O287" s="2"/>
    </row>
    <row r="288" spans="1:15" ht="30" hidden="1" customHeight="1">
      <c r="A288" s="18">
        <v>284</v>
      </c>
      <c r="B288" s="19" t="s">
        <v>843</v>
      </c>
      <c r="C288" s="20">
        <f t="shared" ca="1" si="4"/>
        <v>35</v>
      </c>
      <c r="D288" s="18" t="s">
        <v>844</v>
      </c>
      <c r="E288" s="20" t="s">
        <v>17</v>
      </c>
      <c r="F288" s="21">
        <v>32675</v>
      </c>
      <c r="G288" s="18" t="s">
        <v>18</v>
      </c>
      <c r="H288" s="18" t="s">
        <v>19</v>
      </c>
      <c r="I288" s="21">
        <v>40544</v>
      </c>
      <c r="J288" s="20" t="s">
        <v>56</v>
      </c>
      <c r="K288" s="19" t="s">
        <v>52</v>
      </c>
      <c r="L288" s="19" t="s">
        <v>53</v>
      </c>
      <c r="M288" s="19" t="s">
        <v>23</v>
      </c>
      <c r="N288" s="22" t="s">
        <v>24</v>
      </c>
      <c r="O288" s="2"/>
    </row>
    <row r="289" spans="1:15" ht="30" hidden="1" customHeight="1">
      <c r="A289" s="18">
        <v>285</v>
      </c>
      <c r="B289" s="19" t="s">
        <v>845</v>
      </c>
      <c r="C289" s="20">
        <f t="shared" ca="1" si="4"/>
        <v>42</v>
      </c>
      <c r="D289" s="18" t="s">
        <v>846</v>
      </c>
      <c r="E289" s="20" t="s">
        <v>17</v>
      </c>
      <c r="F289" s="21">
        <v>30260</v>
      </c>
      <c r="G289" s="18" t="s">
        <v>18</v>
      </c>
      <c r="H289" s="18" t="s">
        <v>19</v>
      </c>
      <c r="I289" s="21">
        <v>40544</v>
      </c>
      <c r="J289" s="20" t="s">
        <v>20</v>
      </c>
      <c r="K289" s="19" t="s">
        <v>52</v>
      </c>
      <c r="L289" s="19" t="s">
        <v>104</v>
      </c>
      <c r="M289" s="19" t="s">
        <v>23</v>
      </c>
      <c r="N289" s="22" t="s">
        <v>24</v>
      </c>
      <c r="O289" s="2"/>
    </row>
    <row r="290" spans="1:15" ht="30" hidden="1" customHeight="1">
      <c r="A290" s="18">
        <v>286</v>
      </c>
      <c r="B290" s="19" t="s">
        <v>847</v>
      </c>
      <c r="C290" s="20">
        <f t="shared" ca="1" si="4"/>
        <v>40</v>
      </c>
      <c r="D290" s="18" t="s">
        <v>848</v>
      </c>
      <c r="E290" s="20" t="s">
        <v>17</v>
      </c>
      <c r="F290" s="21">
        <v>30789</v>
      </c>
      <c r="G290" s="18" t="s">
        <v>18</v>
      </c>
      <c r="H290" s="18" t="s">
        <v>19</v>
      </c>
      <c r="I290" s="21">
        <v>43717</v>
      </c>
      <c r="J290" s="20" t="s">
        <v>65</v>
      </c>
      <c r="K290" s="19" t="s">
        <v>52</v>
      </c>
      <c r="L290" s="19" t="s">
        <v>66</v>
      </c>
      <c r="M290" s="19" t="s">
        <v>23</v>
      </c>
      <c r="N290" s="22" t="s">
        <v>24</v>
      </c>
      <c r="O290" s="2"/>
    </row>
    <row r="291" spans="1:15" ht="30" hidden="1" customHeight="1">
      <c r="A291" s="18">
        <v>287</v>
      </c>
      <c r="B291" s="19" t="s">
        <v>849</v>
      </c>
      <c r="C291" s="20">
        <f t="shared" ca="1" si="4"/>
        <v>57</v>
      </c>
      <c r="D291" s="18" t="s">
        <v>850</v>
      </c>
      <c r="E291" s="20" t="s">
        <v>17</v>
      </c>
      <c r="F291" s="21">
        <v>24785</v>
      </c>
      <c r="G291" s="18" t="s">
        <v>18</v>
      </c>
      <c r="H291" s="18" t="s">
        <v>19</v>
      </c>
      <c r="I291" s="21">
        <v>34394</v>
      </c>
      <c r="J291" s="20" t="s">
        <v>81</v>
      </c>
      <c r="K291" s="19" t="s">
        <v>82</v>
      </c>
      <c r="L291" s="19" t="s">
        <v>83</v>
      </c>
      <c r="M291" s="19" t="s">
        <v>23</v>
      </c>
      <c r="N291" s="22" t="s">
        <v>24</v>
      </c>
      <c r="O291" s="2"/>
    </row>
    <row r="292" spans="1:15" ht="30" hidden="1" customHeight="1">
      <c r="A292" s="18">
        <v>288</v>
      </c>
      <c r="B292" s="19" t="s">
        <v>851</v>
      </c>
      <c r="C292" s="20">
        <f t="shared" ca="1" si="4"/>
        <v>35</v>
      </c>
      <c r="D292" s="18" t="s">
        <v>852</v>
      </c>
      <c r="E292" s="20" t="s">
        <v>73</v>
      </c>
      <c r="F292" s="21">
        <v>32829</v>
      </c>
      <c r="G292" s="18" t="s">
        <v>18</v>
      </c>
      <c r="H292" s="18" t="s">
        <v>19</v>
      </c>
      <c r="I292" s="21">
        <v>40493</v>
      </c>
      <c r="J292" s="20" t="s">
        <v>34</v>
      </c>
      <c r="K292" s="19" t="s">
        <v>52</v>
      </c>
      <c r="L292" s="19" t="s">
        <v>53</v>
      </c>
      <c r="M292" s="19" t="s">
        <v>23</v>
      </c>
      <c r="N292" s="22" t="s">
        <v>24</v>
      </c>
      <c r="O292" s="2"/>
    </row>
    <row r="293" spans="1:15" ht="30" hidden="1" customHeight="1">
      <c r="A293" s="18">
        <v>289</v>
      </c>
      <c r="B293" s="19" t="s">
        <v>853</v>
      </c>
      <c r="C293" s="20">
        <f t="shared" ca="1" si="4"/>
        <v>53</v>
      </c>
      <c r="D293" s="18" t="s">
        <v>854</v>
      </c>
      <c r="E293" s="20" t="s">
        <v>17</v>
      </c>
      <c r="F293" s="21">
        <v>25967</v>
      </c>
      <c r="G293" s="18" t="s">
        <v>18</v>
      </c>
      <c r="H293" s="18" t="s">
        <v>19</v>
      </c>
      <c r="I293" s="21">
        <v>34394</v>
      </c>
      <c r="J293" s="20" t="s">
        <v>81</v>
      </c>
      <c r="K293" s="19" t="s">
        <v>732</v>
      </c>
      <c r="L293" s="19" t="s">
        <v>83</v>
      </c>
      <c r="M293" s="19" t="s">
        <v>23</v>
      </c>
      <c r="N293" s="22" t="s">
        <v>24</v>
      </c>
      <c r="O293" s="2"/>
    </row>
    <row r="294" spans="1:15" ht="30" hidden="1" customHeight="1">
      <c r="A294" s="18">
        <v>290</v>
      </c>
      <c r="B294" s="19" t="s">
        <v>855</v>
      </c>
      <c r="C294" s="20">
        <f t="shared" ca="1" si="4"/>
        <v>48</v>
      </c>
      <c r="D294" s="18" t="s">
        <v>856</v>
      </c>
      <c r="E294" s="20" t="s">
        <v>17</v>
      </c>
      <c r="F294" s="21">
        <v>27896</v>
      </c>
      <c r="G294" s="18" t="s">
        <v>28</v>
      </c>
      <c r="H294" s="18" t="s">
        <v>19</v>
      </c>
      <c r="I294" s="21">
        <v>35125</v>
      </c>
      <c r="J294" s="20" t="s">
        <v>151</v>
      </c>
      <c r="K294" s="19" t="s">
        <v>857</v>
      </c>
      <c r="L294" s="19" t="s">
        <v>858</v>
      </c>
      <c r="M294" s="19" t="s">
        <v>37</v>
      </c>
      <c r="N294" s="22" t="s">
        <v>37</v>
      </c>
      <c r="O294" s="2"/>
    </row>
    <row r="295" spans="1:15" ht="30" hidden="1" customHeight="1">
      <c r="A295" s="18">
        <v>291</v>
      </c>
      <c r="B295" s="19" t="s">
        <v>859</v>
      </c>
      <c r="C295" s="20">
        <f t="shared" ca="1" si="4"/>
        <v>44</v>
      </c>
      <c r="D295" s="18" t="s">
        <v>860</v>
      </c>
      <c r="E295" s="20" t="s">
        <v>17</v>
      </c>
      <c r="F295" s="21">
        <v>29438</v>
      </c>
      <c r="G295" s="18" t="s">
        <v>28</v>
      </c>
      <c r="H295" s="18" t="s">
        <v>19</v>
      </c>
      <c r="I295" s="21">
        <v>37956</v>
      </c>
      <c r="J295" s="20" t="s">
        <v>151</v>
      </c>
      <c r="K295" s="19" t="s">
        <v>82</v>
      </c>
      <c r="L295" s="19" t="s">
        <v>83</v>
      </c>
      <c r="M295" s="19" t="s">
        <v>23</v>
      </c>
      <c r="N295" s="22" t="s">
        <v>24</v>
      </c>
      <c r="O295" s="2"/>
    </row>
    <row r="296" spans="1:15" ht="30" hidden="1" customHeight="1">
      <c r="A296" s="18">
        <v>292</v>
      </c>
      <c r="B296" s="19" t="s">
        <v>861</v>
      </c>
      <c r="C296" s="20">
        <f t="shared" ca="1" si="4"/>
        <v>56</v>
      </c>
      <c r="D296" s="18" t="s">
        <v>862</v>
      </c>
      <c r="E296" s="20" t="s">
        <v>17</v>
      </c>
      <c r="F296" s="21">
        <v>24871</v>
      </c>
      <c r="G296" s="18" t="s">
        <v>28</v>
      </c>
      <c r="H296" s="18" t="s">
        <v>19</v>
      </c>
      <c r="I296" s="21">
        <v>32568</v>
      </c>
      <c r="J296" s="20" t="s">
        <v>81</v>
      </c>
      <c r="K296" s="19" t="s">
        <v>384</v>
      </c>
      <c r="L296" s="19" t="s">
        <v>439</v>
      </c>
      <c r="M296" s="19" t="s">
        <v>42</v>
      </c>
      <c r="N296" s="22" t="s">
        <v>24</v>
      </c>
      <c r="O296" s="2"/>
    </row>
    <row r="297" spans="1:15" ht="30" hidden="1" customHeight="1">
      <c r="A297" s="18">
        <v>293</v>
      </c>
      <c r="B297" s="19" t="s">
        <v>863</v>
      </c>
      <c r="C297" s="20">
        <f t="shared" ca="1" si="4"/>
        <v>43</v>
      </c>
      <c r="D297" s="18" t="s">
        <v>864</v>
      </c>
      <c r="E297" s="20" t="s">
        <v>17</v>
      </c>
      <c r="F297" s="21">
        <v>29687</v>
      </c>
      <c r="G297" s="18" t="s">
        <v>28</v>
      </c>
      <c r="H297" s="18" t="s">
        <v>19</v>
      </c>
      <c r="I297" s="21">
        <v>39448</v>
      </c>
      <c r="J297" s="20" t="s">
        <v>34</v>
      </c>
      <c r="K297" s="19" t="s">
        <v>82</v>
      </c>
      <c r="L297" s="19" t="s">
        <v>57</v>
      </c>
      <c r="M297" s="19" t="s">
        <v>23</v>
      </c>
      <c r="N297" s="22" t="s">
        <v>24</v>
      </c>
      <c r="O297" s="2"/>
    </row>
    <row r="298" spans="1:15" ht="30" hidden="1" customHeight="1">
      <c r="A298" s="18">
        <v>294</v>
      </c>
      <c r="B298" s="19" t="s">
        <v>865</v>
      </c>
      <c r="C298" s="20">
        <f t="shared" ca="1" si="4"/>
        <v>56</v>
      </c>
      <c r="D298" s="18" t="s">
        <v>866</v>
      </c>
      <c r="E298" s="20" t="s">
        <v>73</v>
      </c>
      <c r="F298" s="21">
        <v>25089</v>
      </c>
      <c r="G298" s="18" t="s">
        <v>28</v>
      </c>
      <c r="H298" s="18" t="s">
        <v>19</v>
      </c>
      <c r="I298" s="21">
        <v>35855</v>
      </c>
      <c r="J298" s="20" t="s">
        <v>34</v>
      </c>
      <c r="K298" s="19" t="s">
        <v>21</v>
      </c>
      <c r="L298" s="19" t="s">
        <v>867</v>
      </c>
      <c r="M298" s="23" t="s">
        <v>164</v>
      </c>
      <c r="N298" s="22" t="s">
        <v>24</v>
      </c>
      <c r="O298" s="2"/>
    </row>
    <row r="299" spans="1:15" ht="30" hidden="1" customHeight="1">
      <c r="A299" s="18">
        <v>295</v>
      </c>
      <c r="B299" s="19" t="s">
        <v>868</v>
      </c>
      <c r="C299" s="20">
        <f t="shared" ca="1" si="4"/>
        <v>34</v>
      </c>
      <c r="D299" s="18" t="s">
        <v>869</v>
      </c>
      <c r="E299" s="20" t="s">
        <v>17</v>
      </c>
      <c r="F299" s="21">
        <v>32912</v>
      </c>
      <c r="G299" s="18" t="s">
        <v>28</v>
      </c>
      <c r="H299" s="18" t="s">
        <v>19</v>
      </c>
      <c r="I299" s="21">
        <v>43528</v>
      </c>
      <c r="J299" s="20" t="s">
        <v>20</v>
      </c>
      <c r="K299" s="19" t="s">
        <v>82</v>
      </c>
      <c r="L299" s="19" t="s">
        <v>87</v>
      </c>
      <c r="M299" s="19" t="s">
        <v>23</v>
      </c>
      <c r="N299" s="22" t="s">
        <v>24</v>
      </c>
      <c r="O299" s="2"/>
    </row>
    <row r="300" spans="1:15" ht="30" hidden="1" customHeight="1">
      <c r="A300" s="18">
        <v>296</v>
      </c>
      <c r="B300" s="19" t="s">
        <v>870</v>
      </c>
      <c r="C300" s="20">
        <f t="shared" ca="1" si="4"/>
        <v>50</v>
      </c>
      <c r="D300" s="18" t="s">
        <v>871</v>
      </c>
      <c r="E300" s="20" t="s">
        <v>17</v>
      </c>
      <c r="F300" s="21">
        <v>27292</v>
      </c>
      <c r="G300" s="18" t="s">
        <v>18</v>
      </c>
      <c r="H300" s="18" t="s">
        <v>19</v>
      </c>
      <c r="I300" s="21">
        <v>39814</v>
      </c>
      <c r="J300" s="20" t="s">
        <v>29</v>
      </c>
      <c r="K300" s="19" t="s">
        <v>728</v>
      </c>
      <c r="L300" s="19" t="s">
        <v>61</v>
      </c>
      <c r="M300" s="19" t="s">
        <v>872</v>
      </c>
      <c r="N300" s="22" t="s">
        <v>77</v>
      </c>
      <c r="O300" s="2"/>
    </row>
    <row r="301" spans="1:15" ht="30" hidden="1" customHeight="1">
      <c r="A301" s="18">
        <v>297</v>
      </c>
      <c r="B301" s="19" t="s">
        <v>873</v>
      </c>
      <c r="C301" s="20">
        <f t="shared" ca="1" si="4"/>
        <v>55</v>
      </c>
      <c r="D301" s="18" t="s">
        <v>874</v>
      </c>
      <c r="E301" s="20" t="s">
        <v>242</v>
      </c>
      <c r="F301" s="21">
        <v>25345</v>
      </c>
      <c r="G301" s="18" t="s">
        <v>18</v>
      </c>
      <c r="H301" s="18" t="s">
        <v>19</v>
      </c>
      <c r="I301" s="21">
        <v>32933</v>
      </c>
      <c r="J301" s="20" t="s">
        <v>34</v>
      </c>
      <c r="K301" s="19" t="s">
        <v>52</v>
      </c>
      <c r="L301" s="19" t="s">
        <v>53</v>
      </c>
      <c r="M301" s="19" t="s">
        <v>23</v>
      </c>
      <c r="N301" s="22" t="s">
        <v>24</v>
      </c>
      <c r="O301" s="2"/>
    </row>
    <row r="302" spans="1:15" ht="30" hidden="1" customHeight="1">
      <c r="A302" s="18">
        <v>298</v>
      </c>
      <c r="B302" s="19" t="s">
        <v>875</v>
      </c>
      <c r="C302" s="20">
        <f t="shared" ca="1" si="4"/>
        <v>46</v>
      </c>
      <c r="D302" s="18" t="s">
        <v>876</v>
      </c>
      <c r="E302" s="20" t="s">
        <v>17</v>
      </c>
      <c r="F302" s="21">
        <v>28855</v>
      </c>
      <c r="G302" s="18" t="s">
        <v>18</v>
      </c>
      <c r="H302" s="18" t="s">
        <v>19</v>
      </c>
      <c r="I302" s="21">
        <v>38808</v>
      </c>
      <c r="J302" s="20" t="s">
        <v>34</v>
      </c>
      <c r="K302" s="19" t="s">
        <v>181</v>
      </c>
      <c r="L302" s="19" t="s">
        <v>198</v>
      </c>
      <c r="M302" s="19" t="s">
        <v>199</v>
      </c>
      <c r="N302" s="22" t="s">
        <v>24</v>
      </c>
      <c r="O302" s="2"/>
    </row>
    <row r="303" spans="1:15" ht="30" hidden="1" customHeight="1">
      <c r="A303" s="18">
        <v>299</v>
      </c>
      <c r="B303" s="19" t="s">
        <v>877</v>
      </c>
      <c r="C303" s="20">
        <f t="shared" ca="1" si="4"/>
        <v>48</v>
      </c>
      <c r="D303" s="18" t="s">
        <v>878</v>
      </c>
      <c r="E303" s="20" t="s">
        <v>879</v>
      </c>
      <c r="F303" s="21">
        <v>27836</v>
      </c>
      <c r="G303" s="18" t="s">
        <v>18</v>
      </c>
      <c r="H303" s="18" t="s">
        <v>19</v>
      </c>
      <c r="I303" s="21">
        <v>38808</v>
      </c>
      <c r="J303" s="20" t="s">
        <v>20</v>
      </c>
      <c r="K303" s="19" t="s">
        <v>52</v>
      </c>
      <c r="L303" s="19" t="s">
        <v>104</v>
      </c>
      <c r="M303" s="19" t="s">
        <v>23</v>
      </c>
      <c r="N303" s="22" t="s">
        <v>24</v>
      </c>
      <c r="O303" s="2"/>
    </row>
    <row r="304" spans="1:15" ht="30" hidden="1" customHeight="1">
      <c r="A304" s="18">
        <v>300</v>
      </c>
      <c r="B304" s="19" t="s">
        <v>880</v>
      </c>
      <c r="C304" s="20">
        <f t="shared" ca="1" si="4"/>
        <v>37</v>
      </c>
      <c r="D304" s="18" t="s">
        <v>881</v>
      </c>
      <c r="E304" s="20" t="s">
        <v>17</v>
      </c>
      <c r="F304" s="21">
        <v>31876</v>
      </c>
      <c r="G304" s="18" t="s">
        <v>18</v>
      </c>
      <c r="H304" s="18" t="s">
        <v>19</v>
      </c>
      <c r="I304" s="21">
        <v>42309</v>
      </c>
      <c r="J304" s="20" t="s">
        <v>56</v>
      </c>
      <c r="K304" s="19" t="s">
        <v>82</v>
      </c>
      <c r="L304" s="19" t="s">
        <v>96</v>
      </c>
      <c r="M304" s="19" t="s">
        <v>23</v>
      </c>
      <c r="N304" s="22" t="s">
        <v>24</v>
      </c>
      <c r="O304" s="2"/>
    </row>
    <row r="305" spans="1:15" ht="30" hidden="1" customHeight="1">
      <c r="A305" s="18">
        <v>301</v>
      </c>
      <c r="B305" s="19" t="s">
        <v>882</v>
      </c>
      <c r="C305" s="20">
        <f t="shared" ca="1" si="4"/>
        <v>57</v>
      </c>
      <c r="D305" s="18" t="s">
        <v>883</v>
      </c>
      <c r="E305" s="20" t="s">
        <v>173</v>
      </c>
      <c r="F305" s="21">
        <v>24621</v>
      </c>
      <c r="G305" s="18" t="s">
        <v>18</v>
      </c>
      <c r="H305" s="18" t="s">
        <v>19</v>
      </c>
      <c r="I305" s="21">
        <v>33270</v>
      </c>
      <c r="J305" s="20" t="s">
        <v>34</v>
      </c>
      <c r="K305" s="19" t="s">
        <v>107</v>
      </c>
      <c r="L305" s="19" t="s">
        <v>108</v>
      </c>
      <c r="M305" s="19" t="s">
        <v>42</v>
      </c>
      <c r="N305" s="22" t="s">
        <v>24</v>
      </c>
      <c r="O305" s="2"/>
    </row>
    <row r="306" spans="1:15" ht="30" hidden="1" customHeight="1">
      <c r="A306" s="18">
        <v>302</v>
      </c>
      <c r="B306" s="19" t="s">
        <v>884</v>
      </c>
      <c r="C306" s="20">
        <f t="shared" ca="1" si="4"/>
        <v>51</v>
      </c>
      <c r="D306" s="18" t="s">
        <v>885</v>
      </c>
      <c r="E306" s="20" t="s">
        <v>173</v>
      </c>
      <c r="F306" s="21">
        <v>26805</v>
      </c>
      <c r="G306" s="18" t="s">
        <v>18</v>
      </c>
      <c r="H306" s="18" t="s">
        <v>19</v>
      </c>
      <c r="I306" s="21">
        <v>35490</v>
      </c>
      <c r="J306" s="20" t="s">
        <v>81</v>
      </c>
      <c r="K306" s="19" t="s">
        <v>82</v>
      </c>
      <c r="L306" s="19" t="s">
        <v>83</v>
      </c>
      <c r="M306" s="19" t="s">
        <v>23</v>
      </c>
      <c r="N306" s="22" t="s">
        <v>24</v>
      </c>
      <c r="O306" s="2"/>
    </row>
    <row r="307" spans="1:15" ht="30" hidden="1" customHeight="1">
      <c r="A307" s="18">
        <v>303</v>
      </c>
      <c r="B307" s="19" t="s">
        <v>886</v>
      </c>
      <c r="C307" s="20">
        <f t="shared" ca="1" si="4"/>
        <v>55</v>
      </c>
      <c r="D307" s="18" t="s">
        <v>887</v>
      </c>
      <c r="E307" s="20" t="s">
        <v>779</v>
      </c>
      <c r="F307" s="21">
        <v>25318</v>
      </c>
      <c r="G307" s="18" t="s">
        <v>18</v>
      </c>
      <c r="H307" s="18" t="s">
        <v>19</v>
      </c>
      <c r="I307" s="21">
        <v>39448</v>
      </c>
      <c r="J307" s="20" t="s">
        <v>29</v>
      </c>
      <c r="K307" s="19" t="s">
        <v>728</v>
      </c>
      <c r="L307" s="19" t="s">
        <v>61</v>
      </c>
      <c r="M307" s="19" t="s">
        <v>468</v>
      </c>
      <c r="N307" s="22" t="s">
        <v>77</v>
      </c>
      <c r="O307" s="2"/>
    </row>
    <row r="308" spans="1:15" ht="30" hidden="1" customHeight="1">
      <c r="A308" s="18">
        <v>304</v>
      </c>
      <c r="B308" s="19" t="s">
        <v>886</v>
      </c>
      <c r="C308" s="20">
        <f t="shared" ca="1" si="4"/>
        <v>56</v>
      </c>
      <c r="D308" s="18" t="s">
        <v>888</v>
      </c>
      <c r="E308" s="20" t="s">
        <v>516</v>
      </c>
      <c r="F308" s="21">
        <v>25160</v>
      </c>
      <c r="G308" s="18" t="s">
        <v>18</v>
      </c>
      <c r="H308" s="18" t="s">
        <v>19</v>
      </c>
      <c r="I308" s="21">
        <v>32568</v>
      </c>
      <c r="J308" s="20" t="s">
        <v>34</v>
      </c>
      <c r="K308" s="19" t="s">
        <v>60</v>
      </c>
      <c r="L308" s="19" t="s">
        <v>61</v>
      </c>
      <c r="M308" s="19" t="s">
        <v>23</v>
      </c>
      <c r="N308" s="22" t="s">
        <v>24</v>
      </c>
      <c r="O308" s="2"/>
    </row>
    <row r="309" spans="1:15" ht="30" hidden="1" customHeight="1">
      <c r="A309" s="18">
        <v>305</v>
      </c>
      <c r="B309" s="19" t="s">
        <v>889</v>
      </c>
      <c r="C309" s="20">
        <f t="shared" ca="1" si="4"/>
        <v>42</v>
      </c>
      <c r="D309" s="18" t="s">
        <v>890</v>
      </c>
      <c r="E309" s="20" t="s">
        <v>891</v>
      </c>
      <c r="F309" s="21">
        <v>30162</v>
      </c>
      <c r="G309" s="18" t="s">
        <v>28</v>
      </c>
      <c r="H309" s="18" t="s">
        <v>19</v>
      </c>
      <c r="I309" s="21">
        <v>39448</v>
      </c>
      <c r="J309" s="20" t="s">
        <v>20</v>
      </c>
      <c r="K309" s="19" t="s">
        <v>69</v>
      </c>
      <c r="L309" s="19" t="s">
        <v>892</v>
      </c>
      <c r="M309" s="19" t="s">
        <v>42</v>
      </c>
      <c r="N309" s="22" t="s">
        <v>24</v>
      </c>
      <c r="O309" s="2"/>
    </row>
    <row r="310" spans="1:15" ht="30" hidden="1" customHeight="1">
      <c r="A310" s="18">
        <v>306</v>
      </c>
      <c r="B310" s="19" t="s">
        <v>893</v>
      </c>
      <c r="C310" s="20">
        <f t="shared" ca="1" si="4"/>
        <v>28</v>
      </c>
      <c r="D310" s="18" t="s">
        <v>894</v>
      </c>
      <c r="E310" s="20" t="s">
        <v>17</v>
      </c>
      <c r="F310" s="21">
        <v>35096</v>
      </c>
      <c r="G310" s="18" t="s">
        <v>18</v>
      </c>
      <c r="H310" s="18" t="s">
        <v>19</v>
      </c>
      <c r="I310" s="21">
        <v>43528</v>
      </c>
      <c r="J310" s="20" t="s">
        <v>29</v>
      </c>
      <c r="K310" s="19" t="s">
        <v>21</v>
      </c>
      <c r="L310" s="19" t="s">
        <v>30</v>
      </c>
      <c r="M310" s="19" t="s">
        <v>23</v>
      </c>
      <c r="N310" s="22" t="s">
        <v>24</v>
      </c>
      <c r="O310" s="2"/>
    </row>
    <row r="311" spans="1:15" ht="30" hidden="1" customHeight="1">
      <c r="A311" s="18">
        <v>307</v>
      </c>
      <c r="B311" s="19" t="s">
        <v>895</v>
      </c>
      <c r="C311" s="20">
        <f t="shared" ca="1" si="4"/>
        <v>49</v>
      </c>
      <c r="D311" s="18" t="s">
        <v>896</v>
      </c>
      <c r="E311" s="20" t="s">
        <v>17</v>
      </c>
      <c r="F311" s="21">
        <v>27579</v>
      </c>
      <c r="G311" s="18" t="s">
        <v>28</v>
      </c>
      <c r="H311" s="18" t="s">
        <v>19</v>
      </c>
      <c r="I311" s="21">
        <v>39448</v>
      </c>
      <c r="J311" s="20" t="s">
        <v>585</v>
      </c>
      <c r="K311" s="19" t="s">
        <v>586</v>
      </c>
      <c r="L311" s="19" t="s">
        <v>445</v>
      </c>
      <c r="M311" s="19" t="s">
        <v>424</v>
      </c>
      <c r="N311" s="22" t="s">
        <v>77</v>
      </c>
      <c r="O311" s="2"/>
    </row>
    <row r="312" spans="1:15" ht="30" hidden="1" customHeight="1">
      <c r="A312" s="18">
        <v>308</v>
      </c>
      <c r="B312" s="19" t="s">
        <v>897</v>
      </c>
      <c r="C312" s="20">
        <f t="shared" ca="1" si="4"/>
        <v>46</v>
      </c>
      <c r="D312" s="18" t="s">
        <v>898</v>
      </c>
      <c r="E312" s="20" t="s">
        <v>17</v>
      </c>
      <c r="F312" s="21">
        <v>28593</v>
      </c>
      <c r="G312" s="18" t="s">
        <v>28</v>
      </c>
      <c r="H312" s="18" t="s">
        <v>19</v>
      </c>
      <c r="I312" s="21">
        <v>39083</v>
      </c>
      <c r="J312" s="20" t="s">
        <v>34</v>
      </c>
      <c r="K312" s="19" t="s">
        <v>82</v>
      </c>
      <c r="L312" s="19" t="s">
        <v>899</v>
      </c>
      <c r="M312" s="19" t="s">
        <v>37</v>
      </c>
      <c r="N312" s="22" t="s">
        <v>37</v>
      </c>
      <c r="O312" s="2"/>
    </row>
    <row r="313" spans="1:15" ht="30" hidden="1" customHeight="1">
      <c r="A313" s="18">
        <v>309</v>
      </c>
      <c r="B313" s="19" t="s">
        <v>900</v>
      </c>
      <c r="C313" s="20">
        <f t="shared" ca="1" si="4"/>
        <v>49</v>
      </c>
      <c r="D313" s="18" t="s">
        <v>901</v>
      </c>
      <c r="E313" s="20" t="s">
        <v>17</v>
      </c>
      <c r="F313" s="21">
        <v>27406</v>
      </c>
      <c r="G313" s="18" t="s">
        <v>28</v>
      </c>
      <c r="H313" s="18" t="s">
        <v>19</v>
      </c>
      <c r="I313" s="21">
        <v>39448</v>
      </c>
      <c r="J313" s="20" t="s">
        <v>20</v>
      </c>
      <c r="K313" s="19" t="s">
        <v>185</v>
      </c>
      <c r="L313" s="19" t="s">
        <v>902</v>
      </c>
      <c r="M313" s="19" t="s">
        <v>424</v>
      </c>
      <c r="N313" s="22" t="s">
        <v>77</v>
      </c>
      <c r="O313" s="2"/>
    </row>
    <row r="314" spans="1:15" ht="30" hidden="1" customHeight="1">
      <c r="A314" s="18">
        <v>310</v>
      </c>
      <c r="B314" s="19" t="s">
        <v>903</v>
      </c>
      <c r="C314" s="20">
        <f t="shared" ca="1" si="4"/>
        <v>40</v>
      </c>
      <c r="D314" s="18" t="s">
        <v>904</v>
      </c>
      <c r="E314" s="20" t="s">
        <v>17</v>
      </c>
      <c r="F314" s="21">
        <v>30967</v>
      </c>
      <c r="G314" s="18" t="s">
        <v>28</v>
      </c>
      <c r="H314" s="18" t="s">
        <v>19</v>
      </c>
      <c r="I314" s="21">
        <v>40544</v>
      </c>
      <c r="J314" s="20" t="s">
        <v>20</v>
      </c>
      <c r="K314" s="19" t="s">
        <v>82</v>
      </c>
      <c r="L314" s="19" t="s">
        <v>87</v>
      </c>
      <c r="M314" s="19" t="s">
        <v>23</v>
      </c>
      <c r="N314" s="22" t="s">
        <v>24</v>
      </c>
      <c r="O314" s="2"/>
    </row>
    <row r="315" spans="1:15" s="89" customFormat="1" ht="30" customHeight="1">
      <c r="A315" s="84">
        <v>311</v>
      </c>
      <c r="B315" s="85" t="s">
        <v>905</v>
      </c>
      <c r="C315" s="86">
        <f t="shared" ca="1" si="4"/>
        <v>58</v>
      </c>
      <c r="D315" s="84" t="s">
        <v>906</v>
      </c>
      <c r="E315" s="86" t="s">
        <v>431</v>
      </c>
      <c r="F315" s="74">
        <v>24185</v>
      </c>
      <c r="G315" s="84" t="s">
        <v>28</v>
      </c>
      <c r="H315" s="84" t="s">
        <v>19</v>
      </c>
      <c r="I315" s="74">
        <v>32174</v>
      </c>
      <c r="J315" s="86" t="s">
        <v>34</v>
      </c>
      <c r="K315" s="85" t="s">
        <v>406</v>
      </c>
      <c r="L315" s="85" t="s">
        <v>693</v>
      </c>
      <c r="M315" s="85" t="s">
        <v>23</v>
      </c>
      <c r="N315" s="87" t="s">
        <v>24</v>
      </c>
      <c r="O315" s="88" t="s">
        <v>907</v>
      </c>
    </row>
    <row r="316" spans="1:15" ht="30" hidden="1" customHeight="1">
      <c r="A316" s="18">
        <v>312</v>
      </c>
      <c r="B316" s="19" t="s">
        <v>908</v>
      </c>
      <c r="C316" s="20">
        <f t="shared" ca="1" si="4"/>
        <v>56</v>
      </c>
      <c r="D316" s="18" t="s">
        <v>909</v>
      </c>
      <c r="E316" s="20" t="s">
        <v>431</v>
      </c>
      <c r="F316" s="21">
        <v>25046</v>
      </c>
      <c r="G316" s="18" t="s">
        <v>18</v>
      </c>
      <c r="H316" s="18" t="s">
        <v>19</v>
      </c>
      <c r="I316" s="21">
        <v>39448</v>
      </c>
      <c r="J316" s="20" t="s">
        <v>29</v>
      </c>
      <c r="K316" s="19" t="s">
        <v>728</v>
      </c>
      <c r="L316" s="19" t="s">
        <v>910</v>
      </c>
      <c r="M316" s="19" t="s">
        <v>42</v>
      </c>
      <c r="N316" s="22" t="s">
        <v>77</v>
      </c>
      <c r="O316" s="2"/>
    </row>
    <row r="317" spans="1:15" ht="30" hidden="1" customHeight="1">
      <c r="A317" s="18">
        <v>313</v>
      </c>
      <c r="B317" s="19" t="s">
        <v>911</v>
      </c>
      <c r="C317" s="20">
        <f t="shared" ca="1" si="4"/>
        <v>42</v>
      </c>
      <c r="D317" s="18" t="s">
        <v>912</v>
      </c>
      <c r="E317" s="20" t="s">
        <v>45</v>
      </c>
      <c r="F317" s="21">
        <v>30298</v>
      </c>
      <c r="G317" s="18" t="s">
        <v>18</v>
      </c>
      <c r="H317" s="18" t="s">
        <v>19</v>
      </c>
      <c r="I317" s="21">
        <v>39873</v>
      </c>
      <c r="J317" s="20" t="s">
        <v>56</v>
      </c>
      <c r="K317" s="19" t="s">
        <v>52</v>
      </c>
      <c r="L317" s="19" t="s">
        <v>53</v>
      </c>
      <c r="M317" s="19" t="s">
        <v>23</v>
      </c>
      <c r="N317" s="22" t="s">
        <v>24</v>
      </c>
      <c r="O317" s="2"/>
    </row>
    <row r="318" spans="1:15" ht="30" hidden="1" customHeight="1">
      <c r="A318" s="18">
        <v>314</v>
      </c>
      <c r="B318" s="19" t="s">
        <v>913</v>
      </c>
      <c r="C318" s="20">
        <f t="shared" ca="1" si="4"/>
        <v>47</v>
      </c>
      <c r="D318" s="18" t="s">
        <v>914</v>
      </c>
      <c r="E318" s="20" t="s">
        <v>17</v>
      </c>
      <c r="F318" s="21">
        <v>28206</v>
      </c>
      <c r="G318" s="18" t="s">
        <v>28</v>
      </c>
      <c r="H318" s="18" t="s">
        <v>19</v>
      </c>
      <c r="I318" s="21">
        <v>42910</v>
      </c>
      <c r="J318" s="20" t="s">
        <v>56</v>
      </c>
      <c r="K318" s="19" t="s">
        <v>107</v>
      </c>
      <c r="L318" s="19" t="s">
        <v>108</v>
      </c>
      <c r="M318" s="19" t="s">
        <v>42</v>
      </c>
      <c r="N318" s="22" t="s">
        <v>24</v>
      </c>
      <c r="O318" s="2"/>
    </row>
    <row r="319" spans="1:15" ht="30" hidden="1" customHeight="1">
      <c r="A319" s="18">
        <v>315</v>
      </c>
      <c r="B319" s="19" t="s">
        <v>915</v>
      </c>
      <c r="C319" s="20">
        <f t="shared" ca="1" si="4"/>
        <v>47</v>
      </c>
      <c r="D319" s="18" t="s">
        <v>916</v>
      </c>
      <c r="E319" s="20" t="s">
        <v>17</v>
      </c>
      <c r="F319" s="21">
        <v>28261</v>
      </c>
      <c r="G319" s="18" t="s">
        <v>18</v>
      </c>
      <c r="H319" s="18" t="s">
        <v>19</v>
      </c>
      <c r="I319" s="21">
        <v>38808</v>
      </c>
      <c r="J319" s="20" t="s">
        <v>20</v>
      </c>
      <c r="K319" s="19" t="s">
        <v>52</v>
      </c>
      <c r="L319" s="19" t="s">
        <v>104</v>
      </c>
      <c r="M319" s="19" t="s">
        <v>23</v>
      </c>
      <c r="N319" s="22" t="s">
        <v>24</v>
      </c>
      <c r="O319" s="2"/>
    </row>
    <row r="320" spans="1:15" ht="30" hidden="1" customHeight="1">
      <c r="A320" s="18">
        <v>316</v>
      </c>
      <c r="B320" s="19" t="s">
        <v>917</v>
      </c>
      <c r="C320" s="20">
        <f t="shared" ca="1" si="4"/>
        <v>55</v>
      </c>
      <c r="D320" s="18" t="s">
        <v>918</v>
      </c>
      <c r="E320" s="20" t="s">
        <v>17</v>
      </c>
      <c r="F320" s="21">
        <v>25411</v>
      </c>
      <c r="G320" s="18" t="s">
        <v>28</v>
      </c>
      <c r="H320" s="18" t="s">
        <v>19</v>
      </c>
      <c r="I320" s="21">
        <v>32933</v>
      </c>
      <c r="J320" s="20" t="s">
        <v>151</v>
      </c>
      <c r="K320" s="19" t="s">
        <v>919</v>
      </c>
      <c r="L320" s="19" t="s">
        <v>920</v>
      </c>
      <c r="M320" s="19" t="s">
        <v>37</v>
      </c>
      <c r="N320" s="22" t="s">
        <v>37</v>
      </c>
      <c r="O320" s="2"/>
    </row>
    <row r="321" spans="1:15" ht="30" hidden="1" customHeight="1">
      <c r="A321" s="18">
        <v>317</v>
      </c>
      <c r="B321" s="19" t="s">
        <v>921</v>
      </c>
      <c r="C321" s="20">
        <f t="shared" ca="1" si="4"/>
        <v>42</v>
      </c>
      <c r="D321" s="18" t="s">
        <v>922</v>
      </c>
      <c r="E321" s="20" t="s">
        <v>923</v>
      </c>
      <c r="F321" s="21">
        <v>30182</v>
      </c>
      <c r="G321" s="18" t="s">
        <v>28</v>
      </c>
      <c r="H321" s="18" t="s">
        <v>19</v>
      </c>
      <c r="I321" s="21">
        <v>34394</v>
      </c>
      <c r="J321" s="20" t="s">
        <v>34</v>
      </c>
      <c r="K321" s="19" t="s">
        <v>82</v>
      </c>
      <c r="L321" s="19" t="s">
        <v>96</v>
      </c>
      <c r="M321" s="19" t="s">
        <v>23</v>
      </c>
      <c r="N321" s="22" t="s">
        <v>24</v>
      </c>
      <c r="O321" s="2"/>
    </row>
    <row r="322" spans="1:15" ht="30" hidden="1" customHeight="1">
      <c r="A322" s="18">
        <v>318</v>
      </c>
      <c r="B322" s="19" t="s">
        <v>924</v>
      </c>
      <c r="C322" s="20">
        <f t="shared" ca="1" si="4"/>
        <v>55</v>
      </c>
      <c r="D322" s="18" t="s">
        <v>925</v>
      </c>
      <c r="E322" s="20" t="s">
        <v>17</v>
      </c>
      <c r="F322" s="21">
        <v>25407</v>
      </c>
      <c r="G322" s="18" t="s">
        <v>18</v>
      </c>
      <c r="H322" s="18" t="s">
        <v>19</v>
      </c>
      <c r="I322" s="21">
        <v>39448</v>
      </c>
      <c r="J322" s="20" t="s">
        <v>29</v>
      </c>
      <c r="K322" s="19" t="s">
        <v>728</v>
      </c>
      <c r="L322" s="19" t="s">
        <v>220</v>
      </c>
      <c r="M322" s="19" t="s">
        <v>187</v>
      </c>
      <c r="N322" s="22" t="s">
        <v>77</v>
      </c>
      <c r="O322" s="2"/>
    </row>
    <row r="323" spans="1:15" ht="30" hidden="1" customHeight="1">
      <c r="A323" s="18">
        <v>319</v>
      </c>
      <c r="B323" s="19" t="s">
        <v>926</v>
      </c>
      <c r="C323" s="20">
        <f t="shared" ca="1" si="4"/>
        <v>46</v>
      </c>
      <c r="D323" s="18" t="s">
        <v>927</v>
      </c>
      <c r="E323" s="20" t="s">
        <v>17</v>
      </c>
      <c r="F323" s="21">
        <v>28605</v>
      </c>
      <c r="G323" s="18" t="s">
        <v>18</v>
      </c>
      <c r="H323" s="18" t="s">
        <v>19</v>
      </c>
      <c r="I323" s="21">
        <v>40179</v>
      </c>
      <c r="J323" s="20" t="s">
        <v>20</v>
      </c>
      <c r="K323" s="19" t="s">
        <v>624</v>
      </c>
      <c r="L323" s="19" t="s">
        <v>928</v>
      </c>
      <c r="M323" s="19" t="s">
        <v>134</v>
      </c>
      <c r="N323" s="22" t="s">
        <v>77</v>
      </c>
      <c r="O323" s="2"/>
    </row>
    <row r="324" spans="1:15" ht="30" hidden="1" customHeight="1">
      <c r="A324" s="18">
        <v>320</v>
      </c>
      <c r="B324" s="19" t="s">
        <v>929</v>
      </c>
      <c r="C324" s="20">
        <f t="shared" ca="1" si="4"/>
        <v>45</v>
      </c>
      <c r="D324" s="18" t="s">
        <v>930</v>
      </c>
      <c r="E324" s="20" t="s">
        <v>17</v>
      </c>
      <c r="F324" s="21">
        <v>28974</v>
      </c>
      <c r="G324" s="18" t="s">
        <v>28</v>
      </c>
      <c r="H324" s="18" t="s">
        <v>19</v>
      </c>
      <c r="I324" s="21">
        <v>39448</v>
      </c>
      <c r="J324" s="20" t="s">
        <v>29</v>
      </c>
      <c r="K324" s="19" t="s">
        <v>931</v>
      </c>
      <c r="L324" s="19" t="s">
        <v>61</v>
      </c>
      <c r="M324" s="19" t="s">
        <v>932</v>
      </c>
      <c r="N324" s="22" t="s">
        <v>77</v>
      </c>
      <c r="O324" s="2"/>
    </row>
    <row r="325" spans="1:15" ht="30" hidden="1" customHeight="1">
      <c r="A325" s="18">
        <v>321</v>
      </c>
      <c r="B325" s="19" t="s">
        <v>933</v>
      </c>
      <c r="C325" s="20">
        <f t="shared" ca="1" si="4"/>
        <v>59</v>
      </c>
      <c r="D325" s="18" t="s">
        <v>934</v>
      </c>
      <c r="E325" s="20" t="s">
        <v>17</v>
      </c>
      <c r="F325" s="21">
        <v>24086</v>
      </c>
      <c r="G325" s="18" t="s">
        <v>28</v>
      </c>
      <c r="H325" s="18" t="s">
        <v>19</v>
      </c>
      <c r="I325" s="21">
        <v>32143</v>
      </c>
      <c r="J325" s="20" t="s">
        <v>81</v>
      </c>
      <c r="K325" s="19" t="s">
        <v>82</v>
      </c>
      <c r="L325" s="19" t="s">
        <v>83</v>
      </c>
      <c r="M325" s="19" t="s">
        <v>23</v>
      </c>
      <c r="N325" s="22" t="s">
        <v>24</v>
      </c>
      <c r="O325" s="2"/>
    </row>
    <row r="326" spans="1:15" ht="30" hidden="1" customHeight="1">
      <c r="A326" s="18">
        <v>322</v>
      </c>
      <c r="B326" s="19" t="s">
        <v>935</v>
      </c>
      <c r="C326" s="20">
        <f t="shared" ca="1" si="4"/>
        <v>44</v>
      </c>
      <c r="D326" s="18" t="s">
        <v>936</v>
      </c>
      <c r="E326" s="20" t="s">
        <v>17</v>
      </c>
      <c r="F326" s="21">
        <v>29253</v>
      </c>
      <c r="G326" s="18" t="s">
        <v>18</v>
      </c>
      <c r="H326" s="18" t="s">
        <v>19</v>
      </c>
      <c r="I326" s="21">
        <v>38808</v>
      </c>
      <c r="J326" s="20" t="s">
        <v>34</v>
      </c>
      <c r="K326" s="19" t="s">
        <v>52</v>
      </c>
      <c r="L326" s="19" t="s">
        <v>53</v>
      </c>
      <c r="M326" s="19" t="s">
        <v>23</v>
      </c>
      <c r="N326" s="22" t="s">
        <v>24</v>
      </c>
      <c r="O326" s="2"/>
    </row>
    <row r="327" spans="1:15" ht="30" hidden="1" customHeight="1">
      <c r="A327" s="18">
        <v>323</v>
      </c>
      <c r="B327" s="19" t="s">
        <v>937</v>
      </c>
      <c r="C327" s="20">
        <f t="shared" ref="C327:C390" ca="1" si="5">(YEAR(NOW())-YEAR(F327))</f>
        <v>46</v>
      </c>
      <c r="D327" s="18" t="s">
        <v>938</v>
      </c>
      <c r="E327" s="20" t="s">
        <v>17</v>
      </c>
      <c r="F327" s="21">
        <v>28767</v>
      </c>
      <c r="G327" s="18" t="s">
        <v>18</v>
      </c>
      <c r="H327" s="18" t="s">
        <v>19</v>
      </c>
      <c r="I327" s="21">
        <v>39083</v>
      </c>
      <c r="J327" s="20" t="s">
        <v>151</v>
      </c>
      <c r="K327" s="19" t="s">
        <v>82</v>
      </c>
      <c r="L327" s="19" t="s">
        <v>83</v>
      </c>
      <c r="M327" s="19" t="s">
        <v>23</v>
      </c>
      <c r="N327" s="22" t="s">
        <v>24</v>
      </c>
      <c r="O327" s="2"/>
    </row>
    <row r="328" spans="1:15" ht="30" hidden="1" customHeight="1">
      <c r="A328" s="18">
        <v>324</v>
      </c>
      <c r="B328" s="19" t="s">
        <v>939</v>
      </c>
      <c r="C328" s="20">
        <f t="shared" ca="1" si="5"/>
        <v>48</v>
      </c>
      <c r="D328" s="18" t="s">
        <v>940</v>
      </c>
      <c r="E328" s="20" t="s">
        <v>891</v>
      </c>
      <c r="F328" s="21">
        <v>28048</v>
      </c>
      <c r="G328" s="18" t="s">
        <v>18</v>
      </c>
      <c r="H328" s="18" t="s">
        <v>19</v>
      </c>
      <c r="I328" s="21">
        <v>36220</v>
      </c>
      <c r="J328" s="20" t="s">
        <v>34</v>
      </c>
      <c r="K328" s="19" t="s">
        <v>52</v>
      </c>
      <c r="L328" s="19" t="s">
        <v>53</v>
      </c>
      <c r="M328" s="19" t="s">
        <v>23</v>
      </c>
      <c r="N328" s="22" t="s">
        <v>24</v>
      </c>
      <c r="O328" s="2"/>
    </row>
    <row r="329" spans="1:15" ht="30" hidden="1" customHeight="1">
      <c r="A329" s="18">
        <v>325</v>
      </c>
      <c r="B329" s="19" t="s">
        <v>941</v>
      </c>
      <c r="C329" s="20">
        <f t="shared" ca="1" si="5"/>
        <v>53</v>
      </c>
      <c r="D329" s="18" t="s">
        <v>942</v>
      </c>
      <c r="E329" s="20" t="s">
        <v>779</v>
      </c>
      <c r="F329" s="21">
        <v>26016</v>
      </c>
      <c r="G329" s="18" t="s">
        <v>18</v>
      </c>
      <c r="H329" s="18" t="s">
        <v>19</v>
      </c>
      <c r="I329" s="21">
        <v>34213</v>
      </c>
      <c r="J329" s="20" t="s">
        <v>34</v>
      </c>
      <c r="K329" s="19" t="s">
        <v>624</v>
      </c>
      <c r="L329" s="19" t="s">
        <v>928</v>
      </c>
      <c r="M329" s="19" t="s">
        <v>134</v>
      </c>
      <c r="N329" s="22" t="s">
        <v>77</v>
      </c>
      <c r="O329" s="2"/>
    </row>
    <row r="330" spans="1:15" ht="30" hidden="1" customHeight="1">
      <c r="A330" s="18">
        <v>326</v>
      </c>
      <c r="B330" s="19" t="s">
        <v>943</v>
      </c>
      <c r="C330" s="20">
        <f t="shared" ca="1" si="5"/>
        <v>56</v>
      </c>
      <c r="D330" s="18" t="s">
        <v>944</v>
      </c>
      <c r="E330" s="20" t="s">
        <v>17</v>
      </c>
      <c r="F330" s="21">
        <v>24847</v>
      </c>
      <c r="G330" s="18" t="s">
        <v>18</v>
      </c>
      <c r="H330" s="18" t="s">
        <v>19</v>
      </c>
      <c r="I330" s="21">
        <v>32203</v>
      </c>
      <c r="J330" s="20" t="s">
        <v>34</v>
      </c>
      <c r="K330" s="19" t="s">
        <v>21</v>
      </c>
      <c r="L330" s="19" t="s">
        <v>57</v>
      </c>
      <c r="M330" s="19" t="s">
        <v>23</v>
      </c>
      <c r="N330" s="22" t="s">
        <v>24</v>
      </c>
      <c r="O330" s="2"/>
    </row>
    <row r="331" spans="1:15" ht="30" hidden="1" customHeight="1">
      <c r="A331" s="18">
        <v>327</v>
      </c>
      <c r="B331" s="19" t="s">
        <v>945</v>
      </c>
      <c r="C331" s="20">
        <f t="shared" ca="1" si="5"/>
        <v>47</v>
      </c>
      <c r="D331" s="18" t="s">
        <v>946</v>
      </c>
      <c r="E331" s="20" t="s">
        <v>131</v>
      </c>
      <c r="F331" s="21">
        <v>28354</v>
      </c>
      <c r="G331" s="18" t="s">
        <v>18</v>
      </c>
      <c r="H331" s="18" t="s">
        <v>19</v>
      </c>
      <c r="I331" s="21">
        <v>39448</v>
      </c>
      <c r="J331" s="20" t="s">
        <v>34</v>
      </c>
      <c r="K331" s="19" t="s">
        <v>21</v>
      </c>
      <c r="L331" s="19" t="s">
        <v>57</v>
      </c>
      <c r="M331" s="19" t="s">
        <v>23</v>
      </c>
      <c r="N331" s="22" t="s">
        <v>24</v>
      </c>
      <c r="O331" s="2"/>
    </row>
    <row r="332" spans="1:15" ht="30" hidden="1" customHeight="1">
      <c r="A332" s="18">
        <v>328</v>
      </c>
      <c r="B332" s="19" t="s">
        <v>947</v>
      </c>
      <c r="C332" s="20">
        <f t="shared" ca="1" si="5"/>
        <v>51</v>
      </c>
      <c r="D332" s="18" t="s">
        <v>948</v>
      </c>
      <c r="E332" s="20" t="s">
        <v>17</v>
      </c>
      <c r="F332" s="21">
        <v>27024</v>
      </c>
      <c r="G332" s="18" t="s">
        <v>18</v>
      </c>
      <c r="H332" s="18" t="s">
        <v>19</v>
      </c>
      <c r="I332" s="21">
        <v>37591</v>
      </c>
      <c r="J332" s="20" t="s">
        <v>81</v>
      </c>
      <c r="K332" s="19" t="s">
        <v>82</v>
      </c>
      <c r="L332" s="19" t="s">
        <v>83</v>
      </c>
      <c r="M332" s="19" t="s">
        <v>23</v>
      </c>
      <c r="N332" s="22" t="s">
        <v>24</v>
      </c>
      <c r="O332" s="2"/>
    </row>
    <row r="333" spans="1:15" ht="30" hidden="1" customHeight="1">
      <c r="A333" s="18">
        <v>329</v>
      </c>
      <c r="B333" s="19" t="s">
        <v>949</v>
      </c>
      <c r="C333" s="20">
        <f t="shared" ca="1" si="5"/>
        <v>51</v>
      </c>
      <c r="D333" s="18" t="s">
        <v>950</v>
      </c>
      <c r="E333" s="20" t="s">
        <v>17</v>
      </c>
      <c r="F333" s="21">
        <v>26733</v>
      </c>
      <c r="G333" s="18" t="s">
        <v>18</v>
      </c>
      <c r="H333" s="18" t="s">
        <v>19</v>
      </c>
      <c r="I333" s="21">
        <v>37591</v>
      </c>
      <c r="J333" s="20" t="s">
        <v>81</v>
      </c>
      <c r="K333" s="19" t="s">
        <v>82</v>
      </c>
      <c r="L333" s="19" t="s">
        <v>83</v>
      </c>
      <c r="M333" s="19" t="s">
        <v>23</v>
      </c>
      <c r="N333" s="22" t="s">
        <v>24</v>
      </c>
      <c r="O333" s="2"/>
    </row>
    <row r="334" spans="1:15" ht="30" hidden="1" customHeight="1">
      <c r="A334" s="18">
        <v>330</v>
      </c>
      <c r="B334" s="19" t="s">
        <v>951</v>
      </c>
      <c r="C334" s="20">
        <f t="shared" ca="1" si="5"/>
        <v>48</v>
      </c>
      <c r="D334" s="18" t="s">
        <v>952</v>
      </c>
      <c r="E334" s="20" t="s">
        <v>17</v>
      </c>
      <c r="F334" s="21">
        <v>28101</v>
      </c>
      <c r="G334" s="18" t="s">
        <v>18</v>
      </c>
      <c r="H334" s="18" t="s">
        <v>19</v>
      </c>
      <c r="I334" s="21">
        <v>38808</v>
      </c>
      <c r="J334" s="20" t="s">
        <v>34</v>
      </c>
      <c r="K334" s="19" t="s">
        <v>82</v>
      </c>
      <c r="L334" s="19" t="s">
        <v>96</v>
      </c>
      <c r="M334" s="19" t="s">
        <v>23</v>
      </c>
      <c r="N334" s="22" t="s">
        <v>24</v>
      </c>
      <c r="O334" s="2"/>
    </row>
    <row r="335" spans="1:15" ht="30" hidden="1" customHeight="1">
      <c r="A335" s="18">
        <v>331</v>
      </c>
      <c r="B335" s="19" t="s">
        <v>953</v>
      </c>
      <c r="C335" s="20">
        <f t="shared" ca="1" si="5"/>
        <v>56</v>
      </c>
      <c r="D335" s="18" t="s">
        <v>954</v>
      </c>
      <c r="E335" s="20" t="s">
        <v>17</v>
      </c>
      <c r="F335" s="21">
        <v>25198</v>
      </c>
      <c r="G335" s="18" t="s">
        <v>28</v>
      </c>
      <c r="H335" s="18" t="s">
        <v>19</v>
      </c>
      <c r="I335" s="21">
        <v>39083</v>
      </c>
      <c r="J335" s="20" t="s">
        <v>20</v>
      </c>
      <c r="K335" s="19" t="s">
        <v>185</v>
      </c>
      <c r="L335" s="19" t="s">
        <v>518</v>
      </c>
      <c r="M335" s="19" t="s">
        <v>187</v>
      </c>
      <c r="N335" s="22" t="s">
        <v>77</v>
      </c>
      <c r="O335" s="2"/>
    </row>
    <row r="336" spans="1:15" ht="30" hidden="1" customHeight="1">
      <c r="A336" s="18">
        <v>332</v>
      </c>
      <c r="B336" s="19" t="s">
        <v>955</v>
      </c>
      <c r="C336" s="20">
        <f t="shared" ca="1" si="5"/>
        <v>34</v>
      </c>
      <c r="D336" s="18" t="s">
        <v>956</v>
      </c>
      <c r="E336" s="20" t="s">
        <v>17</v>
      </c>
      <c r="F336" s="21">
        <v>32900</v>
      </c>
      <c r="G336" s="18" t="s">
        <v>28</v>
      </c>
      <c r="H336" s="18" t="s">
        <v>19</v>
      </c>
      <c r="I336" s="21">
        <v>44166</v>
      </c>
      <c r="J336" s="20" t="s">
        <v>65</v>
      </c>
      <c r="K336" s="19" t="s">
        <v>575</v>
      </c>
      <c r="L336" s="19" t="s">
        <v>957</v>
      </c>
      <c r="M336" s="23" t="s">
        <v>164</v>
      </c>
      <c r="N336" s="22" t="s">
        <v>24</v>
      </c>
      <c r="O336" s="2"/>
    </row>
    <row r="337" spans="1:15" ht="30" hidden="1" customHeight="1">
      <c r="A337" s="18">
        <v>333</v>
      </c>
      <c r="B337" s="19" t="s">
        <v>958</v>
      </c>
      <c r="C337" s="20">
        <f t="shared" ca="1" si="5"/>
        <v>58</v>
      </c>
      <c r="D337" s="18" t="s">
        <v>959</v>
      </c>
      <c r="E337" s="20" t="s">
        <v>17</v>
      </c>
      <c r="F337" s="21">
        <v>24438</v>
      </c>
      <c r="G337" s="18" t="s">
        <v>28</v>
      </c>
      <c r="H337" s="18" t="s">
        <v>19</v>
      </c>
      <c r="I337" s="21">
        <v>39448</v>
      </c>
      <c r="J337" s="20" t="s">
        <v>29</v>
      </c>
      <c r="K337" s="19" t="s">
        <v>728</v>
      </c>
      <c r="L337" s="19" t="s">
        <v>61</v>
      </c>
      <c r="M337" s="19" t="s">
        <v>424</v>
      </c>
      <c r="N337" s="22" t="s">
        <v>77</v>
      </c>
      <c r="O337" s="2"/>
    </row>
    <row r="338" spans="1:15" ht="30" hidden="1" customHeight="1">
      <c r="A338" s="18">
        <v>334</v>
      </c>
      <c r="B338" s="19" t="s">
        <v>960</v>
      </c>
      <c r="C338" s="20">
        <f t="shared" ca="1" si="5"/>
        <v>57</v>
      </c>
      <c r="D338" s="18" t="s">
        <v>961</v>
      </c>
      <c r="E338" s="20" t="s">
        <v>17</v>
      </c>
      <c r="F338" s="21">
        <v>24547</v>
      </c>
      <c r="G338" s="18" t="s">
        <v>18</v>
      </c>
      <c r="H338" s="18" t="s">
        <v>19</v>
      </c>
      <c r="I338" s="21">
        <v>34394</v>
      </c>
      <c r="J338" s="20" t="s">
        <v>34</v>
      </c>
      <c r="K338" s="19" t="s">
        <v>21</v>
      </c>
      <c r="L338" s="19" t="s">
        <v>57</v>
      </c>
      <c r="M338" s="19" t="s">
        <v>23</v>
      </c>
      <c r="N338" s="22" t="s">
        <v>24</v>
      </c>
      <c r="O338" s="2"/>
    </row>
    <row r="339" spans="1:15" ht="30" hidden="1" customHeight="1">
      <c r="A339" s="18">
        <v>335</v>
      </c>
      <c r="B339" s="19" t="s">
        <v>962</v>
      </c>
      <c r="C339" s="20">
        <f t="shared" ca="1" si="5"/>
        <v>45</v>
      </c>
      <c r="D339" s="18" t="s">
        <v>963</v>
      </c>
      <c r="E339" s="20" t="s">
        <v>735</v>
      </c>
      <c r="F339" s="21">
        <v>29135</v>
      </c>
      <c r="G339" s="18" t="s">
        <v>28</v>
      </c>
      <c r="H339" s="18" t="s">
        <v>19</v>
      </c>
      <c r="I339" s="21">
        <v>39083</v>
      </c>
      <c r="J339" s="20" t="s">
        <v>34</v>
      </c>
      <c r="K339" s="19" t="s">
        <v>732</v>
      </c>
      <c r="L339" s="19" t="s">
        <v>964</v>
      </c>
      <c r="M339" s="19" t="s">
        <v>37</v>
      </c>
      <c r="N339" s="22" t="s">
        <v>37</v>
      </c>
      <c r="O339" s="2"/>
    </row>
    <row r="340" spans="1:15" ht="30" hidden="1" customHeight="1">
      <c r="A340" s="18">
        <v>336</v>
      </c>
      <c r="B340" s="19" t="s">
        <v>965</v>
      </c>
      <c r="C340" s="20">
        <f t="shared" ca="1" si="5"/>
        <v>44</v>
      </c>
      <c r="D340" s="18" t="s">
        <v>966</v>
      </c>
      <c r="E340" s="20" t="s">
        <v>17</v>
      </c>
      <c r="F340" s="31" t="s">
        <v>967</v>
      </c>
      <c r="G340" s="18" t="s">
        <v>28</v>
      </c>
      <c r="H340" s="18" t="s">
        <v>19</v>
      </c>
      <c r="I340" s="21">
        <v>41244</v>
      </c>
      <c r="J340" s="20" t="s">
        <v>29</v>
      </c>
      <c r="K340" s="19" t="s">
        <v>21</v>
      </c>
      <c r="L340" s="19" t="s">
        <v>30</v>
      </c>
      <c r="M340" s="19" t="s">
        <v>23</v>
      </c>
      <c r="N340" s="22" t="s">
        <v>24</v>
      </c>
      <c r="O340" s="2"/>
    </row>
    <row r="341" spans="1:15" ht="30" hidden="1" customHeight="1">
      <c r="A341" s="18">
        <v>337</v>
      </c>
      <c r="B341" s="19" t="s">
        <v>968</v>
      </c>
      <c r="C341" s="20">
        <f t="shared" ca="1" si="5"/>
        <v>43</v>
      </c>
      <c r="D341" s="18" t="s">
        <v>969</v>
      </c>
      <c r="E341" s="20" t="s">
        <v>509</v>
      </c>
      <c r="F341" s="21">
        <v>29738</v>
      </c>
      <c r="G341" s="18" t="s">
        <v>28</v>
      </c>
      <c r="H341" s="18" t="s">
        <v>19</v>
      </c>
      <c r="I341" s="21">
        <v>39083</v>
      </c>
      <c r="J341" s="20" t="s">
        <v>34</v>
      </c>
      <c r="K341" s="19" t="s">
        <v>82</v>
      </c>
      <c r="L341" s="19" t="s">
        <v>96</v>
      </c>
      <c r="M341" s="19" t="s">
        <v>23</v>
      </c>
      <c r="N341" s="22" t="s">
        <v>24</v>
      </c>
      <c r="O341" s="2"/>
    </row>
    <row r="342" spans="1:15" ht="30" hidden="1" customHeight="1">
      <c r="A342" s="18">
        <v>338</v>
      </c>
      <c r="B342" s="19" t="s">
        <v>970</v>
      </c>
      <c r="C342" s="20">
        <f t="shared" ca="1" si="5"/>
        <v>42</v>
      </c>
      <c r="D342" s="18" t="s">
        <v>971</v>
      </c>
      <c r="E342" s="20" t="s">
        <v>17</v>
      </c>
      <c r="F342" s="21">
        <v>30064</v>
      </c>
      <c r="G342" s="18" t="s">
        <v>28</v>
      </c>
      <c r="H342" s="18" t="s">
        <v>19</v>
      </c>
      <c r="I342" s="21">
        <v>41365</v>
      </c>
      <c r="J342" s="20" t="s">
        <v>56</v>
      </c>
      <c r="K342" s="19" t="s">
        <v>21</v>
      </c>
      <c r="L342" s="19" t="s">
        <v>57</v>
      </c>
      <c r="M342" s="19" t="s">
        <v>23</v>
      </c>
      <c r="N342" s="22" t="s">
        <v>24</v>
      </c>
      <c r="O342" s="2"/>
    </row>
    <row r="343" spans="1:15" ht="30" hidden="1" customHeight="1">
      <c r="A343" s="18">
        <v>339</v>
      </c>
      <c r="B343" s="19" t="s">
        <v>972</v>
      </c>
      <c r="C343" s="20">
        <f t="shared" ca="1" si="5"/>
        <v>57</v>
      </c>
      <c r="D343" s="18" t="s">
        <v>973</v>
      </c>
      <c r="E343" s="20" t="s">
        <v>17</v>
      </c>
      <c r="F343" s="21">
        <v>24635</v>
      </c>
      <c r="G343" s="18" t="s">
        <v>28</v>
      </c>
      <c r="H343" s="18" t="s">
        <v>19</v>
      </c>
      <c r="I343" s="21">
        <v>32568</v>
      </c>
      <c r="J343" s="20" t="s">
        <v>34</v>
      </c>
      <c r="K343" s="19" t="s">
        <v>974</v>
      </c>
      <c r="L343" s="19" t="s">
        <v>801</v>
      </c>
      <c r="M343" s="19" t="s">
        <v>42</v>
      </c>
      <c r="N343" s="22" t="s">
        <v>24</v>
      </c>
      <c r="O343" s="2"/>
    </row>
    <row r="344" spans="1:15" ht="30" hidden="1" customHeight="1">
      <c r="A344" s="18">
        <v>340</v>
      </c>
      <c r="B344" s="19" t="s">
        <v>975</v>
      </c>
      <c r="C344" s="20">
        <f t="shared" ca="1" si="5"/>
        <v>44</v>
      </c>
      <c r="D344" s="18" t="s">
        <v>976</v>
      </c>
      <c r="E344" s="20" t="s">
        <v>17</v>
      </c>
      <c r="F344" s="21">
        <v>29463</v>
      </c>
      <c r="G344" s="18" t="s">
        <v>28</v>
      </c>
      <c r="H344" s="18" t="s">
        <v>19</v>
      </c>
      <c r="I344" s="21">
        <v>39448</v>
      </c>
      <c r="J344" s="20" t="s">
        <v>34</v>
      </c>
      <c r="K344" s="19" t="s">
        <v>82</v>
      </c>
      <c r="L344" s="19" t="s">
        <v>96</v>
      </c>
      <c r="M344" s="19" t="s">
        <v>23</v>
      </c>
      <c r="N344" s="22" t="s">
        <v>24</v>
      </c>
      <c r="O344" s="2"/>
    </row>
    <row r="345" spans="1:15" ht="30" hidden="1" customHeight="1">
      <c r="A345" s="18">
        <v>341</v>
      </c>
      <c r="B345" s="19" t="s">
        <v>977</v>
      </c>
      <c r="C345" s="20">
        <f t="shared" ca="1" si="5"/>
        <v>30</v>
      </c>
      <c r="D345" s="18" t="s">
        <v>978</v>
      </c>
      <c r="E345" s="20" t="s">
        <v>979</v>
      </c>
      <c r="F345" s="21">
        <v>34630</v>
      </c>
      <c r="G345" s="18" t="s">
        <v>28</v>
      </c>
      <c r="H345" s="18" t="s">
        <v>19</v>
      </c>
      <c r="I345" s="21">
        <v>44166</v>
      </c>
      <c r="J345" s="20" t="s">
        <v>46</v>
      </c>
      <c r="K345" s="19" t="s">
        <v>980</v>
      </c>
      <c r="L345" s="19" t="s">
        <v>445</v>
      </c>
      <c r="M345" s="19" t="s">
        <v>424</v>
      </c>
      <c r="N345" s="22" t="s">
        <v>77</v>
      </c>
      <c r="O345" s="2"/>
    </row>
    <row r="346" spans="1:15" ht="30" hidden="1" customHeight="1">
      <c r="A346" s="18">
        <v>342</v>
      </c>
      <c r="B346" s="19" t="s">
        <v>981</v>
      </c>
      <c r="C346" s="20">
        <f t="shared" ca="1" si="5"/>
        <v>39</v>
      </c>
      <c r="D346" s="18" t="s">
        <v>982</v>
      </c>
      <c r="E346" s="20" t="s">
        <v>647</v>
      </c>
      <c r="F346" s="21">
        <v>31403</v>
      </c>
      <c r="G346" s="18" t="s">
        <v>18</v>
      </c>
      <c r="H346" s="18" t="s">
        <v>19</v>
      </c>
      <c r="I346" s="21">
        <v>42644</v>
      </c>
      <c r="J346" s="20" t="s">
        <v>65</v>
      </c>
      <c r="K346" s="19" t="s">
        <v>69</v>
      </c>
      <c r="L346" s="19" t="s">
        <v>892</v>
      </c>
      <c r="M346" s="19" t="s">
        <v>42</v>
      </c>
      <c r="N346" s="22" t="s">
        <v>24</v>
      </c>
      <c r="O346" s="2"/>
    </row>
    <row r="347" spans="1:15" ht="30" hidden="1" customHeight="1">
      <c r="A347" s="18">
        <v>343</v>
      </c>
      <c r="B347" s="19" t="s">
        <v>983</v>
      </c>
      <c r="C347" s="20">
        <f t="shared" ca="1" si="5"/>
        <v>45</v>
      </c>
      <c r="D347" s="18" t="s">
        <v>984</v>
      </c>
      <c r="E347" s="20" t="s">
        <v>17</v>
      </c>
      <c r="F347" s="21">
        <v>29206</v>
      </c>
      <c r="G347" s="18" t="s">
        <v>18</v>
      </c>
      <c r="H347" s="18" t="s">
        <v>19</v>
      </c>
      <c r="I347" s="21">
        <v>39448</v>
      </c>
      <c r="J347" s="20" t="s">
        <v>34</v>
      </c>
      <c r="K347" s="19" t="s">
        <v>82</v>
      </c>
      <c r="L347" s="19" t="s">
        <v>96</v>
      </c>
      <c r="M347" s="19" t="s">
        <v>23</v>
      </c>
      <c r="N347" s="22" t="s">
        <v>24</v>
      </c>
      <c r="O347" s="2"/>
    </row>
    <row r="348" spans="1:15" ht="30" hidden="1" customHeight="1">
      <c r="A348" s="18">
        <v>344</v>
      </c>
      <c r="B348" s="19" t="s">
        <v>985</v>
      </c>
      <c r="C348" s="20">
        <f t="shared" ca="1" si="5"/>
        <v>57</v>
      </c>
      <c r="D348" s="18" t="s">
        <v>986</v>
      </c>
      <c r="E348" s="20" t="s">
        <v>987</v>
      </c>
      <c r="F348" s="21">
        <v>24755</v>
      </c>
      <c r="G348" s="18" t="s">
        <v>18</v>
      </c>
      <c r="H348" s="18" t="s">
        <v>19</v>
      </c>
      <c r="I348" s="21">
        <v>33298</v>
      </c>
      <c r="J348" s="20" t="s">
        <v>34</v>
      </c>
      <c r="K348" s="19" t="s">
        <v>107</v>
      </c>
      <c r="L348" s="19" t="s">
        <v>108</v>
      </c>
      <c r="M348" s="19" t="s">
        <v>42</v>
      </c>
      <c r="N348" s="22" t="s">
        <v>24</v>
      </c>
      <c r="O348" s="2"/>
    </row>
    <row r="349" spans="1:15" ht="30" hidden="1" customHeight="1">
      <c r="A349" s="18">
        <v>345</v>
      </c>
      <c r="B349" s="19" t="s">
        <v>988</v>
      </c>
      <c r="C349" s="20">
        <f t="shared" ca="1" si="5"/>
        <v>26</v>
      </c>
      <c r="D349" s="18" t="s">
        <v>989</v>
      </c>
      <c r="E349" s="20" t="s">
        <v>17</v>
      </c>
      <c r="F349" s="21">
        <v>35816</v>
      </c>
      <c r="G349" s="18" t="s">
        <v>18</v>
      </c>
      <c r="H349" s="18" t="s">
        <v>19</v>
      </c>
      <c r="I349" s="21">
        <v>44166</v>
      </c>
      <c r="J349" s="20" t="s">
        <v>46</v>
      </c>
      <c r="K349" s="19" t="s">
        <v>197</v>
      </c>
      <c r="L349" s="19" t="s">
        <v>482</v>
      </c>
      <c r="M349" s="19" t="s">
        <v>468</v>
      </c>
      <c r="N349" s="22" t="s">
        <v>24</v>
      </c>
      <c r="O349" s="2"/>
    </row>
    <row r="350" spans="1:15" ht="30" hidden="1" customHeight="1">
      <c r="A350" s="18">
        <v>346</v>
      </c>
      <c r="B350" s="19" t="s">
        <v>990</v>
      </c>
      <c r="C350" s="20">
        <f t="shared" ca="1" si="5"/>
        <v>29</v>
      </c>
      <c r="D350" s="18" t="s">
        <v>991</v>
      </c>
      <c r="E350" s="20" t="s">
        <v>73</v>
      </c>
      <c r="F350" s="21">
        <v>34874</v>
      </c>
      <c r="G350" s="18" t="s">
        <v>18</v>
      </c>
      <c r="H350" s="18" t="s">
        <v>19</v>
      </c>
      <c r="I350" s="21">
        <v>43528</v>
      </c>
      <c r="J350" s="20" t="s">
        <v>29</v>
      </c>
      <c r="K350" s="19" t="s">
        <v>107</v>
      </c>
      <c r="L350" s="19" t="s">
        <v>497</v>
      </c>
      <c r="M350" s="19" t="s">
        <v>42</v>
      </c>
      <c r="N350" s="22" t="s">
        <v>24</v>
      </c>
      <c r="O350" s="2"/>
    </row>
    <row r="351" spans="1:15" ht="30" hidden="1" customHeight="1">
      <c r="A351" s="18">
        <v>347</v>
      </c>
      <c r="B351" s="19" t="s">
        <v>992</v>
      </c>
      <c r="C351" s="20">
        <f t="shared" ca="1" si="5"/>
        <v>54</v>
      </c>
      <c r="D351" s="18" t="s">
        <v>993</v>
      </c>
      <c r="E351" s="20" t="s">
        <v>73</v>
      </c>
      <c r="F351" s="21">
        <v>25887</v>
      </c>
      <c r="G351" s="18" t="s">
        <v>18</v>
      </c>
      <c r="H351" s="18" t="s">
        <v>19</v>
      </c>
      <c r="I351" s="21">
        <v>39448</v>
      </c>
      <c r="J351" s="20" t="s">
        <v>29</v>
      </c>
      <c r="K351" s="19" t="s">
        <v>728</v>
      </c>
      <c r="L351" s="19" t="s">
        <v>220</v>
      </c>
      <c r="M351" s="19" t="s">
        <v>187</v>
      </c>
      <c r="N351" s="22" t="s">
        <v>77</v>
      </c>
      <c r="O351" s="2"/>
    </row>
    <row r="352" spans="1:15" ht="30" hidden="1" customHeight="1">
      <c r="A352" s="18">
        <v>348</v>
      </c>
      <c r="B352" s="19" t="s">
        <v>994</v>
      </c>
      <c r="C352" s="20">
        <f t="shared" ca="1" si="5"/>
        <v>30</v>
      </c>
      <c r="D352" s="18" t="s">
        <v>995</v>
      </c>
      <c r="E352" s="20" t="s">
        <v>509</v>
      </c>
      <c r="F352" s="21">
        <v>34657</v>
      </c>
      <c r="G352" s="18" t="s">
        <v>18</v>
      </c>
      <c r="H352" s="18" t="s">
        <v>19</v>
      </c>
      <c r="I352" s="21">
        <v>43497</v>
      </c>
      <c r="J352" s="20" t="s">
        <v>29</v>
      </c>
      <c r="K352" s="19" t="s">
        <v>40</v>
      </c>
      <c r="L352" s="19" t="s">
        <v>685</v>
      </c>
      <c r="M352" s="19" t="s">
        <v>42</v>
      </c>
      <c r="N352" s="22" t="s">
        <v>24</v>
      </c>
      <c r="O352" s="2"/>
    </row>
    <row r="353" spans="1:15" ht="30" hidden="1" customHeight="1">
      <c r="A353" s="18">
        <v>349</v>
      </c>
      <c r="B353" s="19" t="s">
        <v>996</v>
      </c>
      <c r="C353" s="20">
        <f t="shared" ca="1" si="5"/>
        <v>30</v>
      </c>
      <c r="D353" s="18" t="s">
        <v>997</v>
      </c>
      <c r="E353" s="20" t="s">
        <v>17</v>
      </c>
      <c r="F353" s="21">
        <v>34699</v>
      </c>
      <c r="G353" s="18" t="s">
        <v>18</v>
      </c>
      <c r="H353" s="18" t="s">
        <v>19</v>
      </c>
      <c r="I353" s="21">
        <v>43497</v>
      </c>
      <c r="J353" s="20" t="s">
        <v>20</v>
      </c>
      <c r="K353" s="19" t="s">
        <v>82</v>
      </c>
      <c r="L353" s="19" t="s">
        <v>87</v>
      </c>
      <c r="M353" s="19" t="s">
        <v>23</v>
      </c>
      <c r="N353" s="22" t="s">
        <v>24</v>
      </c>
      <c r="O353" s="2"/>
    </row>
    <row r="354" spans="1:15" ht="30" hidden="1" customHeight="1">
      <c r="A354" s="18">
        <v>350</v>
      </c>
      <c r="B354" s="19" t="s">
        <v>998</v>
      </c>
      <c r="C354" s="20">
        <f t="shared" ca="1" si="5"/>
        <v>56</v>
      </c>
      <c r="D354" s="18" t="s">
        <v>999</v>
      </c>
      <c r="E354" s="20" t="s">
        <v>17</v>
      </c>
      <c r="F354" s="21">
        <v>25001</v>
      </c>
      <c r="G354" s="18" t="s">
        <v>18</v>
      </c>
      <c r="H354" s="18" t="s">
        <v>19</v>
      </c>
      <c r="I354" s="21">
        <v>39448</v>
      </c>
      <c r="J354" s="20" t="s">
        <v>29</v>
      </c>
      <c r="K354" s="19" t="s">
        <v>728</v>
      </c>
      <c r="L354" s="19" t="s">
        <v>220</v>
      </c>
      <c r="M354" s="19" t="s">
        <v>187</v>
      </c>
      <c r="N354" s="22" t="s">
        <v>77</v>
      </c>
      <c r="O354" s="2"/>
    </row>
    <row r="355" spans="1:15" ht="30" hidden="1" customHeight="1">
      <c r="A355" s="18">
        <v>351</v>
      </c>
      <c r="B355" s="19" t="s">
        <v>1000</v>
      </c>
      <c r="C355" s="20">
        <f t="shared" ca="1" si="5"/>
        <v>56</v>
      </c>
      <c r="D355" s="18" t="s">
        <v>1001</v>
      </c>
      <c r="E355" s="20" t="s">
        <v>17</v>
      </c>
      <c r="F355" s="21">
        <v>24999</v>
      </c>
      <c r="G355" s="18" t="s">
        <v>28</v>
      </c>
      <c r="H355" s="18" t="s">
        <v>19</v>
      </c>
      <c r="I355" s="21">
        <v>32568</v>
      </c>
      <c r="J355" s="20" t="s">
        <v>34</v>
      </c>
      <c r="K355" s="19" t="s">
        <v>624</v>
      </c>
      <c r="L355" s="19" t="s">
        <v>1002</v>
      </c>
      <c r="M355" s="19" t="s">
        <v>468</v>
      </c>
      <c r="N355" s="22" t="s">
        <v>77</v>
      </c>
      <c r="O355" s="2"/>
    </row>
    <row r="356" spans="1:15" ht="30" hidden="1" customHeight="1">
      <c r="A356" s="18">
        <v>352</v>
      </c>
      <c r="B356" s="19" t="s">
        <v>1003</v>
      </c>
      <c r="C356" s="20">
        <f t="shared" ca="1" si="5"/>
        <v>50</v>
      </c>
      <c r="D356" s="18" t="s">
        <v>1004</v>
      </c>
      <c r="E356" s="20" t="s">
        <v>17</v>
      </c>
      <c r="F356" s="21">
        <v>27087</v>
      </c>
      <c r="G356" s="18" t="s">
        <v>28</v>
      </c>
      <c r="H356" s="18" t="s">
        <v>19</v>
      </c>
      <c r="I356" s="21">
        <v>37591</v>
      </c>
      <c r="J356" s="20" t="s">
        <v>81</v>
      </c>
      <c r="K356" s="19" t="s">
        <v>82</v>
      </c>
      <c r="L356" s="19" t="s">
        <v>83</v>
      </c>
      <c r="M356" s="19" t="s">
        <v>23</v>
      </c>
      <c r="N356" s="22" t="s">
        <v>24</v>
      </c>
      <c r="O356" s="2"/>
    </row>
    <row r="357" spans="1:15" ht="30" hidden="1" customHeight="1">
      <c r="A357" s="18">
        <v>353</v>
      </c>
      <c r="B357" s="19" t="s">
        <v>1005</v>
      </c>
      <c r="C357" s="20">
        <f t="shared" ca="1" si="5"/>
        <v>56</v>
      </c>
      <c r="D357" s="18" t="s">
        <v>1006</v>
      </c>
      <c r="E357" s="20" t="s">
        <v>17</v>
      </c>
      <c r="F357" s="21">
        <v>25116</v>
      </c>
      <c r="G357" s="18" t="s">
        <v>28</v>
      </c>
      <c r="H357" s="18" t="s">
        <v>19</v>
      </c>
      <c r="I357" s="21">
        <v>39448</v>
      </c>
      <c r="J357" s="20" t="s">
        <v>29</v>
      </c>
      <c r="K357" s="19" t="s">
        <v>1007</v>
      </c>
      <c r="L357" s="19" t="s">
        <v>61</v>
      </c>
      <c r="M357" s="19" t="s">
        <v>468</v>
      </c>
      <c r="N357" s="22" t="s">
        <v>77</v>
      </c>
      <c r="O357" s="2"/>
    </row>
    <row r="358" spans="1:15" ht="30" hidden="1" customHeight="1">
      <c r="A358" s="18">
        <v>354</v>
      </c>
      <c r="B358" s="19" t="s">
        <v>1008</v>
      </c>
      <c r="C358" s="20">
        <f t="shared" ca="1" si="5"/>
        <v>56</v>
      </c>
      <c r="D358" s="18" t="s">
        <v>1009</v>
      </c>
      <c r="E358" s="20" t="s">
        <v>17</v>
      </c>
      <c r="F358" s="21">
        <v>24967</v>
      </c>
      <c r="G358" s="18" t="s">
        <v>28</v>
      </c>
      <c r="H358" s="18" t="s">
        <v>19</v>
      </c>
      <c r="I358" s="21">
        <v>39083</v>
      </c>
      <c r="J358" s="20" t="s">
        <v>585</v>
      </c>
      <c r="K358" s="19" t="s">
        <v>728</v>
      </c>
      <c r="L358" s="19" t="s">
        <v>1010</v>
      </c>
      <c r="M358" s="19" t="s">
        <v>42</v>
      </c>
      <c r="N358" s="22" t="s">
        <v>77</v>
      </c>
      <c r="O358" s="2"/>
    </row>
    <row r="359" spans="1:15" ht="30" hidden="1" customHeight="1">
      <c r="A359" s="18">
        <v>355</v>
      </c>
      <c r="B359" s="19" t="s">
        <v>1011</v>
      </c>
      <c r="C359" s="20">
        <f t="shared" ca="1" si="5"/>
        <v>38</v>
      </c>
      <c r="D359" s="18" t="s">
        <v>1012</v>
      </c>
      <c r="E359" s="20" t="s">
        <v>17</v>
      </c>
      <c r="F359" s="21">
        <v>31662</v>
      </c>
      <c r="G359" s="18" t="s">
        <v>18</v>
      </c>
      <c r="H359" s="18" t="s">
        <v>19</v>
      </c>
      <c r="I359" s="21">
        <v>39873</v>
      </c>
      <c r="J359" s="20" t="s">
        <v>56</v>
      </c>
      <c r="K359" s="19" t="s">
        <v>52</v>
      </c>
      <c r="L359" s="19" t="s">
        <v>53</v>
      </c>
      <c r="M359" s="19" t="s">
        <v>23</v>
      </c>
      <c r="N359" s="22" t="s">
        <v>24</v>
      </c>
      <c r="O359" s="2"/>
    </row>
    <row r="360" spans="1:15" ht="30" hidden="1" customHeight="1">
      <c r="A360" s="18">
        <v>356</v>
      </c>
      <c r="B360" s="19" t="s">
        <v>1013</v>
      </c>
      <c r="C360" s="20">
        <f t="shared" ca="1" si="5"/>
        <v>55</v>
      </c>
      <c r="D360" s="18" t="s">
        <v>1014</v>
      </c>
      <c r="E360" s="20" t="s">
        <v>246</v>
      </c>
      <c r="F360" s="21">
        <v>25333</v>
      </c>
      <c r="G360" s="18" t="s">
        <v>28</v>
      </c>
      <c r="H360" s="18" t="s">
        <v>19</v>
      </c>
      <c r="I360" s="21">
        <v>33298</v>
      </c>
      <c r="J360" s="20" t="s">
        <v>81</v>
      </c>
      <c r="K360" s="19" t="s">
        <v>575</v>
      </c>
      <c r="L360" s="19" t="s">
        <v>83</v>
      </c>
      <c r="M360" s="19" t="s">
        <v>23</v>
      </c>
      <c r="N360" s="22" t="s">
        <v>24</v>
      </c>
      <c r="O360" s="2"/>
    </row>
    <row r="361" spans="1:15" ht="30" hidden="1" customHeight="1">
      <c r="A361" s="18">
        <v>357</v>
      </c>
      <c r="B361" s="19" t="s">
        <v>1015</v>
      </c>
      <c r="C361" s="20">
        <f t="shared" ca="1" si="5"/>
        <v>37</v>
      </c>
      <c r="D361" s="18" t="s">
        <v>1016</v>
      </c>
      <c r="E361" s="20" t="s">
        <v>17</v>
      </c>
      <c r="F361" s="21">
        <v>32092</v>
      </c>
      <c r="G361" s="18" t="s">
        <v>18</v>
      </c>
      <c r="H361" s="18" t="s">
        <v>19</v>
      </c>
      <c r="I361" s="21">
        <v>40544</v>
      </c>
      <c r="J361" s="20" t="s">
        <v>56</v>
      </c>
      <c r="K361" s="19" t="s">
        <v>52</v>
      </c>
      <c r="L361" s="19" t="s">
        <v>53</v>
      </c>
      <c r="M361" s="19" t="s">
        <v>23</v>
      </c>
      <c r="N361" s="22" t="s">
        <v>24</v>
      </c>
      <c r="O361" s="2"/>
    </row>
    <row r="362" spans="1:15" ht="30" hidden="1" customHeight="1">
      <c r="A362" s="18">
        <v>358</v>
      </c>
      <c r="B362" s="19" t="s">
        <v>1017</v>
      </c>
      <c r="C362" s="20">
        <f t="shared" ca="1" si="5"/>
        <v>44</v>
      </c>
      <c r="D362" s="18" t="s">
        <v>1018</v>
      </c>
      <c r="E362" s="20" t="s">
        <v>298</v>
      </c>
      <c r="F362" s="21">
        <v>29423</v>
      </c>
      <c r="G362" s="18" t="s">
        <v>18</v>
      </c>
      <c r="H362" s="18" t="s">
        <v>19</v>
      </c>
      <c r="I362" s="21">
        <v>43553</v>
      </c>
      <c r="J362" s="20" t="s">
        <v>151</v>
      </c>
      <c r="K362" s="19" t="s">
        <v>460</v>
      </c>
      <c r="L362" s="19" t="s">
        <v>1019</v>
      </c>
      <c r="M362" s="19" t="s">
        <v>23</v>
      </c>
      <c r="N362" s="22" t="s">
        <v>24</v>
      </c>
      <c r="O362" s="2"/>
    </row>
    <row r="363" spans="1:15" ht="30" hidden="1" customHeight="1">
      <c r="A363" s="18">
        <v>359</v>
      </c>
      <c r="B363" s="19" t="s">
        <v>1020</v>
      </c>
      <c r="C363" s="20">
        <f t="shared" ca="1" si="5"/>
        <v>46</v>
      </c>
      <c r="D363" s="18" t="s">
        <v>1021</v>
      </c>
      <c r="E363" s="20" t="s">
        <v>17</v>
      </c>
      <c r="F363" s="21">
        <v>28820</v>
      </c>
      <c r="G363" s="18" t="s">
        <v>18</v>
      </c>
      <c r="H363" s="18" t="s">
        <v>19</v>
      </c>
      <c r="I363" s="21">
        <v>38353</v>
      </c>
      <c r="J363" s="20" t="s">
        <v>34</v>
      </c>
      <c r="K363" s="19" t="s">
        <v>178</v>
      </c>
      <c r="L363" s="19" t="s">
        <v>108</v>
      </c>
      <c r="M363" s="19" t="s">
        <v>42</v>
      </c>
      <c r="N363" s="22" t="s">
        <v>24</v>
      </c>
      <c r="O363" s="2"/>
    </row>
    <row r="364" spans="1:15" ht="30" hidden="1" customHeight="1">
      <c r="A364" s="18">
        <v>360</v>
      </c>
      <c r="B364" s="19" t="s">
        <v>1022</v>
      </c>
      <c r="C364" s="20">
        <f t="shared" ca="1" si="5"/>
        <v>42</v>
      </c>
      <c r="D364" s="18" t="s">
        <v>1023</v>
      </c>
      <c r="E364" s="20" t="s">
        <v>17</v>
      </c>
      <c r="F364" s="21">
        <v>30014</v>
      </c>
      <c r="G364" s="18" t="s">
        <v>18</v>
      </c>
      <c r="H364" s="18" t="s">
        <v>19</v>
      </c>
      <c r="I364" s="21">
        <v>37956</v>
      </c>
      <c r="J364" s="20" t="s">
        <v>56</v>
      </c>
      <c r="K364" s="19" t="s">
        <v>185</v>
      </c>
      <c r="L364" s="19" t="s">
        <v>1024</v>
      </c>
      <c r="M364" s="19" t="s">
        <v>37</v>
      </c>
      <c r="N364" s="22" t="s">
        <v>37</v>
      </c>
      <c r="O364" s="2"/>
    </row>
    <row r="365" spans="1:15" ht="30" hidden="1" customHeight="1">
      <c r="A365" s="18">
        <v>361</v>
      </c>
      <c r="B365" s="19" t="s">
        <v>1025</v>
      </c>
      <c r="C365" s="20">
        <f t="shared" ca="1" si="5"/>
        <v>45</v>
      </c>
      <c r="D365" s="18" t="s">
        <v>1026</v>
      </c>
      <c r="E365" s="20" t="s">
        <v>173</v>
      </c>
      <c r="F365" s="21">
        <v>29047</v>
      </c>
      <c r="G365" s="18" t="s">
        <v>18</v>
      </c>
      <c r="H365" s="18" t="s">
        <v>19</v>
      </c>
      <c r="I365" s="21">
        <v>43556</v>
      </c>
      <c r="J365" s="20" t="s">
        <v>29</v>
      </c>
      <c r="K365" s="19" t="s">
        <v>52</v>
      </c>
      <c r="L365" s="19" t="s">
        <v>66</v>
      </c>
      <c r="M365" s="19" t="s">
        <v>23</v>
      </c>
      <c r="N365" s="22" t="s">
        <v>24</v>
      </c>
      <c r="O365" s="2"/>
    </row>
    <row r="366" spans="1:15" ht="30" hidden="1" customHeight="1">
      <c r="A366" s="18">
        <v>362</v>
      </c>
      <c r="B366" s="19" t="s">
        <v>1027</v>
      </c>
      <c r="C366" s="20">
        <f t="shared" ca="1" si="5"/>
        <v>55</v>
      </c>
      <c r="D366" s="18" t="s">
        <v>1028</v>
      </c>
      <c r="E366" s="20" t="s">
        <v>1029</v>
      </c>
      <c r="F366" s="21">
        <v>25234</v>
      </c>
      <c r="G366" s="18" t="s">
        <v>28</v>
      </c>
      <c r="H366" s="18" t="s">
        <v>19</v>
      </c>
      <c r="I366" s="21">
        <v>34366</v>
      </c>
      <c r="J366" s="20" t="s">
        <v>34</v>
      </c>
      <c r="K366" s="19" t="s">
        <v>69</v>
      </c>
      <c r="L366" s="19" t="s">
        <v>436</v>
      </c>
      <c r="M366" s="19" t="s">
        <v>42</v>
      </c>
      <c r="N366" s="22" t="s">
        <v>24</v>
      </c>
      <c r="O366" s="2"/>
    </row>
    <row r="367" spans="1:15" ht="30" hidden="1" customHeight="1">
      <c r="A367" s="18">
        <v>363</v>
      </c>
      <c r="B367" s="19" t="s">
        <v>1030</v>
      </c>
      <c r="C367" s="20">
        <f t="shared" ca="1" si="5"/>
        <v>50</v>
      </c>
      <c r="D367" s="18" t="s">
        <v>1031</v>
      </c>
      <c r="E367" s="20" t="s">
        <v>17</v>
      </c>
      <c r="F367" s="21">
        <v>27249</v>
      </c>
      <c r="G367" s="18" t="s">
        <v>28</v>
      </c>
      <c r="H367" s="18" t="s">
        <v>19</v>
      </c>
      <c r="I367" s="21">
        <v>39448</v>
      </c>
      <c r="J367" s="20" t="s">
        <v>585</v>
      </c>
      <c r="K367" s="19" t="s">
        <v>586</v>
      </c>
      <c r="L367" s="19" t="s">
        <v>61</v>
      </c>
      <c r="M367" s="19" t="s">
        <v>468</v>
      </c>
      <c r="N367" s="22" t="s">
        <v>77</v>
      </c>
      <c r="O367" s="2"/>
    </row>
    <row r="368" spans="1:15" ht="30" hidden="1" customHeight="1">
      <c r="A368" s="18">
        <v>364</v>
      </c>
      <c r="B368" s="19" t="s">
        <v>1032</v>
      </c>
      <c r="C368" s="20">
        <f t="shared" ca="1" si="5"/>
        <v>42</v>
      </c>
      <c r="D368" s="18" t="s">
        <v>1033</v>
      </c>
      <c r="E368" s="20" t="s">
        <v>17</v>
      </c>
      <c r="F368" s="21">
        <v>30198</v>
      </c>
      <c r="G368" s="18" t="s">
        <v>18</v>
      </c>
      <c r="H368" s="18" t="s">
        <v>19</v>
      </c>
      <c r="I368" s="21">
        <v>38808</v>
      </c>
      <c r="J368" s="20" t="s">
        <v>34</v>
      </c>
      <c r="K368" s="19" t="s">
        <v>21</v>
      </c>
      <c r="L368" s="19" t="s">
        <v>57</v>
      </c>
      <c r="M368" s="19" t="s">
        <v>23</v>
      </c>
      <c r="N368" s="22" t="s">
        <v>24</v>
      </c>
      <c r="O368" s="2"/>
    </row>
    <row r="369" spans="1:15" ht="30" hidden="1" customHeight="1">
      <c r="A369" s="18">
        <v>365</v>
      </c>
      <c r="B369" s="19" t="s">
        <v>1034</v>
      </c>
      <c r="C369" s="20">
        <f t="shared" ca="1" si="5"/>
        <v>47</v>
      </c>
      <c r="D369" s="18" t="s">
        <v>1035</v>
      </c>
      <c r="E369" s="20" t="s">
        <v>17</v>
      </c>
      <c r="F369" s="21">
        <v>28461</v>
      </c>
      <c r="G369" s="18" t="s">
        <v>18</v>
      </c>
      <c r="H369" s="18" t="s">
        <v>19</v>
      </c>
      <c r="I369" s="21">
        <v>39083</v>
      </c>
      <c r="J369" s="20" t="s">
        <v>34</v>
      </c>
      <c r="K369" s="19" t="s">
        <v>82</v>
      </c>
      <c r="L369" s="19" t="s">
        <v>96</v>
      </c>
      <c r="M369" s="19" t="s">
        <v>23</v>
      </c>
      <c r="N369" s="22" t="s">
        <v>24</v>
      </c>
      <c r="O369" s="2"/>
    </row>
    <row r="370" spans="1:15" ht="30" hidden="1" customHeight="1">
      <c r="A370" s="18">
        <v>366</v>
      </c>
      <c r="B370" s="19" t="s">
        <v>1036</v>
      </c>
      <c r="C370" s="20">
        <f t="shared" ca="1" si="5"/>
        <v>40</v>
      </c>
      <c r="D370" s="18" t="s">
        <v>1037</v>
      </c>
      <c r="E370" s="20" t="s">
        <v>17</v>
      </c>
      <c r="F370" s="21">
        <v>30905</v>
      </c>
      <c r="G370" s="18" t="s">
        <v>28</v>
      </c>
      <c r="H370" s="18" t="s">
        <v>19</v>
      </c>
      <c r="I370" s="21">
        <v>43528</v>
      </c>
      <c r="J370" s="20" t="s">
        <v>29</v>
      </c>
      <c r="K370" s="19" t="s">
        <v>21</v>
      </c>
      <c r="L370" s="19" t="s">
        <v>30</v>
      </c>
      <c r="M370" s="19" t="s">
        <v>23</v>
      </c>
      <c r="N370" s="22" t="s">
        <v>24</v>
      </c>
      <c r="O370" s="2"/>
    </row>
    <row r="371" spans="1:15" ht="30" hidden="1" customHeight="1">
      <c r="A371" s="18">
        <v>367</v>
      </c>
      <c r="B371" s="19" t="s">
        <v>1038</v>
      </c>
      <c r="C371" s="20">
        <f t="shared" ca="1" si="5"/>
        <v>53</v>
      </c>
      <c r="D371" s="18" t="s">
        <v>1039</v>
      </c>
      <c r="E371" s="20" t="s">
        <v>17</v>
      </c>
      <c r="F371" s="21">
        <v>26280</v>
      </c>
      <c r="G371" s="18" t="s">
        <v>18</v>
      </c>
      <c r="H371" s="18" t="s">
        <v>19</v>
      </c>
      <c r="I371" s="21">
        <v>39448</v>
      </c>
      <c r="J371" s="20" t="s">
        <v>20</v>
      </c>
      <c r="K371" s="19" t="s">
        <v>185</v>
      </c>
      <c r="L371" s="19" t="s">
        <v>506</v>
      </c>
      <c r="M371" s="19" t="s">
        <v>424</v>
      </c>
      <c r="N371" s="22" t="s">
        <v>77</v>
      </c>
      <c r="O371" s="2"/>
    </row>
    <row r="372" spans="1:15" ht="30" hidden="1" customHeight="1">
      <c r="A372" s="18">
        <v>368</v>
      </c>
      <c r="B372" s="19" t="s">
        <v>1040</v>
      </c>
      <c r="C372" s="20">
        <f t="shared" ca="1" si="5"/>
        <v>27</v>
      </c>
      <c r="D372" s="18" t="s">
        <v>1041</v>
      </c>
      <c r="E372" s="20" t="s">
        <v>17</v>
      </c>
      <c r="F372" s="21">
        <v>35726</v>
      </c>
      <c r="G372" s="18" t="s">
        <v>18</v>
      </c>
      <c r="H372" s="18" t="s">
        <v>19</v>
      </c>
      <c r="I372" s="21">
        <v>43497</v>
      </c>
      <c r="J372" s="20" t="s">
        <v>29</v>
      </c>
      <c r="K372" s="19" t="s">
        <v>582</v>
      </c>
      <c r="L372" s="19" t="s">
        <v>385</v>
      </c>
      <c r="M372" s="19" t="s">
        <v>42</v>
      </c>
      <c r="N372" s="22" t="s">
        <v>24</v>
      </c>
      <c r="O372" s="2"/>
    </row>
    <row r="373" spans="1:15" ht="30" hidden="1" customHeight="1">
      <c r="A373" s="18">
        <v>369</v>
      </c>
      <c r="B373" s="19" t="s">
        <v>1042</v>
      </c>
      <c r="C373" s="20">
        <f t="shared" ca="1" si="5"/>
        <v>58</v>
      </c>
      <c r="D373" s="18" t="s">
        <v>1043</v>
      </c>
      <c r="E373" s="20" t="s">
        <v>17</v>
      </c>
      <c r="F373" s="21">
        <v>24399</v>
      </c>
      <c r="G373" s="18" t="s">
        <v>18</v>
      </c>
      <c r="H373" s="18" t="s">
        <v>19</v>
      </c>
      <c r="I373" s="21">
        <v>31472</v>
      </c>
      <c r="J373" s="20" t="s">
        <v>34</v>
      </c>
      <c r="K373" s="19" t="s">
        <v>197</v>
      </c>
      <c r="L373" s="19" t="s">
        <v>198</v>
      </c>
      <c r="M373" s="19" t="s">
        <v>199</v>
      </c>
      <c r="N373" s="22" t="s">
        <v>24</v>
      </c>
      <c r="O373" s="2"/>
    </row>
    <row r="374" spans="1:15" ht="30" hidden="1" customHeight="1">
      <c r="A374" s="18">
        <v>370</v>
      </c>
      <c r="B374" s="19" t="s">
        <v>1044</v>
      </c>
      <c r="C374" s="20">
        <f t="shared" ca="1" si="5"/>
        <v>54</v>
      </c>
      <c r="D374" s="18" t="s">
        <v>1045</v>
      </c>
      <c r="E374" s="20" t="s">
        <v>17</v>
      </c>
      <c r="F374" s="21">
        <v>25728</v>
      </c>
      <c r="G374" s="18" t="s">
        <v>28</v>
      </c>
      <c r="H374" s="18" t="s">
        <v>19</v>
      </c>
      <c r="I374" s="21">
        <v>34759</v>
      </c>
      <c r="J374" s="20" t="s">
        <v>56</v>
      </c>
      <c r="K374" s="19" t="s">
        <v>21</v>
      </c>
      <c r="L374" s="19" t="s">
        <v>57</v>
      </c>
      <c r="M374" s="19" t="s">
        <v>23</v>
      </c>
      <c r="N374" s="22" t="s">
        <v>24</v>
      </c>
      <c r="O374" s="2"/>
    </row>
    <row r="375" spans="1:15" ht="30" hidden="1" customHeight="1">
      <c r="A375" s="18">
        <v>371</v>
      </c>
      <c r="B375" s="19" t="s">
        <v>1046</v>
      </c>
      <c r="C375" s="20">
        <f t="shared" ca="1" si="5"/>
        <v>58</v>
      </c>
      <c r="D375" s="18" t="s">
        <v>1047</v>
      </c>
      <c r="E375" s="20" t="s">
        <v>17</v>
      </c>
      <c r="F375" s="21">
        <v>24464</v>
      </c>
      <c r="G375" s="18" t="s">
        <v>18</v>
      </c>
      <c r="H375" s="18" t="s">
        <v>19</v>
      </c>
      <c r="I375" s="21">
        <v>39083</v>
      </c>
      <c r="J375" s="20" t="s">
        <v>29</v>
      </c>
      <c r="K375" s="19" t="s">
        <v>728</v>
      </c>
      <c r="L375" s="19" t="s">
        <v>61</v>
      </c>
      <c r="M375" s="19" t="s">
        <v>468</v>
      </c>
      <c r="N375" s="22" t="s">
        <v>77</v>
      </c>
      <c r="O375" s="2"/>
    </row>
    <row r="376" spans="1:15" ht="30" hidden="1" customHeight="1">
      <c r="A376" s="18">
        <v>372</v>
      </c>
      <c r="B376" s="19" t="s">
        <v>1048</v>
      </c>
      <c r="C376" s="20">
        <f t="shared" ca="1" si="5"/>
        <v>34</v>
      </c>
      <c r="D376" s="18" t="s">
        <v>1049</v>
      </c>
      <c r="E376" s="20" t="s">
        <v>131</v>
      </c>
      <c r="F376" s="21">
        <v>32983</v>
      </c>
      <c r="G376" s="18" t="s">
        <v>28</v>
      </c>
      <c r="H376" s="18" t="s">
        <v>19</v>
      </c>
      <c r="I376" s="21">
        <v>44166</v>
      </c>
      <c r="J376" s="20" t="s">
        <v>46</v>
      </c>
      <c r="K376" s="19" t="s">
        <v>1050</v>
      </c>
      <c r="L376" s="19" t="s">
        <v>1051</v>
      </c>
      <c r="M376" s="19" t="s">
        <v>76</v>
      </c>
      <c r="N376" s="22" t="s">
        <v>77</v>
      </c>
      <c r="O376" s="2"/>
    </row>
    <row r="377" spans="1:15" ht="30" hidden="1" customHeight="1">
      <c r="A377" s="18">
        <v>373</v>
      </c>
      <c r="B377" s="19" t="s">
        <v>1052</v>
      </c>
      <c r="C377" s="20">
        <f t="shared" ca="1" si="5"/>
        <v>48</v>
      </c>
      <c r="D377" s="18" t="s">
        <v>1053</v>
      </c>
      <c r="E377" s="20" t="s">
        <v>17</v>
      </c>
      <c r="F377" s="21">
        <v>27852</v>
      </c>
      <c r="G377" s="18" t="s">
        <v>28</v>
      </c>
      <c r="H377" s="18" t="s">
        <v>19</v>
      </c>
      <c r="I377" s="21">
        <v>35462</v>
      </c>
      <c r="J377" s="20" t="s">
        <v>151</v>
      </c>
      <c r="K377" s="19" t="s">
        <v>82</v>
      </c>
      <c r="L377" s="19" t="s">
        <v>83</v>
      </c>
      <c r="M377" s="19" t="s">
        <v>157</v>
      </c>
      <c r="N377" s="22" t="s">
        <v>24</v>
      </c>
      <c r="O377" s="2"/>
    </row>
    <row r="378" spans="1:15" ht="30" hidden="1" customHeight="1">
      <c r="A378" s="18">
        <v>374</v>
      </c>
      <c r="B378" s="19" t="s">
        <v>1054</v>
      </c>
      <c r="C378" s="20">
        <f t="shared" ca="1" si="5"/>
        <v>42</v>
      </c>
      <c r="D378" s="18" t="s">
        <v>1055</v>
      </c>
      <c r="E378" s="20" t="s">
        <v>1056</v>
      </c>
      <c r="F378" s="21">
        <v>30233</v>
      </c>
      <c r="G378" s="18" t="s">
        <v>28</v>
      </c>
      <c r="H378" s="18" t="s">
        <v>19</v>
      </c>
      <c r="I378" s="21">
        <v>38808</v>
      </c>
      <c r="J378" s="20" t="s">
        <v>34</v>
      </c>
      <c r="K378" s="19" t="s">
        <v>107</v>
      </c>
      <c r="L378" s="19" t="s">
        <v>108</v>
      </c>
      <c r="M378" s="19" t="s">
        <v>42</v>
      </c>
      <c r="N378" s="22" t="s">
        <v>24</v>
      </c>
      <c r="O378" s="2"/>
    </row>
    <row r="379" spans="1:15" ht="30" hidden="1" customHeight="1">
      <c r="A379" s="18">
        <v>375</v>
      </c>
      <c r="B379" s="19" t="s">
        <v>1057</v>
      </c>
      <c r="C379" s="20">
        <f t="shared" ca="1" si="5"/>
        <v>46</v>
      </c>
      <c r="D379" s="18" t="s">
        <v>1058</v>
      </c>
      <c r="E379" s="20" t="s">
        <v>17</v>
      </c>
      <c r="F379" s="21">
        <v>28571</v>
      </c>
      <c r="G379" s="18" t="s">
        <v>18</v>
      </c>
      <c r="H379" s="18" t="s">
        <v>19</v>
      </c>
      <c r="I379" s="21">
        <v>39873</v>
      </c>
      <c r="J379" s="20" t="s">
        <v>56</v>
      </c>
      <c r="K379" s="19" t="s">
        <v>82</v>
      </c>
      <c r="L379" s="19" t="s">
        <v>96</v>
      </c>
      <c r="M379" s="19" t="s">
        <v>23</v>
      </c>
      <c r="N379" s="22" t="s">
        <v>24</v>
      </c>
      <c r="O379" s="2"/>
    </row>
    <row r="380" spans="1:15" ht="30" hidden="1" customHeight="1">
      <c r="A380" s="18">
        <v>376</v>
      </c>
      <c r="B380" s="19" t="s">
        <v>1059</v>
      </c>
      <c r="C380" s="20">
        <f t="shared" ca="1" si="5"/>
        <v>35</v>
      </c>
      <c r="D380" s="18" t="s">
        <v>1060</v>
      </c>
      <c r="E380" s="20" t="s">
        <v>17</v>
      </c>
      <c r="F380" s="21">
        <v>32816</v>
      </c>
      <c r="G380" s="18" t="s">
        <v>18</v>
      </c>
      <c r="H380" s="18" t="s">
        <v>19</v>
      </c>
      <c r="I380" s="21">
        <v>44166</v>
      </c>
      <c r="J380" s="20" t="s">
        <v>46</v>
      </c>
      <c r="K380" s="19" t="s">
        <v>1061</v>
      </c>
      <c r="L380" s="19" t="s">
        <v>388</v>
      </c>
      <c r="M380" s="19" t="s">
        <v>468</v>
      </c>
      <c r="N380" s="22" t="s">
        <v>24</v>
      </c>
      <c r="O380" s="2"/>
    </row>
    <row r="381" spans="1:15" ht="30" hidden="1" customHeight="1">
      <c r="A381" s="18">
        <v>377</v>
      </c>
      <c r="B381" s="19" t="s">
        <v>1062</v>
      </c>
      <c r="C381" s="20">
        <f t="shared" ca="1" si="5"/>
        <v>54</v>
      </c>
      <c r="D381" s="18" t="s">
        <v>1063</v>
      </c>
      <c r="E381" s="20" t="s">
        <v>17</v>
      </c>
      <c r="F381" s="21">
        <v>25586</v>
      </c>
      <c r="G381" s="18" t="s">
        <v>18</v>
      </c>
      <c r="H381" s="18" t="s">
        <v>19</v>
      </c>
      <c r="I381" s="21">
        <v>39448</v>
      </c>
      <c r="J381" s="20" t="s">
        <v>29</v>
      </c>
      <c r="K381" s="19" t="s">
        <v>728</v>
      </c>
      <c r="L381" s="19" t="s">
        <v>61</v>
      </c>
      <c r="M381" s="19" t="s">
        <v>424</v>
      </c>
      <c r="N381" s="22" t="s">
        <v>77</v>
      </c>
      <c r="O381" s="2"/>
    </row>
    <row r="382" spans="1:15" ht="30" hidden="1" customHeight="1">
      <c r="A382" s="18">
        <v>378</v>
      </c>
      <c r="B382" s="19" t="s">
        <v>1064</v>
      </c>
      <c r="C382" s="20">
        <f t="shared" ca="1" si="5"/>
        <v>58</v>
      </c>
      <c r="D382" s="18" t="s">
        <v>1065</v>
      </c>
      <c r="E382" s="20" t="s">
        <v>1066</v>
      </c>
      <c r="F382" s="21">
        <v>24163</v>
      </c>
      <c r="G382" s="18" t="s">
        <v>28</v>
      </c>
      <c r="H382" s="18" t="s">
        <v>19</v>
      </c>
      <c r="I382" s="21">
        <v>40269</v>
      </c>
      <c r="J382" s="20" t="s">
        <v>81</v>
      </c>
      <c r="K382" s="19" t="s">
        <v>82</v>
      </c>
      <c r="L382" s="19" t="s">
        <v>83</v>
      </c>
      <c r="M382" s="19" t="s">
        <v>23</v>
      </c>
      <c r="N382" s="22" t="s">
        <v>24</v>
      </c>
      <c r="O382" s="2"/>
    </row>
    <row r="383" spans="1:15" ht="30" hidden="1" customHeight="1">
      <c r="A383" s="18">
        <v>379</v>
      </c>
      <c r="B383" s="19" t="s">
        <v>1067</v>
      </c>
      <c r="C383" s="20">
        <f t="shared" ca="1" si="5"/>
        <v>39</v>
      </c>
      <c r="D383" s="18" t="s">
        <v>1068</v>
      </c>
      <c r="E383" s="20" t="s">
        <v>17</v>
      </c>
      <c r="F383" s="21">
        <v>31390</v>
      </c>
      <c r="G383" s="18" t="s">
        <v>18</v>
      </c>
      <c r="H383" s="18" t="s">
        <v>19</v>
      </c>
      <c r="I383" s="21">
        <v>39873</v>
      </c>
      <c r="J383" s="20" t="s">
        <v>56</v>
      </c>
      <c r="K383" s="19" t="s">
        <v>197</v>
      </c>
      <c r="L383" s="19" t="s">
        <v>198</v>
      </c>
      <c r="M383" s="19" t="s">
        <v>199</v>
      </c>
      <c r="N383" s="22" t="s">
        <v>24</v>
      </c>
      <c r="O383" s="2"/>
    </row>
    <row r="384" spans="1:15" ht="30" hidden="1" customHeight="1">
      <c r="A384" s="18">
        <v>380</v>
      </c>
      <c r="B384" s="19" t="s">
        <v>1069</v>
      </c>
      <c r="C384" s="20">
        <f t="shared" ca="1" si="5"/>
        <v>47</v>
      </c>
      <c r="D384" s="18" t="s">
        <v>1070</v>
      </c>
      <c r="E384" s="20" t="s">
        <v>17</v>
      </c>
      <c r="F384" s="21">
        <v>28290</v>
      </c>
      <c r="G384" s="18" t="s">
        <v>18</v>
      </c>
      <c r="H384" s="18" t="s">
        <v>19</v>
      </c>
      <c r="I384" s="21">
        <v>38808</v>
      </c>
      <c r="J384" s="20" t="s">
        <v>34</v>
      </c>
      <c r="K384" s="19" t="s">
        <v>82</v>
      </c>
      <c r="L384" s="19" t="s">
        <v>96</v>
      </c>
      <c r="M384" s="19" t="s">
        <v>23</v>
      </c>
      <c r="N384" s="22" t="s">
        <v>24</v>
      </c>
      <c r="O384" s="2"/>
    </row>
    <row r="385" spans="1:15" ht="30" hidden="1" customHeight="1">
      <c r="A385" s="18">
        <v>381</v>
      </c>
      <c r="B385" s="19" t="s">
        <v>1071</v>
      </c>
      <c r="C385" s="20">
        <f t="shared" ca="1" si="5"/>
        <v>34</v>
      </c>
      <c r="D385" s="18" t="s">
        <v>1072</v>
      </c>
      <c r="E385" s="20" t="s">
        <v>17</v>
      </c>
      <c r="F385" s="21">
        <v>33056</v>
      </c>
      <c r="G385" s="18" t="s">
        <v>18</v>
      </c>
      <c r="H385" s="18" t="s">
        <v>19</v>
      </c>
      <c r="I385" s="21">
        <v>44858</v>
      </c>
      <c r="J385" s="20" t="s">
        <v>65</v>
      </c>
      <c r="K385" s="19" t="s">
        <v>21</v>
      </c>
      <c r="L385" s="32" t="s">
        <v>22</v>
      </c>
      <c r="M385" s="19" t="s">
        <v>23</v>
      </c>
      <c r="N385" s="22" t="s">
        <v>24</v>
      </c>
      <c r="O385" s="2"/>
    </row>
    <row r="386" spans="1:15" ht="30" hidden="1" customHeight="1">
      <c r="A386" s="18">
        <v>382</v>
      </c>
      <c r="B386" s="19" t="s">
        <v>1073</v>
      </c>
      <c r="C386" s="20">
        <f t="shared" ca="1" si="5"/>
        <v>31</v>
      </c>
      <c r="D386" s="18" t="s">
        <v>1074</v>
      </c>
      <c r="E386" s="20" t="s">
        <v>17</v>
      </c>
      <c r="F386" s="21">
        <v>34173</v>
      </c>
      <c r="G386" s="18" t="s">
        <v>18</v>
      </c>
      <c r="H386" s="18" t="s">
        <v>19</v>
      </c>
      <c r="I386" s="21">
        <v>43528</v>
      </c>
      <c r="J386" s="20" t="s">
        <v>29</v>
      </c>
      <c r="K386" s="19" t="s">
        <v>21</v>
      </c>
      <c r="L386" s="19" t="s">
        <v>30</v>
      </c>
      <c r="M386" s="19" t="s">
        <v>23</v>
      </c>
      <c r="N386" s="22" t="s">
        <v>24</v>
      </c>
      <c r="O386" s="2"/>
    </row>
    <row r="387" spans="1:15" ht="30" hidden="1" customHeight="1">
      <c r="A387" s="18">
        <v>383</v>
      </c>
      <c r="B387" s="19" t="s">
        <v>1075</v>
      </c>
      <c r="C387" s="20">
        <f t="shared" ca="1" si="5"/>
        <v>36</v>
      </c>
      <c r="D387" s="18" t="s">
        <v>1076</v>
      </c>
      <c r="E387" s="20" t="s">
        <v>73</v>
      </c>
      <c r="F387" s="21">
        <v>32340</v>
      </c>
      <c r="G387" s="18" t="s">
        <v>18</v>
      </c>
      <c r="H387" s="18" t="s">
        <v>19</v>
      </c>
      <c r="I387" s="21">
        <v>40544</v>
      </c>
      <c r="J387" s="20" t="s">
        <v>56</v>
      </c>
      <c r="K387" s="19" t="s">
        <v>52</v>
      </c>
      <c r="L387" s="19" t="s">
        <v>53</v>
      </c>
      <c r="M387" s="19" t="s">
        <v>23</v>
      </c>
      <c r="N387" s="22" t="s">
        <v>24</v>
      </c>
      <c r="O387" s="2"/>
    </row>
    <row r="388" spans="1:15" ht="30" hidden="1" customHeight="1">
      <c r="A388" s="18">
        <v>384</v>
      </c>
      <c r="B388" s="19" t="s">
        <v>1077</v>
      </c>
      <c r="C388" s="20">
        <f t="shared" ca="1" si="5"/>
        <v>38</v>
      </c>
      <c r="D388" s="18" t="s">
        <v>1078</v>
      </c>
      <c r="E388" s="20" t="s">
        <v>17</v>
      </c>
      <c r="F388" s="21">
        <v>31571</v>
      </c>
      <c r="G388" s="18" t="s">
        <v>18</v>
      </c>
      <c r="H388" s="18" t="s">
        <v>19</v>
      </c>
      <c r="I388" s="21">
        <v>39873</v>
      </c>
      <c r="J388" s="20" t="s">
        <v>56</v>
      </c>
      <c r="K388" s="19" t="s">
        <v>460</v>
      </c>
      <c r="L388" s="19" t="s">
        <v>461</v>
      </c>
      <c r="M388" s="19" t="s">
        <v>23</v>
      </c>
      <c r="N388" s="22" t="s">
        <v>24</v>
      </c>
      <c r="O388" s="2"/>
    </row>
    <row r="389" spans="1:15" ht="30" hidden="1" customHeight="1">
      <c r="A389" s="18">
        <v>385</v>
      </c>
      <c r="B389" s="19" t="s">
        <v>1079</v>
      </c>
      <c r="C389" s="20">
        <f t="shared" ca="1" si="5"/>
        <v>43</v>
      </c>
      <c r="D389" s="18" t="s">
        <v>1080</v>
      </c>
      <c r="E389" s="20" t="s">
        <v>431</v>
      </c>
      <c r="F389" s="21">
        <v>29707</v>
      </c>
      <c r="G389" s="18" t="s">
        <v>18</v>
      </c>
      <c r="H389" s="18" t="s">
        <v>19</v>
      </c>
      <c r="I389" s="21">
        <v>39448</v>
      </c>
      <c r="J389" s="20" t="s">
        <v>34</v>
      </c>
      <c r="K389" s="19" t="s">
        <v>82</v>
      </c>
      <c r="L389" s="19" t="s">
        <v>96</v>
      </c>
      <c r="M389" s="19" t="s">
        <v>23</v>
      </c>
      <c r="N389" s="22" t="s">
        <v>24</v>
      </c>
      <c r="O389" s="2"/>
    </row>
    <row r="390" spans="1:15" ht="30" hidden="1" customHeight="1">
      <c r="A390" s="18">
        <v>386</v>
      </c>
      <c r="B390" s="33" t="s">
        <v>1081</v>
      </c>
      <c r="C390" s="20">
        <f t="shared" ca="1" si="5"/>
        <v>35</v>
      </c>
      <c r="D390" s="18" t="s">
        <v>1082</v>
      </c>
      <c r="E390" s="20" t="s">
        <v>283</v>
      </c>
      <c r="F390" s="21">
        <v>32778</v>
      </c>
      <c r="G390" s="18" t="s">
        <v>28</v>
      </c>
      <c r="H390" s="18" t="s">
        <v>19</v>
      </c>
      <c r="I390" s="21">
        <v>43528</v>
      </c>
      <c r="J390" s="20" t="s">
        <v>56</v>
      </c>
      <c r="K390" s="19" t="s">
        <v>137</v>
      </c>
      <c r="L390" s="19" t="s">
        <v>138</v>
      </c>
      <c r="M390" s="19" t="s">
        <v>139</v>
      </c>
      <c r="N390" s="22" t="s">
        <v>24</v>
      </c>
      <c r="O390" s="2"/>
    </row>
    <row r="391" spans="1:15" ht="30" hidden="1" customHeight="1">
      <c r="A391" s="18">
        <v>387</v>
      </c>
      <c r="B391" s="19" t="s">
        <v>1083</v>
      </c>
      <c r="C391" s="20">
        <f t="shared" ref="C391:C454" ca="1" si="6">(YEAR(NOW())-YEAR(F391))</f>
        <v>40</v>
      </c>
      <c r="D391" s="18" t="s">
        <v>1084</v>
      </c>
      <c r="E391" s="20" t="s">
        <v>17</v>
      </c>
      <c r="F391" s="21">
        <v>30903</v>
      </c>
      <c r="G391" s="18" t="s">
        <v>28</v>
      </c>
      <c r="H391" s="18" t="s">
        <v>19</v>
      </c>
      <c r="I391" s="21">
        <v>39873</v>
      </c>
      <c r="J391" s="20" t="s">
        <v>56</v>
      </c>
      <c r="K391" s="19" t="s">
        <v>21</v>
      </c>
      <c r="L391" s="19" t="s">
        <v>57</v>
      </c>
      <c r="M391" s="19" t="s">
        <v>23</v>
      </c>
      <c r="N391" s="22" t="s">
        <v>24</v>
      </c>
      <c r="O391" s="2"/>
    </row>
    <row r="392" spans="1:15" ht="30" hidden="1" customHeight="1">
      <c r="A392" s="18">
        <v>388</v>
      </c>
      <c r="B392" s="19" t="s">
        <v>1085</v>
      </c>
      <c r="C392" s="20">
        <f t="shared" ca="1" si="6"/>
        <v>42</v>
      </c>
      <c r="D392" s="18" t="s">
        <v>1086</v>
      </c>
      <c r="E392" s="20" t="s">
        <v>17</v>
      </c>
      <c r="F392" s="34">
        <v>30056</v>
      </c>
      <c r="G392" s="18" t="s">
        <v>28</v>
      </c>
      <c r="H392" s="18" t="s">
        <v>1087</v>
      </c>
      <c r="I392" s="21">
        <v>44593</v>
      </c>
      <c r="J392" s="20" t="s">
        <v>20</v>
      </c>
      <c r="K392" s="19" t="s">
        <v>1088</v>
      </c>
      <c r="L392" s="19" t="s">
        <v>1089</v>
      </c>
      <c r="M392" s="19" t="s">
        <v>236</v>
      </c>
      <c r="N392" s="22" t="s">
        <v>24</v>
      </c>
      <c r="O392" s="2"/>
    </row>
    <row r="393" spans="1:15" ht="30" hidden="1" customHeight="1">
      <c r="A393" s="18">
        <v>389</v>
      </c>
      <c r="B393" s="19" t="s">
        <v>1090</v>
      </c>
      <c r="C393" s="20">
        <f t="shared" ca="1" si="6"/>
        <v>30</v>
      </c>
      <c r="D393" s="18" t="s">
        <v>1091</v>
      </c>
      <c r="E393" s="20" t="s">
        <v>17</v>
      </c>
      <c r="F393" s="34">
        <v>34602</v>
      </c>
      <c r="G393" s="18" t="s">
        <v>28</v>
      </c>
      <c r="H393" s="18" t="s">
        <v>1087</v>
      </c>
      <c r="I393" s="21">
        <v>44593</v>
      </c>
      <c r="J393" s="20" t="s">
        <v>20</v>
      </c>
      <c r="K393" s="19" t="s">
        <v>239</v>
      </c>
      <c r="L393" s="19" t="s">
        <v>357</v>
      </c>
      <c r="M393" s="19" t="s">
        <v>236</v>
      </c>
      <c r="N393" s="22" t="s">
        <v>24</v>
      </c>
      <c r="O393" s="2"/>
    </row>
    <row r="394" spans="1:15" ht="30" hidden="1" customHeight="1">
      <c r="A394" s="18">
        <v>390</v>
      </c>
      <c r="B394" s="19" t="s">
        <v>1092</v>
      </c>
      <c r="C394" s="20">
        <f t="shared" ca="1" si="6"/>
        <v>41</v>
      </c>
      <c r="D394" s="18" t="s">
        <v>1093</v>
      </c>
      <c r="E394" s="20" t="s">
        <v>283</v>
      </c>
      <c r="F394" s="34">
        <v>30410</v>
      </c>
      <c r="G394" s="18" t="s">
        <v>28</v>
      </c>
      <c r="H394" s="18" t="s">
        <v>1087</v>
      </c>
      <c r="I394" s="21">
        <v>44593</v>
      </c>
      <c r="J394" s="20" t="s">
        <v>20</v>
      </c>
      <c r="K394" s="19" t="s">
        <v>307</v>
      </c>
      <c r="L394" s="19" t="s">
        <v>1094</v>
      </c>
      <c r="M394" s="19" t="s">
        <v>236</v>
      </c>
      <c r="N394" s="22" t="s">
        <v>24</v>
      </c>
      <c r="O394" s="2"/>
    </row>
    <row r="395" spans="1:15" ht="30" hidden="1" customHeight="1">
      <c r="A395" s="18">
        <v>391</v>
      </c>
      <c r="B395" s="19" t="s">
        <v>1095</v>
      </c>
      <c r="C395" s="20">
        <f t="shared" ca="1" si="6"/>
        <v>28</v>
      </c>
      <c r="D395" s="18" t="s">
        <v>1096</v>
      </c>
      <c r="E395" s="20" t="s">
        <v>17</v>
      </c>
      <c r="F395" s="34">
        <v>35114</v>
      </c>
      <c r="G395" s="18" t="s">
        <v>18</v>
      </c>
      <c r="H395" s="18" t="s">
        <v>1087</v>
      </c>
      <c r="I395" s="21">
        <v>44593</v>
      </c>
      <c r="J395" s="20" t="s">
        <v>20</v>
      </c>
      <c r="K395" s="19" t="s">
        <v>239</v>
      </c>
      <c r="L395" s="19" t="s">
        <v>357</v>
      </c>
      <c r="M395" s="19" t="s">
        <v>236</v>
      </c>
      <c r="N395" s="22" t="s">
        <v>24</v>
      </c>
      <c r="O395" s="2"/>
    </row>
    <row r="396" spans="1:15" ht="30" hidden="1" customHeight="1">
      <c r="A396" s="18">
        <v>392</v>
      </c>
      <c r="B396" s="19" t="s">
        <v>1097</v>
      </c>
      <c r="C396" s="20">
        <f t="shared" ca="1" si="6"/>
        <v>42</v>
      </c>
      <c r="D396" s="18" t="s">
        <v>1098</v>
      </c>
      <c r="E396" s="20" t="s">
        <v>1099</v>
      </c>
      <c r="F396" s="34">
        <v>30243</v>
      </c>
      <c r="G396" s="18" t="s">
        <v>28</v>
      </c>
      <c r="H396" s="18" t="s">
        <v>1087</v>
      </c>
      <c r="I396" s="21">
        <v>44593</v>
      </c>
      <c r="J396" s="20" t="s">
        <v>20</v>
      </c>
      <c r="K396" s="19" t="s">
        <v>290</v>
      </c>
      <c r="L396" s="19" t="s">
        <v>1100</v>
      </c>
      <c r="M396" s="19" t="s">
        <v>236</v>
      </c>
      <c r="N396" s="22" t="s">
        <v>24</v>
      </c>
      <c r="O396" s="2"/>
    </row>
    <row r="397" spans="1:15" ht="30" hidden="1" customHeight="1">
      <c r="A397" s="18">
        <v>393</v>
      </c>
      <c r="B397" s="19" t="s">
        <v>1101</v>
      </c>
      <c r="C397" s="20">
        <f t="shared" ca="1" si="6"/>
        <v>28</v>
      </c>
      <c r="D397" s="18" t="s">
        <v>1102</v>
      </c>
      <c r="E397" s="20" t="s">
        <v>17</v>
      </c>
      <c r="F397" s="34">
        <v>35239</v>
      </c>
      <c r="G397" s="18" t="s">
        <v>18</v>
      </c>
      <c r="H397" s="18" t="s">
        <v>1087</v>
      </c>
      <c r="I397" s="21">
        <v>44593</v>
      </c>
      <c r="J397" s="20" t="s">
        <v>20</v>
      </c>
      <c r="K397" s="19" t="s">
        <v>239</v>
      </c>
      <c r="L397" s="19" t="s">
        <v>357</v>
      </c>
      <c r="M397" s="19" t="s">
        <v>236</v>
      </c>
      <c r="N397" s="22" t="s">
        <v>24</v>
      </c>
      <c r="O397" s="2"/>
    </row>
    <row r="398" spans="1:15" ht="30" hidden="1" customHeight="1">
      <c r="A398" s="18">
        <v>394</v>
      </c>
      <c r="B398" s="19" t="s">
        <v>1103</v>
      </c>
      <c r="C398" s="20">
        <f t="shared" ca="1" si="6"/>
        <v>42</v>
      </c>
      <c r="D398" s="18" t="s">
        <v>1104</v>
      </c>
      <c r="E398" s="20" t="s">
        <v>196</v>
      </c>
      <c r="F398" s="34">
        <v>30098</v>
      </c>
      <c r="G398" s="18" t="s">
        <v>28</v>
      </c>
      <c r="H398" s="18" t="s">
        <v>1087</v>
      </c>
      <c r="I398" s="21">
        <v>44593</v>
      </c>
      <c r="J398" s="20" t="s">
        <v>20</v>
      </c>
      <c r="K398" s="19" t="s">
        <v>1105</v>
      </c>
      <c r="L398" s="19" t="s">
        <v>1106</v>
      </c>
      <c r="M398" s="19" t="s">
        <v>236</v>
      </c>
      <c r="N398" s="22" t="s">
        <v>24</v>
      </c>
      <c r="O398" s="2"/>
    </row>
    <row r="399" spans="1:15" ht="30" hidden="1"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30" t="s">
        <v>784</v>
      </c>
      <c r="M399" s="19" t="s">
        <v>42</v>
      </c>
      <c r="N399" s="22" t="s">
        <v>24</v>
      </c>
      <c r="O399" s="2"/>
    </row>
    <row r="400" spans="1:15" ht="30" hidden="1"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hidden="1"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hidden="1"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hidden="1"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hidden="1"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hidden="1"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hidden="1"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hidden="1"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hidden="1"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hidden="1"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hidden="1"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hidden="1"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hidden="1"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hidden="1"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hidden="1"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hidden="1"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hidden="1"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hidden="1"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hidden="1"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hidden="1"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hidden="1"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hidden="1"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hidden="1"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hidden="1"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hidden="1"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hidden="1"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hidden="1"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hidden="1"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hidden="1"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hidden="1"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hidden="1"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hidden="1"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hidden="1"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hidden="1"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hidden="1"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hidden="1"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hidden="1"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hidden="1"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hidden="1"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hidden="1"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hidden="1"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hidden="1"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hidden="1"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hidden="1"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hidden="1"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hidden="1"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hidden="1"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hidden="1"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hidden="1"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hidden="1"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hidden="1"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hidden="1"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hidden="1"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hidden="1"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hidden="1"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hidden="1" customHeight="1">
      <c r="A455" s="18">
        <v>451</v>
      </c>
      <c r="B455" s="19" t="s">
        <v>1244</v>
      </c>
      <c r="C455" s="20">
        <f t="shared" ref="C455:C518"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hidden="1"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hidden="1"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hidden="1"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hidden="1"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hidden="1"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hidden="1"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hidden="1"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hidden="1"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hidden="1"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hidden="1"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hidden="1"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hidden="1"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hidden="1"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hidden="1"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hidden="1"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hidden="1"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hidden="1"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hidden="1"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hidden="1"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hidden="1"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hidden="1"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hidden="1"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hidden="1"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hidden="1"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hidden="1"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hidden="1"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hidden="1"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hidden="1"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hidden="1"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hidden="1"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hidden="1"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hidden="1"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hidden="1"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hidden="1"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hidden="1"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hidden="1"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hidden="1"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hidden="1"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s="89" customFormat="1" ht="30" customHeight="1">
      <c r="A494" s="84">
        <v>490</v>
      </c>
      <c r="B494" s="199" t="s">
        <v>1324</v>
      </c>
      <c r="C494" s="86">
        <f t="shared" ca="1" si="7"/>
        <v>29</v>
      </c>
      <c r="D494" s="200" t="s">
        <v>1325</v>
      </c>
      <c r="E494" s="86" t="s">
        <v>346</v>
      </c>
      <c r="F494" s="201">
        <v>34992</v>
      </c>
      <c r="G494" s="84" t="s">
        <v>28</v>
      </c>
      <c r="H494" s="84" t="s">
        <v>1326</v>
      </c>
      <c r="I494" s="74">
        <v>45017</v>
      </c>
      <c r="J494" s="202" t="s">
        <v>1327</v>
      </c>
      <c r="K494" s="85" t="s">
        <v>1328</v>
      </c>
      <c r="L494" s="203" t="s">
        <v>1329</v>
      </c>
      <c r="M494" s="85" t="s">
        <v>1330</v>
      </c>
      <c r="N494" s="87" t="s">
        <v>24</v>
      </c>
      <c r="O494" s="88" t="s">
        <v>2416</v>
      </c>
    </row>
    <row r="495" spans="1:15" ht="30" hidden="1" customHeight="1">
      <c r="A495" s="18">
        <v>491</v>
      </c>
      <c r="B495" s="38" t="s">
        <v>1331</v>
      </c>
      <c r="C495" s="20">
        <f t="shared" ca="1" si="7"/>
        <v>40</v>
      </c>
      <c r="D495" s="29" t="s">
        <v>1332</v>
      </c>
      <c r="E495" s="20" t="s">
        <v>17</v>
      </c>
      <c r="F495" s="21">
        <v>30944</v>
      </c>
      <c r="G495" s="18" t="s">
        <v>28</v>
      </c>
      <c r="H495" s="18" t="s">
        <v>1326</v>
      </c>
      <c r="I495" s="21">
        <v>41214</v>
      </c>
      <c r="J495" s="29" t="s">
        <v>1327</v>
      </c>
      <c r="K495" s="19" t="s">
        <v>728</v>
      </c>
      <c r="L495" s="19" t="s">
        <v>61</v>
      </c>
      <c r="M495" s="19" t="s">
        <v>424</v>
      </c>
      <c r="N495" s="22" t="s">
        <v>77</v>
      </c>
      <c r="O495" s="2"/>
    </row>
    <row r="496" spans="1:15" ht="30" hidden="1" customHeight="1">
      <c r="A496" s="18">
        <v>492</v>
      </c>
      <c r="B496" s="38" t="s">
        <v>1333</v>
      </c>
      <c r="C496" s="20">
        <f t="shared" ca="1" si="7"/>
        <v>28</v>
      </c>
      <c r="D496" s="29" t="s">
        <v>1334</v>
      </c>
      <c r="E496" s="20" t="s">
        <v>17</v>
      </c>
      <c r="F496" s="31" t="s">
        <v>1335</v>
      </c>
      <c r="G496" s="18" t="s">
        <v>28</v>
      </c>
      <c r="H496" s="18" t="s">
        <v>1326</v>
      </c>
      <c r="I496" s="21">
        <v>42686</v>
      </c>
      <c r="J496" s="29" t="s">
        <v>1327</v>
      </c>
      <c r="K496" s="19" t="s">
        <v>90</v>
      </c>
      <c r="L496" s="19" t="s">
        <v>70</v>
      </c>
      <c r="M496" s="19" t="s">
        <v>42</v>
      </c>
      <c r="N496" s="22" t="s">
        <v>24</v>
      </c>
      <c r="O496" s="2"/>
    </row>
    <row r="497" spans="1:15" ht="30" hidden="1" customHeight="1">
      <c r="A497" s="18">
        <v>493</v>
      </c>
      <c r="B497" s="38" t="s">
        <v>1336</v>
      </c>
      <c r="C497" s="20">
        <f t="shared" ca="1" si="7"/>
        <v>41</v>
      </c>
      <c r="D497" s="29" t="s">
        <v>1337</v>
      </c>
      <c r="E497" s="20" t="s">
        <v>298</v>
      </c>
      <c r="F497" s="31" t="s">
        <v>1338</v>
      </c>
      <c r="G497" s="18" t="s">
        <v>28</v>
      </c>
      <c r="H497" s="18" t="s">
        <v>1326</v>
      </c>
      <c r="I497" s="21">
        <v>44562</v>
      </c>
      <c r="J497" s="29" t="s">
        <v>1327</v>
      </c>
      <c r="K497" s="19" t="s">
        <v>1339</v>
      </c>
      <c r="L497" s="19" t="s">
        <v>1340</v>
      </c>
      <c r="M497" s="19" t="s">
        <v>187</v>
      </c>
      <c r="N497" s="22" t="s">
        <v>77</v>
      </c>
      <c r="O497" s="2"/>
    </row>
    <row r="498" spans="1:15" ht="30" hidden="1" customHeight="1">
      <c r="A498" s="18">
        <v>494</v>
      </c>
      <c r="B498" s="38" t="s">
        <v>1341</v>
      </c>
      <c r="C498" s="20">
        <f t="shared" ca="1" si="7"/>
        <v>28</v>
      </c>
      <c r="D498" s="29" t="s">
        <v>1342</v>
      </c>
      <c r="E498" s="20" t="s">
        <v>17</v>
      </c>
      <c r="F498" s="31" t="s">
        <v>1343</v>
      </c>
      <c r="G498" s="18" t="s">
        <v>18</v>
      </c>
      <c r="H498" s="18" t="s">
        <v>1326</v>
      </c>
      <c r="I498" s="21">
        <v>44562</v>
      </c>
      <c r="J498" s="29" t="s">
        <v>1327</v>
      </c>
      <c r="K498" s="19" t="s">
        <v>21</v>
      </c>
      <c r="L498" s="19" t="s">
        <v>30</v>
      </c>
      <c r="M498" s="19" t="s">
        <v>23</v>
      </c>
      <c r="N498" s="22" t="s">
        <v>24</v>
      </c>
      <c r="O498" s="2"/>
    </row>
    <row r="499" spans="1:15" ht="30" hidden="1" customHeight="1">
      <c r="A499" s="18">
        <v>495</v>
      </c>
      <c r="B499" s="38" t="s">
        <v>1344</v>
      </c>
      <c r="C499" s="20">
        <f t="shared" ca="1" si="7"/>
        <v>39</v>
      </c>
      <c r="D499" s="29" t="s">
        <v>1345</v>
      </c>
      <c r="E499" s="20" t="s">
        <v>17</v>
      </c>
      <c r="F499" s="21">
        <v>31197</v>
      </c>
      <c r="G499" s="18" t="s">
        <v>28</v>
      </c>
      <c r="H499" s="18" t="s">
        <v>1326</v>
      </c>
      <c r="I499" s="21">
        <v>40180</v>
      </c>
      <c r="J499" s="29" t="s">
        <v>1327</v>
      </c>
      <c r="K499" s="19" t="s">
        <v>809</v>
      </c>
      <c r="L499" s="19" t="s">
        <v>61</v>
      </c>
      <c r="M499" s="19" t="s">
        <v>42</v>
      </c>
      <c r="N499" s="22" t="s">
        <v>77</v>
      </c>
      <c r="O499" s="2"/>
    </row>
    <row r="500" spans="1:15" ht="30" hidden="1" customHeight="1">
      <c r="A500" s="18">
        <v>496</v>
      </c>
      <c r="B500" s="38" t="s">
        <v>1346</v>
      </c>
      <c r="C500" s="20">
        <f t="shared" ca="1" si="7"/>
        <v>31</v>
      </c>
      <c r="D500" s="29" t="s">
        <v>1347</v>
      </c>
      <c r="E500" s="20" t="s">
        <v>17</v>
      </c>
      <c r="F500" s="31" t="s">
        <v>1348</v>
      </c>
      <c r="G500" s="18" t="s">
        <v>28</v>
      </c>
      <c r="H500" s="18" t="s">
        <v>1326</v>
      </c>
      <c r="I500" s="21">
        <v>44562</v>
      </c>
      <c r="J500" s="29" t="s">
        <v>1327</v>
      </c>
      <c r="K500" s="19" t="s">
        <v>1349</v>
      </c>
      <c r="L500" s="19" t="s">
        <v>1350</v>
      </c>
      <c r="M500" s="19" t="s">
        <v>76</v>
      </c>
      <c r="N500" s="22" t="s">
        <v>77</v>
      </c>
      <c r="O500" s="2"/>
    </row>
    <row r="501" spans="1:15" ht="30" hidden="1" customHeight="1">
      <c r="A501" s="18">
        <v>497</v>
      </c>
      <c r="B501" s="38" t="s">
        <v>1351</v>
      </c>
      <c r="C501" s="20">
        <f t="shared" ca="1" si="7"/>
        <v>45</v>
      </c>
      <c r="D501" s="29" t="s">
        <v>1352</v>
      </c>
      <c r="E501" s="20" t="s">
        <v>17</v>
      </c>
      <c r="F501" s="21">
        <v>29040</v>
      </c>
      <c r="G501" s="18" t="s">
        <v>28</v>
      </c>
      <c r="H501" s="18" t="s">
        <v>1326</v>
      </c>
      <c r="I501" s="21">
        <v>40179</v>
      </c>
      <c r="J501" s="29" t="s">
        <v>1327</v>
      </c>
      <c r="K501" s="19" t="s">
        <v>1339</v>
      </c>
      <c r="L501" s="42" t="s">
        <v>61</v>
      </c>
      <c r="M501" s="19" t="s">
        <v>424</v>
      </c>
      <c r="N501" s="22" t="s">
        <v>77</v>
      </c>
      <c r="O501" s="2"/>
    </row>
    <row r="502" spans="1:15" ht="30" hidden="1" customHeight="1">
      <c r="A502" s="18">
        <v>498</v>
      </c>
      <c r="B502" s="39" t="s">
        <v>1353</v>
      </c>
      <c r="C502" s="20">
        <f t="shared" ca="1" si="7"/>
        <v>30</v>
      </c>
      <c r="D502" s="40" t="s">
        <v>1354</v>
      </c>
      <c r="E502" s="20" t="s">
        <v>73</v>
      </c>
      <c r="F502" s="41">
        <v>34480</v>
      </c>
      <c r="G502" s="18" t="s">
        <v>28</v>
      </c>
      <c r="H502" s="18" t="s">
        <v>1326</v>
      </c>
      <c r="I502" s="21">
        <v>45017</v>
      </c>
      <c r="J502" s="29" t="s">
        <v>1327</v>
      </c>
      <c r="K502" s="19" t="s">
        <v>82</v>
      </c>
      <c r="L502" s="19" t="s">
        <v>675</v>
      </c>
      <c r="M502" s="19" t="s">
        <v>23</v>
      </c>
      <c r="N502" s="22" t="s">
        <v>24</v>
      </c>
      <c r="O502" s="2"/>
    </row>
    <row r="503" spans="1:15" ht="30" hidden="1" customHeight="1">
      <c r="A503" s="18">
        <v>499</v>
      </c>
      <c r="B503" s="38" t="s">
        <v>1355</v>
      </c>
      <c r="C503" s="20">
        <f t="shared" ca="1" si="7"/>
        <v>32</v>
      </c>
      <c r="D503" s="29" t="s">
        <v>1356</v>
      </c>
      <c r="E503" s="20" t="s">
        <v>73</v>
      </c>
      <c r="F503" s="31">
        <v>33910</v>
      </c>
      <c r="G503" s="18" t="s">
        <v>28</v>
      </c>
      <c r="H503" s="18" t="s">
        <v>1326</v>
      </c>
      <c r="I503" s="21">
        <v>44562</v>
      </c>
      <c r="J503" s="29" t="s">
        <v>1327</v>
      </c>
      <c r="K503" s="19" t="s">
        <v>728</v>
      </c>
      <c r="L503" s="19" t="s">
        <v>1357</v>
      </c>
      <c r="M503" s="19" t="s">
        <v>468</v>
      </c>
      <c r="N503" s="22" t="s">
        <v>77</v>
      </c>
      <c r="O503" s="2"/>
    </row>
    <row r="504" spans="1:15" ht="30" hidden="1" customHeight="1">
      <c r="A504" s="18">
        <v>500</v>
      </c>
      <c r="B504" s="39" t="s">
        <v>1358</v>
      </c>
      <c r="C504" s="20">
        <f t="shared" ca="1" si="7"/>
        <v>32</v>
      </c>
      <c r="D504" s="40" t="s">
        <v>1359</v>
      </c>
      <c r="E504" s="20" t="s">
        <v>73</v>
      </c>
      <c r="F504" s="41">
        <v>33898</v>
      </c>
      <c r="G504" s="18" t="s">
        <v>28</v>
      </c>
      <c r="H504" s="18" t="s">
        <v>1326</v>
      </c>
      <c r="I504" s="21">
        <v>45017</v>
      </c>
      <c r="J504" s="29" t="s">
        <v>1327</v>
      </c>
      <c r="K504" s="19" t="s">
        <v>82</v>
      </c>
      <c r="L504" s="19" t="s">
        <v>675</v>
      </c>
      <c r="M504" s="19" t="s">
        <v>23</v>
      </c>
      <c r="N504" s="22" t="s">
        <v>24</v>
      </c>
      <c r="O504" s="2"/>
    </row>
    <row r="505" spans="1:15" ht="30" hidden="1" customHeight="1">
      <c r="A505" s="18">
        <v>501</v>
      </c>
      <c r="B505" s="39" t="s">
        <v>1360</v>
      </c>
      <c r="C505" s="20">
        <f t="shared" ca="1" si="7"/>
        <v>24</v>
      </c>
      <c r="D505" s="40" t="s">
        <v>1361</v>
      </c>
      <c r="E505" s="20" t="s">
        <v>73</v>
      </c>
      <c r="F505" s="41">
        <v>36651</v>
      </c>
      <c r="G505" s="18" t="s">
        <v>18</v>
      </c>
      <c r="H505" s="18" t="s">
        <v>1326</v>
      </c>
      <c r="I505" s="21">
        <v>45017</v>
      </c>
      <c r="J505" s="29" t="s">
        <v>1327</v>
      </c>
      <c r="K505" s="19" t="s">
        <v>69</v>
      </c>
      <c r="L505" s="19" t="s">
        <v>70</v>
      </c>
      <c r="M505" s="19" t="s">
        <v>42</v>
      </c>
      <c r="N505" s="22" t="s">
        <v>24</v>
      </c>
      <c r="O505" s="2"/>
    </row>
    <row r="506" spans="1:15" ht="30" hidden="1" customHeight="1">
      <c r="A506" s="18">
        <v>502</v>
      </c>
      <c r="B506" s="43" t="s">
        <v>1362</v>
      </c>
      <c r="C506" s="20">
        <f t="shared" ca="1" si="7"/>
        <v>38</v>
      </c>
      <c r="D506" s="44" t="s">
        <v>1363</v>
      </c>
      <c r="E506" s="45" t="s">
        <v>17</v>
      </c>
      <c r="F506" s="46">
        <v>31628</v>
      </c>
      <c r="G506" s="47" t="s">
        <v>28</v>
      </c>
      <c r="H506" s="47" t="s">
        <v>1326</v>
      </c>
      <c r="I506" s="46">
        <v>40180</v>
      </c>
      <c r="J506" s="44" t="s">
        <v>1327</v>
      </c>
      <c r="K506" s="48" t="s">
        <v>728</v>
      </c>
      <c r="L506" s="48" t="s">
        <v>61</v>
      </c>
      <c r="M506" s="48" t="s">
        <v>1364</v>
      </c>
      <c r="N506" s="49" t="s">
        <v>77</v>
      </c>
      <c r="O506" s="2"/>
    </row>
    <row r="507" spans="1:15" ht="30" hidden="1" customHeight="1">
      <c r="A507" s="18">
        <v>503</v>
      </c>
      <c r="B507" s="39" t="s">
        <v>1365</v>
      </c>
      <c r="C507" s="20">
        <f t="shared" ca="1" si="7"/>
        <v>35</v>
      </c>
      <c r="D507" s="40" t="s">
        <v>1366</v>
      </c>
      <c r="E507" s="20" t="s">
        <v>17</v>
      </c>
      <c r="F507" s="41">
        <v>32781</v>
      </c>
      <c r="G507" s="18" t="s">
        <v>18</v>
      </c>
      <c r="H507" s="18" t="s">
        <v>1326</v>
      </c>
      <c r="I507" s="21">
        <v>45017</v>
      </c>
      <c r="J507" s="29" t="s">
        <v>1327</v>
      </c>
      <c r="K507" s="19" t="s">
        <v>21</v>
      </c>
      <c r="L507" s="19" t="s">
        <v>30</v>
      </c>
      <c r="M507" s="19" t="s">
        <v>23</v>
      </c>
      <c r="N507" s="22" t="s">
        <v>24</v>
      </c>
      <c r="O507" s="2"/>
    </row>
    <row r="508" spans="1:15" ht="30" hidden="1" customHeight="1">
      <c r="A508" s="18">
        <v>504</v>
      </c>
      <c r="B508" s="38" t="s">
        <v>1367</v>
      </c>
      <c r="C508" s="20">
        <f t="shared" ca="1" si="7"/>
        <v>45</v>
      </c>
      <c r="D508" s="29" t="s">
        <v>1368</v>
      </c>
      <c r="E508" s="20" t="s">
        <v>17</v>
      </c>
      <c r="F508" s="21">
        <v>29190</v>
      </c>
      <c r="G508" s="18" t="s">
        <v>28</v>
      </c>
      <c r="H508" s="18" t="s">
        <v>1326</v>
      </c>
      <c r="I508" s="21">
        <v>40541</v>
      </c>
      <c r="J508" s="29" t="s">
        <v>1327</v>
      </c>
      <c r="K508" s="19" t="s">
        <v>658</v>
      </c>
      <c r="L508" s="19" t="s">
        <v>587</v>
      </c>
      <c r="M508" s="19" t="s">
        <v>468</v>
      </c>
      <c r="N508" s="22" t="s">
        <v>77</v>
      </c>
      <c r="O508" s="2"/>
    </row>
    <row r="509" spans="1:15" ht="30" hidden="1" customHeight="1">
      <c r="A509" s="18">
        <v>505</v>
      </c>
      <c r="B509" s="38" t="s">
        <v>1369</v>
      </c>
      <c r="C509" s="20">
        <f t="shared" ca="1" si="7"/>
        <v>46</v>
      </c>
      <c r="D509" s="29" t="s">
        <v>1370</v>
      </c>
      <c r="E509" s="20" t="s">
        <v>17</v>
      </c>
      <c r="F509" s="21">
        <v>28728</v>
      </c>
      <c r="G509" s="18" t="s">
        <v>28</v>
      </c>
      <c r="H509" s="18" t="s">
        <v>1326</v>
      </c>
      <c r="I509" s="21">
        <v>40180</v>
      </c>
      <c r="J509" s="29" t="s">
        <v>1327</v>
      </c>
      <c r="K509" s="19" t="s">
        <v>728</v>
      </c>
      <c r="L509" s="19" t="s">
        <v>762</v>
      </c>
      <c r="M509" s="19" t="s">
        <v>42</v>
      </c>
      <c r="N509" s="22" t="s">
        <v>77</v>
      </c>
      <c r="O509" s="2"/>
    </row>
    <row r="510" spans="1:15" ht="30" hidden="1" customHeight="1">
      <c r="A510" s="18">
        <v>506</v>
      </c>
      <c r="B510" s="38" t="s">
        <v>1371</v>
      </c>
      <c r="C510" s="20">
        <f t="shared" ca="1" si="7"/>
        <v>27</v>
      </c>
      <c r="D510" s="29" t="s">
        <v>1372</v>
      </c>
      <c r="E510" s="20" t="s">
        <v>131</v>
      </c>
      <c r="F510" s="31">
        <v>35657</v>
      </c>
      <c r="G510" s="18" t="s">
        <v>28</v>
      </c>
      <c r="H510" s="18" t="s">
        <v>1326</v>
      </c>
      <c r="I510" s="21">
        <v>44562</v>
      </c>
      <c r="J510" s="29" t="s">
        <v>1327</v>
      </c>
      <c r="K510" s="19" t="s">
        <v>90</v>
      </c>
      <c r="L510" s="19" t="s">
        <v>70</v>
      </c>
      <c r="M510" s="19" t="s">
        <v>42</v>
      </c>
      <c r="N510" s="22" t="s">
        <v>24</v>
      </c>
      <c r="O510" s="2"/>
    </row>
    <row r="511" spans="1:15" ht="30" hidden="1" customHeight="1">
      <c r="A511" s="18">
        <v>507</v>
      </c>
      <c r="B511" s="38" t="s">
        <v>1373</v>
      </c>
      <c r="C511" s="20">
        <f t="shared" ca="1" si="7"/>
        <v>31</v>
      </c>
      <c r="D511" s="29" t="s">
        <v>1374</v>
      </c>
      <c r="E511" s="20" t="s">
        <v>17</v>
      </c>
      <c r="F511" s="21" t="s">
        <v>1375</v>
      </c>
      <c r="G511" s="18" t="s">
        <v>18</v>
      </c>
      <c r="H511" s="18" t="s">
        <v>1326</v>
      </c>
      <c r="I511" s="21">
        <v>44562</v>
      </c>
      <c r="J511" s="29" t="s">
        <v>1327</v>
      </c>
      <c r="K511" s="19" t="s">
        <v>21</v>
      </c>
      <c r="L511" s="19" t="s">
        <v>30</v>
      </c>
      <c r="M511" s="19" t="s">
        <v>23</v>
      </c>
      <c r="N511" s="22" t="s">
        <v>24</v>
      </c>
      <c r="O511" s="2"/>
    </row>
    <row r="512" spans="1:15" ht="30" hidden="1" customHeight="1">
      <c r="A512" s="18">
        <v>508</v>
      </c>
      <c r="B512" s="39" t="s">
        <v>1376</v>
      </c>
      <c r="C512" s="20">
        <f t="shared" ca="1" si="7"/>
        <v>29</v>
      </c>
      <c r="D512" s="40" t="s">
        <v>1377</v>
      </c>
      <c r="E512" s="20" t="s">
        <v>17</v>
      </c>
      <c r="F512" s="41">
        <v>35059</v>
      </c>
      <c r="G512" s="18" t="s">
        <v>28</v>
      </c>
      <c r="H512" s="18" t="s">
        <v>1326</v>
      </c>
      <c r="I512" s="21">
        <v>45017</v>
      </c>
      <c r="J512" s="29" t="s">
        <v>1327</v>
      </c>
      <c r="K512" s="19" t="s">
        <v>69</v>
      </c>
      <c r="L512" s="19" t="s">
        <v>70</v>
      </c>
      <c r="M512" s="19" t="s">
        <v>42</v>
      </c>
      <c r="N512" s="22" t="s">
        <v>24</v>
      </c>
      <c r="O512" s="2"/>
    </row>
    <row r="513" spans="1:15" ht="30" hidden="1" customHeight="1">
      <c r="A513" s="18">
        <v>509</v>
      </c>
      <c r="B513" s="38" t="s">
        <v>1378</v>
      </c>
      <c r="C513" s="20">
        <f t="shared" ca="1" si="7"/>
        <v>33</v>
      </c>
      <c r="D513" s="29" t="s">
        <v>1379</v>
      </c>
      <c r="E513" s="20" t="s">
        <v>173</v>
      </c>
      <c r="F513" s="31">
        <v>33376</v>
      </c>
      <c r="G513" s="18" t="s">
        <v>28</v>
      </c>
      <c r="H513" s="18" t="s">
        <v>1326</v>
      </c>
      <c r="I513" s="21">
        <v>44562</v>
      </c>
      <c r="J513" s="29" t="s">
        <v>1327</v>
      </c>
      <c r="K513" s="19" t="s">
        <v>82</v>
      </c>
      <c r="L513" s="19" t="s">
        <v>675</v>
      </c>
      <c r="M513" s="19" t="s">
        <v>23</v>
      </c>
      <c r="N513" s="22" t="s">
        <v>24</v>
      </c>
      <c r="O513" s="2"/>
    </row>
    <row r="514" spans="1:15" ht="30" hidden="1" customHeight="1">
      <c r="A514" s="18">
        <v>510</v>
      </c>
      <c r="B514" s="39" t="s">
        <v>1380</v>
      </c>
      <c r="C514" s="20">
        <f t="shared" ca="1" si="7"/>
        <v>27</v>
      </c>
      <c r="D514" s="40" t="s">
        <v>1381</v>
      </c>
      <c r="E514" s="20" t="s">
        <v>17</v>
      </c>
      <c r="F514" s="41">
        <v>35491</v>
      </c>
      <c r="G514" s="18" t="s">
        <v>18</v>
      </c>
      <c r="H514" s="18" t="s">
        <v>1326</v>
      </c>
      <c r="I514" s="21">
        <v>45017</v>
      </c>
      <c r="J514" s="29" t="s">
        <v>1327</v>
      </c>
      <c r="K514" s="19" t="s">
        <v>82</v>
      </c>
      <c r="L514" s="19" t="s">
        <v>675</v>
      </c>
      <c r="M514" s="19" t="s">
        <v>23</v>
      </c>
      <c r="N514" s="22" t="s">
        <v>24</v>
      </c>
      <c r="O514" s="2"/>
    </row>
    <row r="515" spans="1:15" ht="30" hidden="1" customHeight="1">
      <c r="A515" s="18">
        <v>511</v>
      </c>
      <c r="B515" s="38" t="s">
        <v>1382</v>
      </c>
      <c r="C515" s="20">
        <f t="shared" ca="1" si="7"/>
        <v>32</v>
      </c>
      <c r="D515" s="29" t="s">
        <v>1383</v>
      </c>
      <c r="E515" s="20" t="s">
        <v>17</v>
      </c>
      <c r="F515" s="21">
        <v>33738</v>
      </c>
      <c r="G515" s="18" t="s">
        <v>18</v>
      </c>
      <c r="H515" s="18" t="s">
        <v>1326</v>
      </c>
      <c r="I515" s="21">
        <v>44562</v>
      </c>
      <c r="J515" s="29" t="s">
        <v>1327</v>
      </c>
      <c r="K515" s="19" t="s">
        <v>1384</v>
      </c>
      <c r="L515" s="19" t="s">
        <v>762</v>
      </c>
      <c r="M515" s="19" t="s">
        <v>42</v>
      </c>
      <c r="N515" s="22" t="s">
        <v>77</v>
      </c>
      <c r="O515" s="2"/>
    </row>
    <row r="516" spans="1:15" ht="30" hidden="1" customHeight="1">
      <c r="A516" s="18">
        <v>512</v>
      </c>
      <c r="B516" s="38" t="s">
        <v>1385</v>
      </c>
      <c r="C516" s="20">
        <f t="shared" ca="1" si="7"/>
        <v>33</v>
      </c>
      <c r="D516" s="29" t="s">
        <v>1386</v>
      </c>
      <c r="E516" s="20" t="s">
        <v>17</v>
      </c>
      <c r="F516" s="21">
        <v>33264</v>
      </c>
      <c r="G516" s="18" t="s">
        <v>28</v>
      </c>
      <c r="H516" s="18" t="s">
        <v>1326</v>
      </c>
      <c r="I516" s="21">
        <v>40969</v>
      </c>
      <c r="J516" s="29" t="s">
        <v>1327</v>
      </c>
      <c r="K516" s="19" t="s">
        <v>21</v>
      </c>
      <c r="L516" s="19" t="s">
        <v>30</v>
      </c>
      <c r="M516" s="19" t="s">
        <v>23</v>
      </c>
      <c r="N516" s="22" t="s">
        <v>24</v>
      </c>
      <c r="O516" s="2"/>
    </row>
    <row r="517" spans="1:15" ht="30" hidden="1" customHeight="1">
      <c r="A517" s="18">
        <v>513</v>
      </c>
      <c r="B517" s="43" t="s">
        <v>1387</v>
      </c>
      <c r="C517" s="20">
        <f t="shared" ca="1" si="7"/>
        <v>43</v>
      </c>
      <c r="D517" s="44" t="s">
        <v>1388</v>
      </c>
      <c r="E517" s="45" t="s">
        <v>17</v>
      </c>
      <c r="F517" s="50" t="s">
        <v>1389</v>
      </c>
      <c r="G517" s="47" t="s">
        <v>28</v>
      </c>
      <c r="H517" s="47" t="s">
        <v>1326</v>
      </c>
      <c r="I517" s="46">
        <v>44562</v>
      </c>
      <c r="J517" s="44" t="s">
        <v>1327</v>
      </c>
      <c r="K517" s="48" t="s">
        <v>728</v>
      </c>
      <c r="L517" s="48" t="s">
        <v>1390</v>
      </c>
      <c r="M517" s="48" t="s">
        <v>1391</v>
      </c>
      <c r="N517" s="49" t="s">
        <v>77</v>
      </c>
      <c r="O517" s="2"/>
    </row>
    <row r="518" spans="1:15" ht="30" hidden="1" customHeight="1">
      <c r="A518" s="18">
        <v>514</v>
      </c>
      <c r="B518" s="38" t="s">
        <v>1392</v>
      </c>
      <c r="C518" s="20">
        <f t="shared" ca="1" si="7"/>
        <v>43</v>
      </c>
      <c r="D518" s="29" t="s">
        <v>1393</v>
      </c>
      <c r="E518" s="20" t="s">
        <v>17</v>
      </c>
      <c r="F518" s="21">
        <v>29680</v>
      </c>
      <c r="G518" s="18" t="s">
        <v>28</v>
      </c>
      <c r="H518" s="18" t="s">
        <v>1326</v>
      </c>
      <c r="I518" s="21">
        <v>40180</v>
      </c>
      <c r="J518" s="29" t="s">
        <v>1327</v>
      </c>
      <c r="K518" s="19" t="s">
        <v>728</v>
      </c>
      <c r="L518" s="19" t="s">
        <v>762</v>
      </c>
      <c r="M518" s="19" t="s">
        <v>42</v>
      </c>
      <c r="N518" s="22" t="s">
        <v>77</v>
      </c>
      <c r="O518" s="2"/>
    </row>
    <row r="519" spans="1:15" ht="30" hidden="1" customHeight="1">
      <c r="A519" s="18">
        <v>515</v>
      </c>
      <c r="B519" s="38" t="s">
        <v>1394</v>
      </c>
      <c r="C519" s="20">
        <f t="shared" ref="C519:C582" ca="1" si="8">(YEAR(NOW())-YEAR(F519))</f>
        <v>39</v>
      </c>
      <c r="D519" s="29" t="s">
        <v>1395</v>
      </c>
      <c r="E519" s="20" t="s">
        <v>1396</v>
      </c>
      <c r="F519" s="21">
        <v>31235</v>
      </c>
      <c r="G519" s="18" t="s">
        <v>28</v>
      </c>
      <c r="H519" s="18" t="s">
        <v>1326</v>
      </c>
      <c r="I519" s="21">
        <v>41214</v>
      </c>
      <c r="J519" s="29" t="s">
        <v>1327</v>
      </c>
      <c r="K519" s="19" t="s">
        <v>586</v>
      </c>
      <c r="L519" s="19" t="s">
        <v>1397</v>
      </c>
      <c r="M519" s="19" t="s">
        <v>468</v>
      </c>
      <c r="N519" s="22" t="s">
        <v>77</v>
      </c>
      <c r="O519" s="2"/>
    </row>
    <row r="520" spans="1:15" ht="30" hidden="1" customHeight="1">
      <c r="A520" s="18">
        <v>516</v>
      </c>
      <c r="B520" s="38" t="s">
        <v>1398</v>
      </c>
      <c r="C520" s="20">
        <f t="shared" ca="1" si="8"/>
        <v>31</v>
      </c>
      <c r="D520" s="29" t="s">
        <v>1399</v>
      </c>
      <c r="E520" s="20" t="s">
        <v>17</v>
      </c>
      <c r="F520" s="21">
        <v>34042</v>
      </c>
      <c r="G520" s="18" t="s">
        <v>28</v>
      </c>
      <c r="H520" s="18" t="s">
        <v>1326</v>
      </c>
      <c r="I520" s="21">
        <v>41944</v>
      </c>
      <c r="J520" s="29" t="s">
        <v>1327</v>
      </c>
      <c r="K520" s="19" t="s">
        <v>1400</v>
      </c>
      <c r="L520" s="19" t="s">
        <v>1401</v>
      </c>
      <c r="M520" s="19" t="s">
        <v>424</v>
      </c>
      <c r="N520" s="22" t="s">
        <v>77</v>
      </c>
      <c r="O520" s="2"/>
    </row>
    <row r="521" spans="1:15" ht="30" hidden="1" customHeight="1">
      <c r="A521" s="18">
        <v>517</v>
      </c>
      <c r="B521" s="38" t="s">
        <v>1402</v>
      </c>
      <c r="C521" s="20">
        <f t="shared" ca="1" si="8"/>
        <v>29</v>
      </c>
      <c r="D521" s="29" t="s">
        <v>1403</v>
      </c>
      <c r="E521" s="20" t="s">
        <v>17</v>
      </c>
      <c r="F521" s="31">
        <v>35015</v>
      </c>
      <c r="G521" s="18" t="s">
        <v>28</v>
      </c>
      <c r="H521" s="18" t="s">
        <v>1326</v>
      </c>
      <c r="I521" s="21">
        <v>44562</v>
      </c>
      <c r="J521" s="29" t="s">
        <v>1327</v>
      </c>
      <c r="K521" s="19" t="s">
        <v>209</v>
      </c>
      <c r="L521" s="19" t="s">
        <v>1340</v>
      </c>
      <c r="M521" s="19" t="s">
        <v>187</v>
      </c>
      <c r="N521" s="22" t="s">
        <v>77</v>
      </c>
      <c r="O521" s="2"/>
    </row>
    <row r="522" spans="1:15" ht="30" hidden="1" customHeight="1">
      <c r="A522" s="18">
        <v>518</v>
      </c>
      <c r="B522" s="39" t="s">
        <v>1404</v>
      </c>
      <c r="C522" s="20">
        <f t="shared" ca="1" si="8"/>
        <v>24</v>
      </c>
      <c r="D522" s="40" t="s">
        <v>1405</v>
      </c>
      <c r="E522" s="20" t="s">
        <v>73</v>
      </c>
      <c r="F522" s="41">
        <v>36673</v>
      </c>
      <c r="G522" s="18" t="s">
        <v>18</v>
      </c>
      <c r="H522" s="18" t="s">
        <v>1326</v>
      </c>
      <c r="I522" s="21">
        <v>45017</v>
      </c>
      <c r="J522" s="29" t="s">
        <v>1327</v>
      </c>
      <c r="K522" s="19" t="s">
        <v>21</v>
      </c>
      <c r="L522" s="19" t="s">
        <v>30</v>
      </c>
      <c r="M522" s="19" t="s">
        <v>23</v>
      </c>
      <c r="N522" s="22" t="s">
        <v>24</v>
      </c>
      <c r="O522" s="2"/>
    </row>
    <row r="523" spans="1:15" ht="30" hidden="1" customHeight="1">
      <c r="A523" s="18">
        <v>519</v>
      </c>
      <c r="B523" s="39" t="s">
        <v>1406</v>
      </c>
      <c r="C523" s="20">
        <f t="shared" ca="1" si="8"/>
        <v>33</v>
      </c>
      <c r="D523" s="40" t="s">
        <v>1407</v>
      </c>
      <c r="E523" s="20" t="s">
        <v>17</v>
      </c>
      <c r="F523" s="41">
        <v>33312</v>
      </c>
      <c r="G523" s="18" t="s">
        <v>18</v>
      </c>
      <c r="H523" s="18" t="s">
        <v>1326</v>
      </c>
      <c r="I523" s="21">
        <v>45017</v>
      </c>
      <c r="J523" s="29" t="s">
        <v>1327</v>
      </c>
      <c r="K523" s="19" t="s">
        <v>82</v>
      </c>
      <c r="L523" s="19" t="s">
        <v>675</v>
      </c>
      <c r="M523" s="19" t="s">
        <v>23</v>
      </c>
      <c r="N523" s="22" t="s">
        <v>24</v>
      </c>
      <c r="O523" s="2"/>
    </row>
    <row r="524" spans="1:15" ht="30" hidden="1" customHeight="1">
      <c r="A524" s="18">
        <v>520</v>
      </c>
      <c r="B524" s="39" t="s">
        <v>1408</v>
      </c>
      <c r="C524" s="20">
        <f t="shared" ca="1" si="8"/>
        <v>25</v>
      </c>
      <c r="D524" s="40" t="s">
        <v>1409</v>
      </c>
      <c r="E524" s="20" t="s">
        <v>17</v>
      </c>
      <c r="F524" s="41">
        <v>36437</v>
      </c>
      <c r="G524" s="18" t="s">
        <v>18</v>
      </c>
      <c r="H524" s="18" t="s">
        <v>1326</v>
      </c>
      <c r="I524" s="21">
        <v>45017</v>
      </c>
      <c r="J524" s="29" t="s">
        <v>1327</v>
      </c>
      <c r="K524" s="19" t="s">
        <v>1050</v>
      </c>
      <c r="L524" s="19" t="s">
        <v>1410</v>
      </c>
      <c r="M524" s="19" t="s">
        <v>76</v>
      </c>
      <c r="N524" s="22" t="s">
        <v>77</v>
      </c>
      <c r="O524" s="2"/>
    </row>
    <row r="525" spans="1:15" ht="30" hidden="1" customHeight="1">
      <c r="A525" s="18">
        <v>521</v>
      </c>
      <c r="B525" s="39" t="s">
        <v>1411</v>
      </c>
      <c r="C525" s="20">
        <f t="shared" ca="1" si="8"/>
        <v>25</v>
      </c>
      <c r="D525" s="40" t="s">
        <v>1412</v>
      </c>
      <c r="E525" s="20" t="s">
        <v>17</v>
      </c>
      <c r="F525" s="41">
        <v>36315</v>
      </c>
      <c r="G525" s="18" t="s">
        <v>18</v>
      </c>
      <c r="H525" s="18" t="s">
        <v>1326</v>
      </c>
      <c r="I525" s="21">
        <v>45017</v>
      </c>
      <c r="J525" s="29" t="s">
        <v>1327</v>
      </c>
      <c r="K525" s="19" t="s">
        <v>21</v>
      </c>
      <c r="L525" s="19" t="s">
        <v>30</v>
      </c>
      <c r="M525" s="19" t="s">
        <v>23</v>
      </c>
      <c r="N525" s="22" t="s">
        <v>24</v>
      </c>
      <c r="O525" s="2"/>
    </row>
    <row r="526" spans="1:15" ht="30" hidden="1" customHeight="1">
      <c r="A526" s="18">
        <v>522</v>
      </c>
      <c r="B526" s="39" t="s">
        <v>1413</v>
      </c>
      <c r="C526" s="20">
        <f t="shared" ca="1" si="8"/>
        <v>25</v>
      </c>
      <c r="D526" s="40" t="s">
        <v>1412</v>
      </c>
      <c r="E526" s="20" t="s">
        <v>73</v>
      </c>
      <c r="F526" s="41">
        <v>36269</v>
      </c>
      <c r="G526" s="18" t="s">
        <v>18</v>
      </c>
      <c r="H526" s="18" t="s">
        <v>1326</v>
      </c>
      <c r="I526" s="21">
        <v>45017</v>
      </c>
      <c r="J526" s="29" t="s">
        <v>1327</v>
      </c>
      <c r="K526" s="19" t="s">
        <v>21</v>
      </c>
      <c r="L526" s="19" t="s">
        <v>30</v>
      </c>
      <c r="M526" s="19" t="s">
        <v>23</v>
      </c>
      <c r="N526" s="22" t="s">
        <v>24</v>
      </c>
      <c r="O526" s="2"/>
    </row>
    <row r="527" spans="1:15" ht="30" hidden="1" customHeight="1">
      <c r="A527" s="18">
        <v>523</v>
      </c>
      <c r="B527" s="38" t="s">
        <v>1414</v>
      </c>
      <c r="C527" s="20">
        <f t="shared" ca="1" si="8"/>
        <v>31</v>
      </c>
      <c r="D527" s="29" t="s">
        <v>1415</v>
      </c>
      <c r="E527" s="20" t="s">
        <v>17</v>
      </c>
      <c r="F527" s="31">
        <v>34300</v>
      </c>
      <c r="G527" s="18" t="s">
        <v>28</v>
      </c>
      <c r="H527" s="18" t="s">
        <v>1326</v>
      </c>
      <c r="I527" s="21">
        <v>44562</v>
      </c>
      <c r="J527" s="29" t="s">
        <v>1327</v>
      </c>
      <c r="K527" s="19" t="s">
        <v>82</v>
      </c>
      <c r="L527" s="19" t="s">
        <v>675</v>
      </c>
      <c r="M527" s="19" t="s">
        <v>23</v>
      </c>
      <c r="N527" s="22" t="s">
        <v>24</v>
      </c>
      <c r="O527" s="2"/>
    </row>
    <row r="528" spans="1:15" ht="30" hidden="1" customHeight="1">
      <c r="A528" s="18">
        <v>524</v>
      </c>
      <c r="B528" s="38" t="s">
        <v>1416</v>
      </c>
      <c r="C528" s="20">
        <f t="shared" ca="1" si="8"/>
        <v>29</v>
      </c>
      <c r="D528" s="29" t="s">
        <v>1417</v>
      </c>
      <c r="E528" s="20" t="s">
        <v>17</v>
      </c>
      <c r="F528" s="31">
        <v>34938</v>
      </c>
      <c r="G528" s="18" t="s">
        <v>18</v>
      </c>
      <c r="H528" s="18" t="s">
        <v>1326</v>
      </c>
      <c r="I528" s="21">
        <v>44562</v>
      </c>
      <c r="J528" s="29" t="s">
        <v>1327</v>
      </c>
      <c r="K528" s="19" t="s">
        <v>21</v>
      </c>
      <c r="L528" s="19" t="s">
        <v>30</v>
      </c>
      <c r="M528" s="19" t="s">
        <v>23</v>
      </c>
      <c r="N528" s="22" t="s">
        <v>24</v>
      </c>
      <c r="O528" s="2"/>
    </row>
    <row r="529" spans="1:15" ht="30" hidden="1" customHeight="1">
      <c r="A529" s="18">
        <v>525</v>
      </c>
      <c r="B529" s="51" t="s">
        <v>1418</v>
      </c>
      <c r="C529" s="20">
        <f t="shared" ca="1" si="8"/>
        <v>27</v>
      </c>
      <c r="D529" s="40" t="s">
        <v>1419</v>
      </c>
      <c r="E529" s="20" t="s">
        <v>17</v>
      </c>
      <c r="F529" s="41">
        <v>35680</v>
      </c>
      <c r="G529" s="18" t="s">
        <v>18</v>
      </c>
      <c r="H529" s="18" t="s">
        <v>1326</v>
      </c>
      <c r="I529" s="21">
        <v>45017</v>
      </c>
      <c r="J529" s="29" t="s">
        <v>1327</v>
      </c>
      <c r="K529" s="19" t="s">
        <v>21</v>
      </c>
      <c r="L529" s="19" t="s">
        <v>30</v>
      </c>
      <c r="M529" s="19" t="s">
        <v>23</v>
      </c>
      <c r="N529" s="22" t="s">
        <v>24</v>
      </c>
      <c r="O529" s="2"/>
    </row>
    <row r="530" spans="1:15" ht="30" hidden="1" customHeight="1">
      <c r="A530" s="18">
        <v>526</v>
      </c>
      <c r="B530" s="38" t="s">
        <v>1420</v>
      </c>
      <c r="C530" s="20">
        <f t="shared" ca="1" si="8"/>
        <v>32</v>
      </c>
      <c r="D530" s="29" t="s">
        <v>1421</v>
      </c>
      <c r="E530" s="20" t="s">
        <v>509</v>
      </c>
      <c r="F530" s="31">
        <v>33836</v>
      </c>
      <c r="G530" s="18" t="s">
        <v>28</v>
      </c>
      <c r="H530" s="18" t="s">
        <v>1326</v>
      </c>
      <c r="I530" s="21">
        <v>44562</v>
      </c>
      <c r="J530" s="29" t="s">
        <v>1327</v>
      </c>
      <c r="K530" s="19" t="s">
        <v>82</v>
      </c>
      <c r="L530" s="19" t="s">
        <v>675</v>
      </c>
      <c r="M530" s="19" t="s">
        <v>23</v>
      </c>
      <c r="N530" s="22" t="s">
        <v>24</v>
      </c>
      <c r="O530" s="2"/>
    </row>
    <row r="531" spans="1:15" ht="30" hidden="1" customHeight="1">
      <c r="A531" s="18">
        <v>527</v>
      </c>
      <c r="B531" s="38" t="s">
        <v>1422</v>
      </c>
      <c r="C531" s="20">
        <f t="shared" ca="1" si="8"/>
        <v>42</v>
      </c>
      <c r="D531" s="29" t="s">
        <v>1423</v>
      </c>
      <c r="E531" s="20" t="s">
        <v>17</v>
      </c>
      <c r="F531" s="21">
        <v>30112</v>
      </c>
      <c r="G531" s="18" t="s">
        <v>18</v>
      </c>
      <c r="H531" s="18" t="s">
        <v>1326</v>
      </c>
      <c r="I531" s="21">
        <v>40205</v>
      </c>
      <c r="J531" s="29" t="s">
        <v>1327</v>
      </c>
      <c r="K531" s="19" t="s">
        <v>1424</v>
      </c>
      <c r="L531" s="19" t="s">
        <v>1340</v>
      </c>
      <c r="M531" s="19" t="s">
        <v>187</v>
      </c>
      <c r="N531" s="22" t="s">
        <v>77</v>
      </c>
      <c r="O531" s="2"/>
    </row>
    <row r="532" spans="1:15" ht="30" hidden="1" customHeight="1">
      <c r="A532" s="18">
        <v>528</v>
      </c>
      <c r="B532" s="38" t="s">
        <v>1425</v>
      </c>
      <c r="C532" s="20">
        <f t="shared" ca="1" si="8"/>
        <v>31</v>
      </c>
      <c r="D532" s="29" t="s">
        <v>1426</v>
      </c>
      <c r="E532" s="20" t="s">
        <v>17</v>
      </c>
      <c r="F532" s="21">
        <v>34330</v>
      </c>
      <c r="G532" s="18" t="s">
        <v>18</v>
      </c>
      <c r="H532" s="18" t="s">
        <v>1326</v>
      </c>
      <c r="I532" s="21">
        <v>42887</v>
      </c>
      <c r="J532" s="29" t="s">
        <v>1327</v>
      </c>
      <c r="K532" s="19" t="s">
        <v>197</v>
      </c>
      <c r="L532" s="19" t="s">
        <v>482</v>
      </c>
      <c r="M532" s="19" t="s">
        <v>199</v>
      </c>
      <c r="N532" s="22" t="s">
        <v>24</v>
      </c>
      <c r="O532" s="2"/>
    </row>
    <row r="533" spans="1:15" ht="30" hidden="1" customHeight="1">
      <c r="A533" s="18">
        <v>529</v>
      </c>
      <c r="B533" s="39" t="s">
        <v>1427</v>
      </c>
      <c r="C533" s="20">
        <f t="shared" ca="1" si="8"/>
        <v>26</v>
      </c>
      <c r="D533" s="40" t="s">
        <v>1428</v>
      </c>
      <c r="E533" s="20" t="s">
        <v>17</v>
      </c>
      <c r="F533" s="41">
        <v>35950</v>
      </c>
      <c r="G533" s="18" t="s">
        <v>18</v>
      </c>
      <c r="H533" s="18" t="s">
        <v>1326</v>
      </c>
      <c r="I533" s="21">
        <v>45017</v>
      </c>
      <c r="J533" s="29" t="s">
        <v>1327</v>
      </c>
      <c r="K533" s="19" t="s">
        <v>227</v>
      </c>
      <c r="L533" s="28" t="s">
        <v>688</v>
      </c>
      <c r="M533" s="19" t="s">
        <v>42</v>
      </c>
      <c r="N533" s="22" t="s">
        <v>24</v>
      </c>
      <c r="O533" s="2"/>
    </row>
    <row r="534" spans="1:15" ht="30" hidden="1" customHeight="1">
      <c r="A534" s="18">
        <v>530</v>
      </c>
      <c r="B534" s="38" t="s">
        <v>1429</v>
      </c>
      <c r="C534" s="20">
        <f t="shared" ca="1" si="8"/>
        <v>31</v>
      </c>
      <c r="D534" s="29" t="s">
        <v>1430</v>
      </c>
      <c r="E534" s="20" t="s">
        <v>17</v>
      </c>
      <c r="F534" s="31">
        <v>34220</v>
      </c>
      <c r="G534" s="18" t="s">
        <v>18</v>
      </c>
      <c r="H534" s="18" t="s">
        <v>1326</v>
      </c>
      <c r="I534" s="21">
        <v>44562</v>
      </c>
      <c r="J534" s="29" t="s">
        <v>1327</v>
      </c>
      <c r="K534" s="19" t="s">
        <v>21</v>
      </c>
      <c r="L534" s="19" t="s">
        <v>30</v>
      </c>
      <c r="M534" s="19" t="s">
        <v>23</v>
      </c>
      <c r="N534" s="22" t="s">
        <v>24</v>
      </c>
      <c r="O534" s="2"/>
    </row>
    <row r="535" spans="1:15" ht="30" hidden="1" customHeight="1">
      <c r="A535" s="18">
        <v>531</v>
      </c>
      <c r="B535" s="38" t="s">
        <v>1431</v>
      </c>
      <c r="C535" s="20">
        <f t="shared" ca="1" si="8"/>
        <v>36</v>
      </c>
      <c r="D535" s="29" t="s">
        <v>1432</v>
      </c>
      <c r="E535" s="20" t="s">
        <v>17</v>
      </c>
      <c r="F535" s="21">
        <v>32354</v>
      </c>
      <c r="G535" s="18" t="s">
        <v>18</v>
      </c>
      <c r="H535" s="18" t="s">
        <v>1326</v>
      </c>
      <c r="I535" s="21">
        <v>42156</v>
      </c>
      <c r="J535" s="29" t="s">
        <v>1327</v>
      </c>
      <c r="K535" s="19" t="s">
        <v>82</v>
      </c>
      <c r="L535" s="19" t="s">
        <v>675</v>
      </c>
      <c r="M535" s="19" t="s">
        <v>23</v>
      </c>
      <c r="N535" s="22" t="s">
        <v>24</v>
      </c>
      <c r="O535" s="2"/>
    </row>
    <row r="536" spans="1:15" ht="30" hidden="1" customHeight="1">
      <c r="A536" s="18">
        <v>532</v>
      </c>
      <c r="B536" s="38" t="s">
        <v>1433</v>
      </c>
      <c r="C536" s="20">
        <f t="shared" ca="1" si="8"/>
        <v>34</v>
      </c>
      <c r="D536" s="29" t="s">
        <v>1434</v>
      </c>
      <c r="E536" s="20" t="s">
        <v>17</v>
      </c>
      <c r="F536" s="21">
        <v>33035</v>
      </c>
      <c r="G536" s="18" t="s">
        <v>18</v>
      </c>
      <c r="H536" s="18" t="s">
        <v>1326</v>
      </c>
      <c r="I536" s="21">
        <v>40969</v>
      </c>
      <c r="J536" s="29" t="s">
        <v>1327</v>
      </c>
      <c r="K536" s="19" t="s">
        <v>82</v>
      </c>
      <c r="L536" s="19" t="s">
        <v>675</v>
      </c>
      <c r="M536" s="19" t="s">
        <v>23</v>
      </c>
      <c r="N536" s="22" t="s">
        <v>24</v>
      </c>
      <c r="O536" s="2"/>
    </row>
    <row r="537" spans="1:15" ht="30" hidden="1" customHeight="1">
      <c r="A537" s="18">
        <v>533</v>
      </c>
      <c r="B537" s="38" t="s">
        <v>1435</v>
      </c>
      <c r="C537" s="20">
        <f t="shared" ca="1" si="8"/>
        <v>37</v>
      </c>
      <c r="D537" s="29" t="s">
        <v>1436</v>
      </c>
      <c r="E537" s="20" t="s">
        <v>73</v>
      </c>
      <c r="F537" s="21">
        <v>32018</v>
      </c>
      <c r="G537" s="18" t="s">
        <v>28</v>
      </c>
      <c r="H537" s="18" t="s">
        <v>1326</v>
      </c>
      <c r="I537" s="21">
        <v>40969</v>
      </c>
      <c r="J537" s="29" t="s">
        <v>1327</v>
      </c>
      <c r="K537" s="19" t="s">
        <v>728</v>
      </c>
      <c r="L537" s="19" t="s">
        <v>61</v>
      </c>
      <c r="M537" s="19" t="s">
        <v>634</v>
      </c>
      <c r="N537" s="22" t="s">
        <v>77</v>
      </c>
      <c r="O537" s="2"/>
    </row>
    <row r="538" spans="1:15" ht="30" hidden="1" customHeight="1">
      <c r="A538" s="18">
        <v>534</v>
      </c>
      <c r="B538" s="39" t="s">
        <v>1437</v>
      </c>
      <c r="C538" s="20">
        <f t="shared" ca="1" si="8"/>
        <v>24</v>
      </c>
      <c r="D538" s="40" t="s">
        <v>1438</v>
      </c>
      <c r="E538" s="20" t="s">
        <v>73</v>
      </c>
      <c r="F538" s="41">
        <v>36742</v>
      </c>
      <c r="G538" s="18" t="s">
        <v>18</v>
      </c>
      <c r="H538" s="18" t="s">
        <v>1326</v>
      </c>
      <c r="I538" s="21">
        <v>45017</v>
      </c>
      <c r="J538" s="29" t="s">
        <v>1327</v>
      </c>
      <c r="K538" s="19" t="s">
        <v>21</v>
      </c>
      <c r="L538" s="19" t="s">
        <v>30</v>
      </c>
      <c r="M538" s="19" t="s">
        <v>23</v>
      </c>
      <c r="N538" s="22" t="s">
        <v>24</v>
      </c>
      <c r="O538" s="2"/>
    </row>
    <row r="539" spans="1:15" ht="30" hidden="1" customHeight="1">
      <c r="A539" s="18">
        <v>535</v>
      </c>
      <c r="B539" s="39" t="s">
        <v>1439</v>
      </c>
      <c r="C539" s="20">
        <f t="shared" ca="1" si="8"/>
        <v>30</v>
      </c>
      <c r="D539" s="29" t="s">
        <v>1440</v>
      </c>
      <c r="E539" s="20" t="s">
        <v>17</v>
      </c>
      <c r="F539" s="31">
        <v>34571</v>
      </c>
      <c r="G539" s="18" t="s">
        <v>18</v>
      </c>
      <c r="H539" s="18" t="s">
        <v>1326</v>
      </c>
      <c r="I539" s="21">
        <v>45017</v>
      </c>
      <c r="J539" s="29" t="s">
        <v>1327</v>
      </c>
      <c r="K539" s="19" t="s">
        <v>21</v>
      </c>
      <c r="L539" s="19" t="s">
        <v>30</v>
      </c>
      <c r="M539" s="19" t="s">
        <v>23</v>
      </c>
      <c r="N539" s="22" t="s">
        <v>24</v>
      </c>
      <c r="O539" s="2"/>
    </row>
    <row r="540" spans="1:15" ht="30" hidden="1" customHeight="1">
      <c r="A540" s="18">
        <v>536</v>
      </c>
      <c r="B540" s="39" t="s">
        <v>1441</v>
      </c>
      <c r="C540" s="20">
        <f t="shared" ca="1" si="8"/>
        <v>27</v>
      </c>
      <c r="D540" s="40" t="s">
        <v>1442</v>
      </c>
      <c r="E540" s="20" t="s">
        <v>17</v>
      </c>
      <c r="F540" s="41">
        <v>35627</v>
      </c>
      <c r="G540" s="18" t="s">
        <v>18</v>
      </c>
      <c r="H540" s="18" t="s">
        <v>1326</v>
      </c>
      <c r="I540" s="21">
        <v>45017</v>
      </c>
      <c r="J540" s="29" t="s">
        <v>1327</v>
      </c>
      <c r="K540" s="19" t="s">
        <v>82</v>
      </c>
      <c r="L540" s="19" t="s">
        <v>675</v>
      </c>
      <c r="M540" s="19" t="s">
        <v>23</v>
      </c>
      <c r="N540" s="22" t="s">
        <v>24</v>
      </c>
      <c r="O540" s="2"/>
    </row>
    <row r="541" spans="1:15" ht="30" hidden="1" customHeight="1">
      <c r="A541" s="18">
        <v>537</v>
      </c>
      <c r="B541" s="39" t="s">
        <v>1443</v>
      </c>
      <c r="C541" s="20">
        <f t="shared" ca="1" si="8"/>
        <v>31</v>
      </c>
      <c r="D541" s="40" t="s">
        <v>1444</v>
      </c>
      <c r="E541" s="20" t="s">
        <v>17</v>
      </c>
      <c r="F541" s="41">
        <v>34206</v>
      </c>
      <c r="G541" s="18" t="s">
        <v>18</v>
      </c>
      <c r="H541" s="18" t="s">
        <v>1326</v>
      </c>
      <c r="I541" s="21">
        <v>45017</v>
      </c>
      <c r="J541" s="29" t="s">
        <v>1327</v>
      </c>
      <c r="K541" s="19" t="s">
        <v>21</v>
      </c>
      <c r="L541" s="19" t="s">
        <v>30</v>
      </c>
      <c r="M541" s="19" t="s">
        <v>23</v>
      </c>
      <c r="N541" s="22" t="s">
        <v>24</v>
      </c>
      <c r="O541" s="2"/>
    </row>
    <row r="542" spans="1:15" ht="30" hidden="1" customHeight="1">
      <c r="A542" s="18">
        <v>538</v>
      </c>
      <c r="B542" s="38" t="s">
        <v>1445</v>
      </c>
      <c r="C542" s="20">
        <f t="shared" ca="1" si="8"/>
        <v>32</v>
      </c>
      <c r="D542" s="29" t="s">
        <v>1446</v>
      </c>
      <c r="E542" s="20" t="s">
        <v>17</v>
      </c>
      <c r="F542" s="31">
        <v>33714</v>
      </c>
      <c r="G542" s="18" t="s">
        <v>18</v>
      </c>
      <c r="H542" s="18" t="s">
        <v>1326</v>
      </c>
      <c r="I542" s="21">
        <v>44562</v>
      </c>
      <c r="J542" s="29" t="s">
        <v>1327</v>
      </c>
      <c r="K542" s="19" t="s">
        <v>1447</v>
      </c>
      <c r="L542" s="19" t="s">
        <v>1340</v>
      </c>
      <c r="M542" s="19" t="s">
        <v>187</v>
      </c>
      <c r="N542" s="22" t="s">
        <v>77</v>
      </c>
      <c r="O542" s="2"/>
    </row>
    <row r="543" spans="1:15" ht="30" hidden="1" customHeight="1">
      <c r="A543" s="18">
        <v>539</v>
      </c>
      <c r="B543" s="39" t="s">
        <v>1448</v>
      </c>
      <c r="C543" s="20">
        <f t="shared" ca="1" si="8"/>
        <v>27</v>
      </c>
      <c r="D543" s="40" t="s">
        <v>1449</v>
      </c>
      <c r="E543" s="20" t="s">
        <v>73</v>
      </c>
      <c r="F543" s="41">
        <v>35461</v>
      </c>
      <c r="G543" s="18" t="s">
        <v>28</v>
      </c>
      <c r="H543" s="18" t="s">
        <v>1326</v>
      </c>
      <c r="I543" s="21">
        <v>45017</v>
      </c>
      <c r="J543" s="29" t="s">
        <v>1327</v>
      </c>
      <c r="K543" s="19" t="s">
        <v>69</v>
      </c>
      <c r="L543" s="19" t="s">
        <v>70</v>
      </c>
      <c r="M543" s="19" t="s">
        <v>42</v>
      </c>
      <c r="N543" s="22" t="s">
        <v>24</v>
      </c>
      <c r="O543" s="2"/>
    </row>
    <row r="544" spans="1:15" ht="30" hidden="1" customHeight="1">
      <c r="A544" s="18">
        <v>540</v>
      </c>
      <c r="B544" s="38" t="s">
        <v>1450</v>
      </c>
      <c r="C544" s="20">
        <f t="shared" ca="1" si="8"/>
        <v>43</v>
      </c>
      <c r="D544" s="29" t="s">
        <v>1451</v>
      </c>
      <c r="E544" s="20" t="s">
        <v>17</v>
      </c>
      <c r="F544" s="21">
        <v>29630</v>
      </c>
      <c r="G544" s="18" t="s">
        <v>18</v>
      </c>
      <c r="H544" s="18" t="s">
        <v>1326</v>
      </c>
      <c r="I544" s="21">
        <v>40180</v>
      </c>
      <c r="J544" s="29" t="s">
        <v>1327</v>
      </c>
      <c r="K544" s="19" t="s">
        <v>796</v>
      </c>
      <c r="L544" s="19" t="s">
        <v>1340</v>
      </c>
      <c r="M544" s="19" t="s">
        <v>42</v>
      </c>
      <c r="N544" s="22" t="s">
        <v>77</v>
      </c>
      <c r="O544" s="2"/>
    </row>
    <row r="545" spans="1:15" ht="30" hidden="1" customHeight="1">
      <c r="A545" s="18">
        <v>541</v>
      </c>
      <c r="B545" s="38" t="s">
        <v>1452</v>
      </c>
      <c r="C545" s="20">
        <f t="shared" ca="1" si="8"/>
        <v>40</v>
      </c>
      <c r="D545" s="29" t="s">
        <v>1453</v>
      </c>
      <c r="E545" s="20" t="s">
        <v>17</v>
      </c>
      <c r="F545" s="21">
        <v>30705</v>
      </c>
      <c r="G545" s="18" t="s">
        <v>28</v>
      </c>
      <c r="H545" s="18" t="s">
        <v>1326</v>
      </c>
      <c r="I545" s="21">
        <v>40180</v>
      </c>
      <c r="J545" s="29" t="s">
        <v>1327</v>
      </c>
      <c r="K545" s="19" t="s">
        <v>21</v>
      </c>
      <c r="L545" s="19" t="s">
        <v>30</v>
      </c>
      <c r="M545" s="19" t="s">
        <v>23</v>
      </c>
      <c r="N545" s="22" t="s">
        <v>24</v>
      </c>
      <c r="O545" s="2"/>
    </row>
    <row r="546" spans="1:15" ht="30" hidden="1" customHeight="1">
      <c r="A546" s="18">
        <v>542</v>
      </c>
      <c r="B546" s="38" t="s">
        <v>1454</v>
      </c>
      <c r="C546" s="20">
        <f t="shared" ca="1" si="8"/>
        <v>33</v>
      </c>
      <c r="D546" s="29" t="s">
        <v>1455</v>
      </c>
      <c r="E546" s="20" t="s">
        <v>17</v>
      </c>
      <c r="F546" s="31">
        <v>33570</v>
      </c>
      <c r="G546" s="18" t="s">
        <v>18</v>
      </c>
      <c r="H546" s="18" t="s">
        <v>1326</v>
      </c>
      <c r="I546" s="21">
        <v>44562</v>
      </c>
      <c r="J546" s="29" t="s">
        <v>1327</v>
      </c>
      <c r="K546" s="19" t="s">
        <v>21</v>
      </c>
      <c r="L546" s="19" t="s">
        <v>30</v>
      </c>
      <c r="M546" s="19" t="s">
        <v>23</v>
      </c>
      <c r="N546" s="22" t="s">
        <v>24</v>
      </c>
      <c r="O546" s="2"/>
    </row>
    <row r="547" spans="1:15" ht="30" hidden="1" customHeight="1">
      <c r="A547" s="18">
        <v>543</v>
      </c>
      <c r="B547" s="38" t="s">
        <v>1456</v>
      </c>
      <c r="C547" s="20">
        <f t="shared" ca="1" si="8"/>
        <v>33</v>
      </c>
      <c r="D547" s="29" t="s">
        <v>1457</v>
      </c>
      <c r="E547" s="20" t="s">
        <v>17</v>
      </c>
      <c r="F547" s="31">
        <v>33493</v>
      </c>
      <c r="G547" s="18" t="s">
        <v>18</v>
      </c>
      <c r="H547" s="18" t="s">
        <v>1326</v>
      </c>
      <c r="I547" s="21">
        <v>44562</v>
      </c>
      <c r="J547" s="29" t="s">
        <v>1327</v>
      </c>
      <c r="K547" s="19" t="s">
        <v>728</v>
      </c>
      <c r="L547" s="19" t="s">
        <v>1340</v>
      </c>
      <c r="M547" s="19" t="s">
        <v>187</v>
      </c>
      <c r="N547" s="22" t="s">
        <v>77</v>
      </c>
      <c r="O547" s="2"/>
    </row>
    <row r="548" spans="1:15" ht="30" hidden="1" customHeight="1">
      <c r="A548" s="18">
        <v>544</v>
      </c>
      <c r="B548" s="38" t="s">
        <v>1458</v>
      </c>
      <c r="C548" s="20">
        <f t="shared" ca="1" si="8"/>
        <v>29</v>
      </c>
      <c r="D548" s="29" t="s">
        <v>1459</v>
      </c>
      <c r="E548" s="20" t="s">
        <v>17</v>
      </c>
      <c r="F548" s="31">
        <v>34850</v>
      </c>
      <c r="G548" s="18" t="s">
        <v>18</v>
      </c>
      <c r="H548" s="18" t="s">
        <v>1326</v>
      </c>
      <c r="I548" s="21">
        <v>43647</v>
      </c>
      <c r="J548" s="29" t="s">
        <v>1327</v>
      </c>
      <c r="K548" s="19" t="s">
        <v>1460</v>
      </c>
      <c r="L548" s="19" t="s">
        <v>61</v>
      </c>
      <c r="M548" s="19" t="s">
        <v>134</v>
      </c>
      <c r="N548" s="22" t="s">
        <v>77</v>
      </c>
      <c r="O548" s="2"/>
    </row>
    <row r="549" spans="1:15" ht="30" hidden="1" customHeight="1">
      <c r="A549" s="18">
        <v>545</v>
      </c>
      <c r="B549" s="38" t="s">
        <v>1461</v>
      </c>
      <c r="C549" s="20">
        <f t="shared" ca="1" si="8"/>
        <v>42</v>
      </c>
      <c r="D549" s="29" t="s">
        <v>1462</v>
      </c>
      <c r="E549" s="20" t="s">
        <v>17</v>
      </c>
      <c r="F549" s="21">
        <v>29993</v>
      </c>
      <c r="G549" s="18" t="s">
        <v>18</v>
      </c>
      <c r="H549" s="18" t="s">
        <v>1326</v>
      </c>
      <c r="I549" s="21">
        <v>40180</v>
      </c>
      <c r="J549" s="29" t="s">
        <v>1327</v>
      </c>
      <c r="K549" s="19" t="s">
        <v>21</v>
      </c>
      <c r="L549" s="19" t="s">
        <v>30</v>
      </c>
      <c r="M549" s="19" t="s">
        <v>23</v>
      </c>
      <c r="N549" s="22" t="s">
        <v>24</v>
      </c>
      <c r="O549" s="2"/>
    </row>
    <row r="550" spans="1:15" ht="30" hidden="1" customHeight="1">
      <c r="A550" s="18">
        <v>546</v>
      </c>
      <c r="B550" s="38" t="s">
        <v>1463</v>
      </c>
      <c r="C550" s="20">
        <f t="shared" ca="1" si="8"/>
        <v>33</v>
      </c>
      <c r="D550" s="29" t="s">
        <v>1464</v>
      </c>
      <c r="E550" s="20" t="s">
        <v>302</v>
      </c>
      <c r="F550" s="21">
        <v>33243</v>
      </c>
      <c r="G550" s="18" t="s">
        <v>18</v>
      </c>
      <c r="H550" s="18" t="s">
        <v>1326</v>
      </c>
      <c r="I550" s="21">
        <v>41944</v>
      </c>
      <c r="J550" s="29" t="s">
        <v>1327</v>
      </c>
      <c r="K550" s="19" t="s">
        <v>1465</v>
      </c>
      <c r="L550" s="19" t="s">
        <v>61</v>
      </c>
      <c r="M550" s="19" t="s">
        <v>932</v>
      </c>
      <c r="N550" s="22" t="s">
        <v>77</v>
      </c>
      <c r="O550" s="2"/>
    </row>
    <row r="551" spans="1:15" ht="30" hidden="1" customHeight="1">
      <c r="A551" s="18">
        <v>547</v>
      </c>
      <c r="B551" s="38" t="s">
        <v>1466</v>
      </c>
      <c r="C551" s="20">
        <f t="shared" ca="1" si="8"/>
        <v>25</v>
      </c>
      <c r="D551" s="29" t="s">
        <v>1467</v>
      </c>
      <c r="E551" s="20" t="s">
        <v>17</v>
      </c>
      <c r="F551" s="31">
        <v>36178</v>
      </c>
      <c r="G551" s="18" t="s">
        <v>18</v>
      </c>
      <c r="H551" s="18" t="s">
        <v>1326</v>
      </c>
      <c r="I551" s="21">
        <v>44562</v>
      </c>
      <c r="J551" s="29" t="s">
        <v>1327</v>
      </c>
      <c r="K551" s="19" t="s">
        <v>395</v>
      </c>
      <c r="L551" s="19" t="s">
        <v>1468</v>
      </c>
      <c r="M551" s="19" t="s">
        <v>1469</v>
      </c>
      <c r="N551" s="22" t="s">
        <v>24</v>
      </c>
      <c r="O551" s="2"/>
    </row>
    <row r="552" spans="1:15" ht="30" hidden="1" customHeight="1">
      <c r="A552" s="18">
        <v>548</v>
      </c>
      <c r="B552" s="38" t="s">
        <v>1470</v>
      </c>
      <c r="C552" s="20">
        <f t="shared" ca="1" si="8"/>
        <v>33</v>
      </c>
      <c r="D552" s="29" t="s">
        <v>1471</v>
      </c>
      <c r="E552" s="20" t="s">
        <v>1472</v>
      </c>
      <c r="F552" s="21">
        <v>33319</v>
      </c>
      <c r="G552" s="18" t="s">
        <v>18</v>
      </c>
      <c r="H552" s="18" t="s">
        <v>1326</v>
      </c>
      <c r="I552" s="21">
        <v>42887</v>
      </c>
      <c r="J552" s="29" t="s">
        <v>1327</v>
      </c>
      <c r="K552" s="19" t="s">
        <v>410</v>
      </c>
      <c r="L552" s="19" t="s">
        <v>1473</v>
      </c>
      <c r="M552" s="19" t="s">
        <v>42</v>
      </c>
      <c r="N552" s="22" t="s">
        <v>24</v>
      </c>
      <c r="O552" s="2"/>
    </row>
    <row r="553" spans="1:15" ht="30" hidden="1" customHeight="1">
      <c r="A553" s="18">
        <v>549</v>
      </c>
      <c r="B553" s="38" t="s">
        <v>1474</v>
      </c>
      <c r="C553" s="20">
        <f t="shared" ca="1" si="8"/>
        <v>32</v>
      </c>
      <c r="D553" s="29" t="s">
        <v>1475</v>
      </c>
      <c r="E553" s="20" t="s">
        <v>242</v>
      </c>
      <c r="F553" s="21">
        <v>33806</v>
      </c>
      <c r="G553" s="18" t="s">
        <v>28</v>
      </c>
      <c r="H553" s="18" t="s">
        <v>1326</v>
      </c>
      <c r="I553" s="21">
        <v>42156</v>
      </c>
      <c r="J553" s="29" t="s">
        <v>1327</v>
      </c>
      <c r="K553" s="19" t="s">
        <v>728</v>
      </c>
      <c r="L553" s="19" t="s">
        <v>61</v>
      </c>
      <c r="M553" s="19" t="s">
        <v>468</v>
      </c>
      <c r="N553" s="22" t="s">
        <v>77</v>
      </c>
      <c r="O553" s="26"/>
    </row>
    <row r="554" spans="1:15" ht="30" hidden="1" customHeight="1">
      <c r="A554" s="18">
        <v>550</v>
      </c>
      <c r="B554" s="38" t="s">
        <v>1476</v>
      </c>
      <c r="C554" s="20">
        <f t="shared" ca="1" si="8"/>
        <v>43</v>
      </c>
      <c r="D554" s="29" t="s">
        <v>1477</v>
      </c>
      <c r="E554" s="20" t="s">
        <v>779</v>
      </c>
      <c r="F554" s="21">
        <v>29635</v>
      </c>
      <c r="G554" s="18" t="s">
        <v>28</v>
      </c>
      <c r="H554" s="18" t="s">
        <v>1326</v>
      </c>
      <c r="I554" s="21">
        <v>40180</v>
      </c>
      <c r="J554" s="29" t="s">
        <v>1327</v>
      </c>
      <c r="K554" s="19" t="s">
        <v>1478</v>
      </c>
      <c r="L554" s="19" t="s">
        <v>1479</v>
      </c>
      <c r="M554" s="19" t="s">
        <v>626</v>
      </c>
      <c r="N554" s="22" t="s">
        <v>77</v>
      </c>
      <c r="O554" s="2"/>
    </row>
    <row r="555" spans="1:15" ht="30" hidden="1" customHeight="1">
      <c r="A555" s="18">
        <v>551</v>
      </c>
      <c r="B555" s="38" t="s">
        <v>1480</v>
      </c>
      <c r="C555" s="20">
        <f t="shared" ca="1" si="8"/>
        <v>45</v>
      </c>
      <c r="D555" s="18" t="s">
        <v>1481</v>
      </c>
      <c r="E555" s="20" t="s">
        <v>17</v>
      </c>
      <c r="F555" s="34">
        <v>28926</v>
      </c>
      <c r="G555" s="18" t="s">
        <v>1200</v>
      </c>
      <c r="H555" s="18" t="s">
        <v>1109</v>
      </c>
      <c r="I555" s="21">
        <v>44562</v>
      </c>
      <c r="J555" s="18" t="s">
        <v>1113</v>
      </c>
      <c r="K555" s="19" t="s">
        <v>21</v>
      </c>
      <c r="L555" s="19" t="s">
        <v>30</v>
      </c>
      <c r="M555" s="19" t="s">
        <v>23</v>
      </c>
      <c r="N555" s="22" t="s">
        <v>24</v>
      </c>
      <c r="O555" s="2"/>
    </row>
    <row r="556" spans="1:15" ht="30" hidden="1" customHeight="1">
      <c r="A556" s="18">
        <v>552</v>
      </c>
      <c r="B556" s="39" t="s">
        <v>1482</v>
      </c>
      <c r="C556" s="20">
        <f t="shared" ca="1" si="8"/>
        <v>29</v>
      </c>
      <c r="D556" s="40" t="s">
        <v>1483</v>
      </c>
      <c r="E556" s="20" t="s">
        <v>509</v>
      </c>
      <c r="F556" s="41">
        <v>35024</v>
      </c>
      <c r="G556" s="18" t="s">
        <v>28</v>
      </c>
      <c r="H556" s="18" t="s">
        <v>1326</v>
      </c>
      <c r="I556" s="21">
        <v>45017</v>
      </c>
      <c r="J556" s="29" t="s">
        <v>1327</v>
      </c>
      <c r="K556" s="19" t="s">
        <v>1484</v>
      </c>
      <c r="L556" s="28" t="s">
        <v>721</v>
      </c>
      <c r="M556" s="19" t="s">
        <v>76</v>
      </c>
      <c r="N556" s="22" t="s">
        <v>77</v>
      </c>
      <c r="O556" s="2"/>
    </row>
    <row r="557" spans="1:15" ht="30" hidden="1" customHeight="1">
      <c r="A557" s="18">
        <v>553</v>
      </c>
      <c r="B557" s="38" t="s">
        <v>1485</v>
      </c>
      <c r="C557" s="20">
        <f t="shared" ca="1" si="8"/>
        <v>23</v>
      </c>
      <c r="D557" s="29" t="s">
        <v>1486</v>
      </c>
      <c r="E557" s="20" t="s">
        <v>17</v>
      </c>
      <c r="F557" s="31">
        <v>36894</v>
      </c>
      <c r="G557" s="18" t="s">
        <v>28</v>
      </c>
      <c r="H557" s="18" t="s">
        <v>1326</v>
      </c>
      <c r="I557" s="21">
        <v>44562</v>
      </c>
      <c r="J557" s="29" t="s">
        <v>1327</v>
      </c>
      <c r="K557" s="19" t="s">
        <v>1487</v>
      </c>
      <c r="L557" s="19" t="s">
        <v>910</v>
      </c>
      <c r="M557" s="19" t="s">
        <v>42</v>
      </c>
      <c r="N557" s="22" t="s">
        <v>77</v>
      </c>
      <c r="O557" s="2"/>
    </row>
    <row r="558" spans="1:15" ht="30" hidden="1" customHeight="1">
      <c r="A558" s="18">
        <v>554</v>
      </c>
      <c r="B558" s="38" t="s">
        <v>1488</v>
      </c>
      <c r="C558" s="20">
        <f t="shared" ca="1" si="8"/>
        <v>35</v>
      </c>
      <c r="D558" s="29" t="s">
        <v>1489</v>
      </c>
      <c r="E558" s="20" t="s">
        <v>17</v>
      </c>
      <c r="F558" s="21">
        <v>32857</v>
      </c>
      <c r="G558" s="18" t="s">
        <v>28</v>
      </c>
      <c r="H558" s="18" t="s">
        <v>1326</v>
      </c>
      <c r="I558" s="21">
        <v>42156</v>
      </c>
      <c r="J558" s="29" t="s">
        <v>1327</v>
      </c>
      <c r="K558" s="19" t="s">
        <v>82</v>
      </c>
      <c r="L558" s="19" t="s">
        <v>675</v>
      </c>
      <c r="M558" s="19" t="s">
        <v>23</v>
      </c>
      <c r="N558" s="22" t="s">
        <v>24</v>
      </c>
      <c r="O558" s="2"/>
    </row>
    <row r="559" spans="1:15" ht="30" hidden="1" customHeight="1">
      <c r="A559" s="18">
        <v>555</v>
      </c>
      <c r="B559" s="38" t="s">
        <v>1490</v>
      </c>
      <c r="C559" s="20">
        <f t="shared" ca="1" si="8"/>
        <v>35</v>
      </c>
      <c r="D559" s="29" t="s">
        <v>1491</v>
      </c>
      <c r="E559" s="20" t="s">
        <v>73</v>
      </c>
      <c r="F559" s="21">
        <v>32808</v>
      </c>
      <c r="G559" s="18" t="s">
        <v>28</v>
      </c>
      <c r="H559" s="18" t="s">
        <v>1326</v>
      </c>
      <c r="I559" s="21">
        <v>40179</v>
      </c>
      <c r="J559" s="29" t="s">
        <v>1327</v>
      </c>
      <c r="K559" s="19" t="s">
        <v>197</v>
      </c>
      <c r="L559" s="19" t="s">
        <v>482</v>
      </c>
      <c r="M559" s="35" t="s">
        <v>199</v>
      </c>
      <c r="N559" s="22" t="s">
        <v>24</v>
      </c>
      <c r="O559" s="2"/>
    </row>
    <row r="560" spans="1:15" ht="30" hidden="1" customHeight="1">
      <c r="A560" s="18">
        <v>556</v>
      </c>
      <c r="B560" s="38" t="s">
        <v>1492</v>
      </c>
      <c r="C560" s="20">
        <f t="shared" ca="1" si="8"/>
        <v>49</v>
      </c>
      <c r="D560" s="29" t="s">
        <v>1493</v>
      </c>
      <c r="E560" s="20" t="s">
        <v>242</v>
      </c>
      <c r="F560" s="31">
        <v>27428</v>
      </c>
      <c r="G560" s="18" t="s">
        <v>28</v>
      </c>
      <c r="H560" s="18" t="s">
        <v>1326</v>
      </c>
      <c r="I560" s="21">
        <v>44562</v>
      </c>
      <c r="J560" s="29" t="s">
        <v>1327</v>
      </c>
      <c r="K560" s="19" t="s">
        <v>1494</v>
      </c>
      <c r="L560" s="19" t="s">
        <v>587</v>
      </c>
      <c r="M560" s="19" t="s">
        <v>468</v>
      </c>
      <c r="N560" s="22" t="s">
        <v>77</v>
      </c>
      <c r="O560" s="2"/>
    </row>
    <row r="561" spans="1:15" ht="30" hidden="1" customHeight="1">
      <c r="A561" s="18">
        <v>557</v>
      </c>
      <c r="B561" s="38" t="s">
        <v>1495</v>
      </c>
      <c r="C561" s="20">
        <f t="shared" ca="1" si="8"/>
        <v>40</v>
      </c>
      <c r="D561" s="29" t="s">
        <v>1496</v>
      </c>
      <c r="E561" s="20" t="s">
        <v>17</v>
      </c>
      <c r="F561" s="21">
        <v>30748</v>
      </c>
      <c r="G561" s="18" t="s">
        <v>28</v>
      </c>
      <c r="H561" s="18" t="s">
        <v>1326</v>
      </c>
      <c r="I561" s="21">
        <v>40544</v>
      </c>
      <c r="J561" s="29" t="s">
        <v>1327</v>
      </c>
      <c r="K561" s="19" t="s">
        <v>1497</v>
      </c>
      <c r="L561" s="19" t="s">
        <v>1401</v>
      </c>
      <c r="M561" s="19" t="s">
        <v>424</v>
      </c>
      <c r="N561" s="22" t="s">
        <v>77</v>
      </c>
      <c r="O561" s="2"/>
    </row>
    <row r="562" spans="1:15" ht="30" hidden="1" customHeight="1">
      <c r="A562" s="18">
        <v>558</v>
      </c>
      <c r="B562" s="39" t="s">
        <v>1498</v>
      </c>
      <c r="C562" s="20">
        <f t="shared" ca="1" si="8"/>
        <v>25</v>
      </c>
      <c r="D562" s="40" t="s">
        <v>1499</v>
      </c>
      <c r="E562" s="20" t="s">
        <v>45</v>
      </c>
      <c r="F562" s="41">
        <v>36325</v>
      </c>
      <c r="G562" s="18" t="s">
        <v>18</v>
      </c>
      <c r="H562" s="18" t="s">
        <v>1326</v>
      </c>
      <c r="I562" s="21">
        <v>45017</v>
      </c>
      <c r="J562" s="29" t="s">
        <v>1327</v>
      </c>
      <c r="K562" s="19" t="s">
        <v>197</v>
      </c>
      <c r="L562" s="19" t="s">
        <v>482</v>
      </c>
      <c r="M562" s="19" t="s">
        <v>199</v>
      </c>
      <c r="N562" s="22" t="s">
        <v>24</v>
      </c>
      <c r="O562" s="2"/>
    </row>
    <row r="563" spans="1:15" ht="30" hidden="1" customHeight="1">
      <c r="A563" s="18">
        <v>559</v>
      </c>
      <c r="B563" s="39" t="s">
        <v>1500</v>
      </c>
      <c r="C563" s="20">
        <f t="shared" ca="1" si="8"/>
        <v>25</v>
      </c>
      <c r="D563" s="40" t="s">
        <v>1501</v>
      </c>
      <c r="E563" s="20" t="s">
        <v>73</v>
      </c>
      <c r="F563" s="41">
        <v>36249</v>
      </c>
      <c r="G563" s="18" t="s">
        <v>18</v>
      </c>
      <c r="H563" s="18" t="s">
        <v>1326</v>
      </c>
      <c r="I563" s="21">
        <v>45017</v>
      </c>
      <c r="J563" s="29" t="s">
        <v>1327</v>
      </c>
      <c r="K563" s="19" t="s">
        <v>82</v>
      </c>
      <c r="L563" s="19" t="s">
        <v>675</v>
      </c>
      <c r="M563" s="19" t="s">
        <v>23</v>
      </c>
      <c r="N563" s="22" t="s">
        <v>24</v>
      </c>
      <c r="O563" s="2"/>
    </row>
    <row r="564" spans="1:15" ht="30" hidden="1" customHeight="1">
      <c r="A564" s="18">
        <v>560</v>
      </c>
      <c r="B564" s="43" t="s">
        <v>1502</v>
      </c>
      <c r="C564" s="20">
        <f t="shared" ca="1" si="8"/>
        <v>40</v>
      </c>
      <c r="D564" s="44" t="s">
        <v>1503</v>
      </c>
      <c r="E564" s="45" t="s">
        <v>17</v>
      </c>
      <c r="F564" s="46">
        <v>31009</v>
      </c>
      <c r="G564" s="47" t="s">
        <v>28</v>
      </c>
      <c r="H564" s="47" t="s">
        <v>1326</v>
      </c>
      <c r="I564" s="46">
        <v>40969</v>
      </c>
      <c r="J564" s="44" t="s">
        <v>1327</v>
      </c>
      <c r="K564" s="48" t="s">
        <v>1504</v>
      </c>
      <c r="L564" s="48" t="s">
        <v>61</v>
      </c>
      <c r="M564" s="48" t="s">
        <v>1505</v>
      </c>
      <c r="N564" s="49" t="s">
        <v>77</v>
      </c>
      <c r="O564" s="2"/>
    </row>
    <row r="565" spans="1:15" ht="30" hidden="1" customHeight="1">
      <c r="A565" s="18">
        <v>561</v>
      </c>
      <c r="B565" s="38" t="s">
        <v>1506</v>
      </c>
      <c r="C565" s="20">
        <f t="shared" ca="1" si="8"/>
        <v>36</v>
      </c>
      <c r="D565" s="29" t="s">
        <v>1507</v>
      </c>
      <c r="E565" s="20" t="s">
        <v>17</v>
      </c>
      <c r="F565" s="21">
        <v>32344</v>
      </c>
      <c r="G565" s="18" t="s">
        <v>28</v>
      </c>
      <c r="H565" s="18" t="s">
        <v>1326</v>
      </c>
      <c r="I565" s="21">
        <v>40544</v>
      </c>
      <c r="J565" s="29" t="s">
        <v>1327</v>
      </c>
      <c r="K565" s="19" t="s">
        <v>728</v>
      </c>
      <c r="L565" s="19" t="s">
        <v>1357</v>
      </c>
      <c r="M565" s="19" t="s">
        <v>468</v>
      </c>
      <c r="N565" s="22" t="s">
        <v>77</v>
      </c>
      <c r="O565" s="2"/>
    </row>
    <row r="566" spans="1:15" ht="30" hidden="1" customHeight="1">
      <c r="A566" s="18">
        <v>562</v>
      </c>
      <c r="B566" s="38" t="s">
        <v>1508</v>
      </c>
      <c r="C566" s="20">
        <f t="shared" ca="1" si="8"/>
        <v>27</v>
      </c>
      <c r="D566" s="29" t="s">
        <v>1509</v>
      </c>
      <c r="E566" s="20" t="s">
        <v>17</v>
      </c>
      <c r="F566" s="31">
        <v>35506</v>
      </c>
      <c r="G566" s="18" t="s">
        <v>28</v>
      </c>
      <c r="H566" s="18" t="s">
        <v>1326</v>
      </c>
      <c r="I566" s="21">
        <v>44562</v>
      </c>
      <c r="J566" s="29" t="s">
        <v>1327</v>
      </c>
      <c r="K566" s="19" t="s">
        <v>90</v>
      </c>
      <c r="L566" s="19" t="s">
        <v>70</v>
      </c>
      <c r="M566" s="19" t="s">
        <v>42</v>
      </c>
      <c r="N566" s="22" t="s">
        <v>24</v>
      </c>
      <c r="O566" s="2"/>
    </row>
    <row r="567" spans="1:15" ht="30" hidden="1" customHeight="1">
      <c r="A567" s="18">
        <v>563</v>
      </c>
      <c r="B567" s="43" t="s">
        <v>1510</v>
      </c>
      <c r="C567" s="20">
        <f t="shared" ca="1" si="8"/>
        <v>46</v>
      </c>
      <c r="D567" s="44" t="s">
        <v>1511</v>
      </c>
      <c r="E567" s="45" t="s">
        <v>17</v>
      </c>
      <c r="F567" s="46">
        <v>28573</v>
      </c>
      <c r="G567" s="47" t="s">
        <v>28</v>
      </c>
      <c r="H567" s="47" t="s">
        <v>1326</v>
      </c>
      <c r="I567" s="46">
        <v>40180</v>
      </c>
      <c r="J567" s="44" t="s">
        <v>1327</v>
      </c>
      <c r="K567" s="48" t="s">
        <v>728</v>
      </c>
      <c r="L567" s="48" t="s">
        <v>61</v>
      </c>
      <c r="M567" s="48" t="s">
        <v>1505</v>
      </c>
      <c r="N567" s="49" t="s">
        <v>77</v>
      </c>
      <c r="O567" s="2"/>
    </row>
    <row r="568" spans="1:15" ht="30" hidden="1" customHeight="1">
      <c r="A568" s="18">
        <v>564</v>
      </c>
      <c r="B568" s="38" t="s">
        <v>1510</v>
      </c>
      <c r="C568" s="20">
        <f t="shared" ca="1" si="8"/>
        <v>52</v>
      </c>
      <c r="D568" s="29" t="s">
        <v>1512</v>
      </c>
      <c r="E568" s="20" t="s">
        <v>17</v>
      </c>
      <c r="F568" s="21">
        <v>26341</v>
      </c>
      <c r="G568" s="18" t="s">
        <v>28</v>
      </c>
      <c r="H568" s="18" t="s">
        <v>1326</v>
      </c>
      <c r="I568" s="21">
        <v>40544</v>
      </c>
      <c r="J568" s="29" t="s">
        <v>1327</v>
      </c>
      <c r="K568" s="19" t="s">
        <v>728</v>
      </c>
      <c r="L568" s="19" t="s">
        <v>1357</v>
      </c>
      <c r="M568" s="19" t="s">
        <v>468</v>
      </c>
      <c r="N568" s="22" t="s">
        <v>77</v>
      </c>
      <c r="O568" s="2"/>
    </row>
    <row r="569" spans="1:15" ht="30" hidden="1" customHeight="1">
      <c r="A569" s="18">
        <v>565</v>
      </c>
      <c r="B569" s="38" t="s">
        <v>1513</v>
      </c>
      <c r="C569" s="20">
        <f t="shared" ca="1" si="8"/>
        <v>56</v>
      </c>
      <c r="D569" s="29" t="s">
        <v>1514</v>
      </c>
      <c r="E569" s="20" t="s">
        <v>17</v>
      </c>
      <c r="F569" s="21">
        <v>24908</v>
      </c>
      <c r="G569" s="18" t="s">
        <v>28</v>
      </c>
      <c r="H569" s="18" t="s">
        <v>1326</v>
      </c>
      <c r="I569" s="21">
        <v>40544</v>
      </c>
      <c r="J569" s="29" t="s">
        <v>1327</v>
      </c>
      <c r="K569" s="19" t="s">
        <v>809</v>
      </c>
      <c r="L569" s="19" t="s">
        <v>587</v>
      </c>
      <c r="M569" s="19" t="s">
        <v>424</v>
      </c>
      <c r="N569" s="22" t="s">
        <v>77</v>
      </c>
      <c r="O569" s="2"/>
    </row>
    <row r="570" spans="1:15" ht="30" hidden="1" customHeight="1">
      <c r="A570" s="18">
        <v>566</v>
      </c>
      <c r="B570" s="38" t="s">
        <v>1515</v>
      </c>
      <c r="C570" s="20">
        <f t="shared" ca="1" si="8"/>
        <v>36</v>
      </c>
      <c r="D570" s="29" t="s">
        <v>1516</v>
      </c>
      <c r="E570" s="20" t="s">
        <v>17</v>
      </c>
      <c r="F570" s="21">
        <v>32287</v>
      </c>
      <c r="G570" s="18" t="s">
        <v>28</v>
      </c>
      <c r="H570" s="18" t="s">
        <v>1326</v>
      </c>
      <c r="I570" s="21">
        <v>40544</v>
      </c>
      <c r="J570" s="29" t="s">
        <v>1327</v>
      </c>
      <c r="K570" s="19" t="s">
        <v>1400</v>
      </c>
      <c r="L570" s="19" t="s">
        <v>1340</v>
      </c>
      <c r="M570" s="19" t="s">
        <v>187</v>
      </c>
      <c r="N570" s="22" t="s">
        <v>77</v>
      </c>
      <c r="O570" s="2"/>
    </row>
    <row r="571" spans="1:15" ht="30" hidden="1" customHeight="1">
      <c r="A571" s="18">
        <v>567</v>
      </c>
      <c r="B571" s="38" t="s">
        <v>1517</v>
      </c>
      <c r="C571" s="20">
        <f t="shared" ca="1" si="8"/>
        <v>39</v>
      </c>
      <c r="D571" s="29" t="s">
        <v>1518</v>
      </c>
      <c r="E571" s="20" t="s">
        <v>17</v>
      </c>
      <c r="F571" s="21">
        <v>31203</v>
      </c>
      <c r="G571" s="18" t="s">
        <v>28</v>
      </c>
      <c r="H571" s="18" t="s">
        <v>1326</v>
      </c>
      <c r="I571" s="21">
        <v>40180</v>
      </c>
      <c r="J571" s="29" t="s">
        <v>1327</v>
      </c>
      <c r="K571" s="19" t="s">
        <v>74</v>
      </c>
      <c r="L571" s="19" t="s">
        <v>762</v>
      </c>
      <c r="M571" s="19" t="s">
        <v>42</v>
      </c>
      <c r="N571" s="22" t="s">
        <v>77</v>
      </c>
      <c r="O571" s="2"/>
    </row>
    <row r="572" spans="1:15" ht="30" hidden="1" customHeight="1">
      <c r="A572" s="18">
        <v>568</v>
      </c>
      <c r="B572" s="38" t="s">
        <v>1519</v>
      </c>
      <c r="C572" s="20">
        <f t="shared" ca="1" si="8"/>
        <v>45</v>
      </c>
      <c r="D572" s="29" t="s">
        <v>1520</v>
      </c>
      <c r="E572" s="20" t="s">
        <v>17</v>
      </c>
      <c r="F572" s="21">
        <v>29218</v>
      </c>
      <c r="G572" s="18" t="s">
        <v>28</v>
      </c>
      <c r="H572" s="18" t="s">
        <v>1326</v>
      </c>
      <c r="I572" s="21">
        <v>40180</v>
      </c>
      <c r="J572" s="29" t="s">
        <v>1327</v>
      </c>
      <c r="K572" s="19" t="s">
        <v>1424</v>
      </c>
      <c r="L572" s="19" t="s">
        <v>61</v>
      </c>
      <c r="M572" s="19" t="s">
        <v>932</v>
      </c>
      <c r="N572" s="22" t="s">
        <v>77</v>
      </c>
      <c r="O572" s="2"/>
    </row>
    <row r="573" spans="1:15" ht="30" hidden="1" customHeight="1">
      <c r="A573" s="18">
        <v>569</v>
      </c>
      <c r="B573" s="39" t="s">
        <v>1521</v>
      </c>
      <c r="C573" s="20">
        <f t="shared" ca="1" si="8"/>
        <v>26</v>
      </c>
      <c r="D573" s="40" t="s">
        <v>1522</v>
      </c>
      <c r="E573" s="20" t="s">
        <v>431</v>
      </c>
      <c r="F573" s="41">
        <v>36153</v>
      </c>
      <c r="G573" s="18" t="s">
        <v>18</v>
      </c>
      <c r="H573" s="18" t="s">
        <v>1326</v>
      </c>
      <c r="I573" s="21">
        <v>45017</v>
      </c>
      <c r="J573" s="29" t="s">
        <v>1327</v>
      </c>
      <c r="K573" s="19" t="s">
        <v>1523</v>
      </c>
      <c r="L573" s="19" t="s">
        <v>1340</v>
      </c>
      <c r="M573" s="19" t="s">
        <v>479</v>
      </c>
      <c r="N573" s="22" t="s">
        <v>77</v>
      </c>
      <c r="O573" s="2"/>
    </row>
    <row r="574" spans="1:15" ht="30" hidden="1" customHeight="1">
      <c r="A574" s="18">
        <v>570</v>
      </c>
      <c r="B574" s="39" t="s">
        <v>1524</v>
      </c>
      <c r="C574" s="20">
        <f t="shared" ca="1" si="8"/>
        <v>26</v>
      </c>
      <c r="D574" s="40" t="s">
        <v>1525</v>
      </c>
      <c r="E574" s="20" t="s">
        <v>779</v>
      </c>
      <c r="F574" s="41">
        <v>36152</v>
      </c>
      <c r="G574" s="18" t="s">
        <v>18</v>
      </c>
      <c r="H574" s="18" t="s">
        <v>1326</v>
      </c>
      <c r="I574" s="21">
        <v>45017</v>
      </c>
      <c r="J574" s="29" t="s">
        <v>1327</v>
      </c>
      <c r="K574" s="19" t="s">
        <v>197</v>
      </c>
      <c r="L574" s="19" t="s">
        <v>482</v>
      </c>
      <c r="M574" s="19" t="s">
        <v>199</v>
      </c>
      <c r="N574" s="22" t="s">
        <v>24</v>
      </c>
      <c r="O574" s="2"/>
    </row>
    <row r="575" spans="1:15" ht="30" hidden="1" customHeight="1">
      <c r="A575" s="18">
        <v>571</v>
      </c>
      <c r="B575" s="38" t="s">
        <v>1526</v>
      </c>
      <c r="C575" s="20">
        <f t="shared" ca="1" si="8"/>
        <v>27</v>
      </c>
      <c r="D575" s="29" t="s">
        <v>1527</v>
      </c>
      <c r="E575" s="20" t="s">
        <v>17</v>
      </c>
      <c r="F575" s="52" t="s">
        <v>1528</v>
      </c>
      <c r="G575" s="18" t="s">
        <v>18</v>
      </c>
      <c r="H575" s="18" t="s">
        <v>1326</v>
      </c>
      <c r="I575" s="21">
        <v>44562</v>
      </c>
      <c r="J575" s="29" t="s">
        <v>1327</v>
      </c>
      <c r="K575" s="19" t="s">
        <v>82</v>
      </c>
      <c r="L575" s="19" t="s">
        <v>675</v>
      </c>
      <c r="M575" s="19" t="s">
        <v>23</v>
      </c>
      <c r="N575" s="22" t="s">
        <v>24</v>
      </c>
      <c r="O575" s="2"/>
    </row>
    <row r="576" spans="1:15" ht="30" hidden="1" customHeight="1">
      <c r="A576" s="18">
        <v>572</v>
      </c>
      <c r="B576" s="38" t="s">
        <v>1529</v>
      </c>
      <c r="C576" s="20">
        <f t="shared" ca="1" si="8"/>
        <v>24</v>
      </c>
      <c r="D576" s="29" t="s">
        <v>1530</v>
      </c>
      <c r="E576" s="20" t="s">
        <v>17</v>
      </c>
      <c r="F576" s="31">
        <v>36677</v>
      </c>
      <c r="G576" s="18" t="s">
        <v>18</v>
      </c>
      <c r="H576" s="18" t="s">
        <v>1326</v>
      </c>
      <c r="I576" s="21">
        <v>44562</v>
      </c>
      <c r="J576" s="29" t="s">
        <v>1327</v>
      </c>
      <c r="K576" s="19" t="s">
        <v>69</v>
      </c>
      <c r="L576" s="19" t="s">
        <v>70</v>
      </c>
      <c r="M576" s="19" t="s">
        <v>42</v>
      </c>
      <c r="N576" s="22" t="s">
        <v>24</v>
      </c>
      <c r="O576" s="2"/>
    </row>
    <row r="577" spans="1:15" ht="30" hidden="1" customHeight="1">
      <c r="A577" s="18">
        <v>573</v>
      </c>
      <c r="B577" s="39" t="s">
        <v>1531</v>
      </c>
      <c r="C577" s="20">
        <f t="shared" ca="1" si="8"/>
        <v>24</v>
      </c>
      <c r="D577" s="40" t="s">
        <v>1532</v>
      </c>
      <c r="E577" s="20" t="s">
        <v>17</v>
      </c>
      <c r="F577" s="41">
        <v>36777</v>
      </c>
      <c r="G577" s="18" t="s">
        <v>18</v>
      </c>
      <c r="H577" s="18" t="s">
        <v>1326</v>
      </c>
      <c r="I577" s="21">
        <v>45017</v>
      </c>
      <c r="J577" s="29" t="s">
        <v>1327</v>
      </c>
      <c r="K577" s="19" t="s">
        <v>21</v>
      </c>
      <c r="L577" s="19" t="s">
        <v>30</v>
      </c>
      <c r="M577" s="19" t="s">
        <v>23</v>
      </c>
      <c r="N577" s="22" t="s">
        <v>24</v>
      </c>
      <c r="O577" s="2"/>
    </row>
    <row r="578" spans="1:15" ht="30" hidden="1" customHeight="1">
      <c r="A578" s="18">
        <v>574</v>
      </c>
      <c r="B578" s="38" t="s">
        <v>1533</v>
      </c>
      <c r="C578" s="20">
        <f t="shared" ca="1" si="8"/>
        <v>41</v>
      </c>
      <c r="D578" s="29" t="s">
        <v>1534</v>
      </c>
      <c r="E578" s="20" t="s">
        <v>735</v>
      </c>
      <c r="F578" s="21">
        <v>30662</v>
      </c>
      <c r="G578" s="18" t="s">
        <v>18</v>
      </c>
      <c r="H578" s="18" t="s">
        <v>1326</v>
      </c>
      <c r="I578" s="21">
        <v>40245</v>
      </c>
      <c r="J578" s="29" t="s">
        <v>1327</v>
      </c>
      <c r="K578" s="19" t="s">
        <v>1535</v>
      </c>
      <c r="L578" s="19" t="s">
        <v>1357</v>
      </c>
      <c r="M578" s="19" t="s">
        <v>468</v>
      </c>
      <c r="N578" s="22" t="s">
        <v>77</v>
      </c>
      <c r="O578" s="2"/>
    </row>
    <row r="579" spans="1:15" ht="30" hidden="1" customHeight="1">
      <c r="A579" s="18">
        <v>575</v>
      </c>
      <c r="B579" s="38" t="s">
        <v>1536</v>
      </c>
      <c r="C579" s="20">
        <f t="shared" ca="1" si="8"/>
        <v>25</v>
      </c>
      <c r="D579" s="29" t="s">
        <v>1537</v>
      </c>
      <c r="E579" s="20" t="s">
        <v>17</v>
      </c>
      <c r="F579" s="31">
        <v>36382</v>
      </c>
      <c r="G579" s="18" t="s">
        <v>18</v>
      </c>
      <c r="H579" s="18" t="s">
        <v>1326</v>
      </c>
      <c r="I579" s="21">
        <v>44562</v>
      </c>
      <c r="J579" s="29" t="s">
        <v>1327</v>
      </c>
      <c r="K579" s="19" t="s">
        <v>197</v>
      </c>
      <c r="L579" s="19" t="s">
        <v>482</v>
      </c>
      <c r="M579" s="19" t="s">
        <v>199</v>
      </c>
      <c r="N579" s="22" t="s">
        <v>24</v>
      </c>
      <c r="O579" s="2"/>
    </row>
    <row r="580" spans="1:15" ht="30" hidden="1" customHeight="1">
      <c r="A580" s="18">
        <v>576</v>
      </c>
      <c r="B580" s="38" t="s">
        <v>1538</v>
      </c>
      <c r="C580" s="20">
        <f t="shared" ca="1" si="8"/>
        <v>48</v>
      </c>
      <c r="D580" s="29" t="s">
        <v>1539</v>
      </c>
      <c r="E580" s="20" t="s">
        <v>17</v>
      </c>
      <c r="F580" s="21">
        <v>27915</v>
      </c>
      <c r="G580" s="18" t="s">
        <v>18</v>
      </c>
      <c r="H580" s="18" t="s">
        <v>1326</v>
      </c>
      <c r="I580" s="21">
        <v>40245</v>
      </c>
      <c r="J580" s="29" t="s">
        <v>1327</v>
      </c>
      <c r="K580" s="19" t="s">
        <v>728</v>
      </c>
      <c r="L580" s="19" t="s">
        <v>1357</v>
      </c>
      <c r="M580" s="19" t="s">
        <v>468</v>
      </c>
      <c r="N580" s="22" t="s">
        <v>77</v>
      </c>
      <c r="O580" s="2"/>
    </row>
    <row r="581" spans="1:15" ht="30" hidden="1" customHeight="1">
      <c r="A581" s="18">
        <v>577</v>
      </c>
      <c r="B581" s="38" t="s">
        <v>1540</v>
      </c>
      <c r="C581" s="20">
        <f t="shared" ca="1" si="8"/>
        <v>38</v>
      </c>
      <c r="D581" s="29" t="s">
        <v>1541</v>
      </c>
      <c r="E581" s="20" t="s">
        <v>17</v>
      </c>
      <c r="F581" s="21">
        <v>31640</v>
      </c>
      <c r="G581" s="18" t="s">
        <v>18</v>
      </c>
      <c r="H581" s="18" t="s">
        <v>1326</v>
      </c>
      <c r="I581" s="21">
        <v>40180</v>
      </c>
      <c r="J581" s="29" t="s">
        <v>1327</v>
      </c>
      <c r="K581" s="19" t="s">
        <v>52</v>
      </c>
      <c r="L581" s="19" t="s">
        <v>66</v>
      </c>
      <c r="M581" s="19" t="s">
        <v>23</v>
      </c>
      <c r="N581" s="22" t="s">
        <v>24</v>
      </c>
      <c r="O581" s="2"/>
    </row>
    <row r="582" spans="1:15" ht="30" hidden="1" customHeight="1">
      <c r="A582" s="18">
        <v>578</v>
      </c>
      <c r="B582" s="38" t="s">
        <v>1542</v>
      </c>
      <c r="C582" s="20">
        <f t="shared" ca="1" si="8"/>
        <v>34</v>
      </c>
      <c r="D582" s="29" t="s">
        <v>1543</v>
      </c>
      <c r="E582" s="20" t="s">
        <v>246</v>
      </c>
      <c r="F582" s="21">
        <v>33105</v>
      </c>
      <c r="G582" s="18" t="s">
        <v>18</v>
      </c>
      <c r="H582" s="18" t="s">
        <v>1326</v>
      </c>
      <c r="I582" s="21">
        <v>42887</v>
      </c>
      <c r="J582" s="29" t="s">
        <v>1327</v>
      </c>
      <c r="K582" s="19" t="s">
        <v>1544</v>
      </c>
      <c r="L582" s="19" t="s">
        <v>1545</v>
      </c>
      <c r="M582" s="19" t="s">
        <v>479</v>
      </c>
      <c r="N582" s="22" t="s">
        <v>77</v>
      </c>
      <c r="O582" s="2"/>
    </row>
    <row r="583" spans="1:15" ht="30" hidden="1" customHeight="1">
      <c r="A583" s="18">
        <v>579</v>
      </c>
      <c r="B583" s="38" t="s">
        <v>1546</v>
      </c>
      <c r="C583" s="20">
        <f t="shared" ref="C583:C646" ca="1" si="9">(YEAR(NOW())-YEAR(F583))</f>
        <v>30</v>
      </c>
      <c r="D583" s="29" t="s">
        <v>1547</v>
      </c>
      <c r="E583" s="20" t="s">
        <v>17</v>
      </c>
      <c r="F583" s="31">
        <v>34668</v>
      </c>
      <c r="G583" s="18" t="s">
        <v>28</v>
      </c>
      <c r="H583" s="18" t="s">
        <v>1326</v>
      </c>
      <c r="I583" s="21">
        <v>44562</v>
      </c>
      <c r="J583" s="29" t="s">
        <v>1327</v>
      </c>
      <c r="K583" s="19" t="s">
        <v>1548</v>
      </c>
      <c r="L583" s="19" t="s">
        <v>1340</v>
      </c>
      <c r="M583" s="19" t="s">
        <v>187</v>
      </c>
      <c r="N583" s="22" t="s">
        <v>77</v>
      </c>
      <c r="O583" s="2"/>
    </row>
    <row r="584" spans="1:15" ht="30" hidden="1" customHeight="1">
      <c r="A584" s="18">
        <v>580</v>
      </c>
      <c r="B584" s="38" t="s">
        <v>1549</v>
      </c>
      <c r="C584" s="20">
        <f t="shared" ca="1" si="9"/>
        <v>24</v>
      </c>
      <c r="D584" s="29" t="s">
        <v>1550</v>
      </c>
      <c r="E584" s="20" t="s">
        <v>73</v>
      </c>
      <c r="F584" s="31">
        <v>36539</v>
      </c>
      <c r="G584" s="18" t="s">
        <v>28</v>
      </c>
      <c r="H584" s="18" t="s">
        <v>1326</v>
      </c>
      <c r="I584" s="21">
        <v>44562</v>
      </c>
      <c r="J584" s="29" t="s">
        <v>1327</v>
      </c>
      <c r="K584" s="19" t="s">
        <v>1551</v>
      </c>
      <c r="L584" s="19" t="s">
        <v>1357</v>
      </c>
      <c r="M584" s="19" t="s">
        <v>468</v>
      </c>
      <c r="N584" s="22" t="s">
        <v>77</v>
      </c>
      <c r="O584" s="2"/>
    </row>
    <row r="585" spans="1:15" ht="30" hidden="1" customHeight="1">
      <c r="A585" s="18">
        <v>581</v>
      </c>
      <c r="B585" s="39" t="s">
        <v>1552</v>
      </c>
      <c r="C585" s="20">
        <f t="shared" ca="1" si="9"/>
        <v>25</v>
      </c>
      <c r="D585" s="40" t="s">
        <v>1553</v>
      </c>
      <c r="E585" s="20" t="s">
        <v>17</v>
      </c>
      <c r="F585" s="41">
        <v>36305</v>
      </c>
      <c r="G585" s="18" t="s">
        <v>18</v>
      </c>
      <c r="H585" s="18" t="s">
        <v>1326</v>
      </c>
      <c r="I585" s="21">
        <v>45017</v>
      </c>
      <c r="J585" s="29" t="s">
        <v>1327</v>
      </c>
      <c r="K585" s="19" t="s">
        <v>82</v>
      </c>
      <c r="L585" s="19" t="s">
        <v>675</v>
      </c>
      <c r="M585" s="19" t="s">
        <v>23</v>
      </c>
      <c r="N585" s="22" t="s">
        <v>24</v>
      </c>
      <c r="O585" s="2"/>
    </row>
    <row r="586" spans="1:15" ht="30" hidden="1" customHeight="1">
      <c r="A586" s="18">
        <v>582</v>
      </c>
      <c r="B586" s="38" t="s">
        <v>1554</v>
      </c>
      <c r="C586" s="20">
        <f t="shared" ca="1" si="9"/>
        <v>57</v>
      </c>
      <c r="D586" s="29" t="s">
        <v>1555</v>
      </c>
      <c r="E586" s="20" t="s">
        <v>17</v>
      </c>
      <c r="F586" s="21">
        <v>24722</v>
      </c>
      <c r="G586" s="18" t="s">
        <v>28</v>
      </c>
      <c r="H586" s="18" t="s">
        <v>1326</v>
      </c>
      <c r="I586" s="21">
        <v>40180</v>
      </c>
      <c r="J586" s="29" t="s">
        <v>1327</v>
      </c>
      <c r="K586" s="28" t="s">
        <v>809</v>
      </c>
      <c r="L586" s="19" t="s">
        <v>1397</v>
      </c>
      <c r="M586" s="19" t="s">
        <v>468</v>
      </c>
      <c r="N586" s="22" t="s">
        <v>77</v>
      </c>
      <c r="O586" s="2"/>
    </row>
    <row r="587" spans="1:15" ht="30" hidden="1" customHeight="1">
      <c r="A587" s="18">
        <v>583</v>
      </c>
      <c r="B587" s="38" t="s">
        <v>1556</v>
      </c>
      <c r="C587" s="20">
        <f t="shared" ca="1" si="9"/>
        <v>32</v>
      </c>
      <c r="D587" s="29" t="s">
        <v>1557</v>
      </c>
      <c r="E587" s="20" t="s">
        <v>17</v>
      </c>
      <c r="F587" s="21">
        <v>33692</v>
      </c>
      <c r="G587" s="18" t="s">
        <v>28</v>
      </c>
      <c r="H587" s="18" t="s">
        <v>1326</v>
      </c>
      <c r="I587" s="21">
        <v>44562</v>
      </c>
      <c r="J587" s="29" t="s">
        <v>1327</v>
      </c>
      <c r="K587" s="19" t="s">
        <v>21</v>
      </c>
      <c r="L587" s="28" t="s">
        <v>30</v>
      </c>
      <c r="M587" s="19" t="s">
        <v>23</v>
      </c>
      <c r="N587" s="22" t="s">
        <v>24</v>
      </c>
      <c r="O587" s="2"/>
    </row>
    <row r="588" spans="1:15" ht="30" hidden="1" customHeight="1">
      <c r="A588" s="18">
        <v>584</v>
      </c>
      <c r="B588" s="38" t="s">
        <v>1558</v>
      </c>
      <c r="C588" s="20">
        <f t="shared" ca="1" si="9"/>
        <v>33</v>
      </c>
      <c r="D588" s="29" t="s">
        <v>1559</v>
      </c>
      <c r="E588" s="20" t="s">
        <v>73</v>
      </c>
      <c r="F588" s="31">
        <v>33507</v>
      </c>
      <c r="G588" s="18" t="s">
        <v>18</v>
      </c>
      <c r="H588" s="18" t="s">
        <v>1326</v>
      </c>
      <c r="I588" s="21">
        <v>44562</v>
      </c>
      <c r="J588" s="29" t="s">
        <v>1327</v>
      </c>
      <c r="K588" s="19" t="s">
        <v>460</v>
      </c>
      <c r="L588" s="19" t="s">
        <v>461</v>
      </c>
      <c r="M588" s="19" t="s">
        <v>23</v>
      </c>
      <c r="N588" s="22" t="s">
        <v>24</v>
      </c>
      <c r="O588" s="2"/>
    </row>
    <row r="589" spans="1:15" ht="30" hidden="1" customHeight="1">
      <c r="A589" s="18">
        <v>585</v>
      </c>
      <c r="B589" s="38" t="s">
        <v>1560</v>
      </c>
      <c r="C589" s="20">
        <f t="shared" ca="1" si="9"/>
        <v>41</v>
      </c>
      <c r="D589" s="29" t="s">
        <v>1561</v>
      </c>
      <c r="E589" s="20" t="s">
        <v>17</v>
      </c>
      <c r="F589" s="21">
        <v>30498</v>
      </c>
      <c r="G589" s="18" t="s">
        <v>28</v>
      </c>
      <c r="H589" s="18" t="s">
        <v>1326</v>
      </c>
      <c r="I589" s="21">
        <v>40180</v>
      </c>
      <c r="J589" s="29" t="s">
        <v>1327</v>
      </c>
      <c r="K589" s="19" t="s">
        <v>931</v>
      </c>
      <c r="L589" s="19" t="s">
        <v>587</v>
      </c>
      <c r="M589" s="19" t="s">
        <v>468</v>
      </c>
      <c r="N589" s="22" t="s">
        <v>77</v>
      </c>
      <c r="O589" s="2"/>
    </row>
    <row r="590" spans="1:15" ht="30" hidden="1" customHeight="1">
      <c r="A590" s="18">
        <v>586</v>
      </c>
      <c r="B590" s="38" t="s">
        <v>1562</v>
      </c>
      <c r="C590" s="20">
        <f t="shared" ca="1" si="9"/>
        <v>42</v>
      </c>
      <c r="D590" s="29" t="s">
        <v>1563</v>
      </c>
      <c r="E590" s="20" t="s">
        <v>17</v>
      </c>
      <c r="F590" s="21">
        <v>30016</v>
      </c>
      <c r="G590" s="18" t="s">
        <v>28</v>
      </c>
      <c r="H590" s="18" t="s">
        <v>1326</v>
      </c>
      <c r="I590" s="21">
        <v>40180</v>
      </c>
      <c r="J590" s="29" t="s">
        <v>1327</v>
      </c>
      <c r="K590" s="19" t="s">
        <v>1564</v>
      </c>
      <c r="L590" s="19" t="s">
        <v>762</v>
      </c>
      <c r="M590" s="19" t="s">
        <v>42</v>
      </c>
      <c r="N590" s="22" t="s">
        <v>77</v>
      </c>
      <c r="O590" s="2"/>
    </row>
    <row r="591" spans="1:15" ht="30" hidden="1" customHeight="1">
      <c r="A591" s="18">
        <v>587</v>
      </c>
      <c r="B591" s="38" t="s">
        <v>1565</v>
      </c>
      <c r="C591" s="20">
        <f t="shared" ca="1" si="9"/>
        <v>30</v>
      </c>
      <c r="D591" s="29" t="s">
        <v>1566</v>
      </c>
      <c r="E591" s="20" t="s">
        <v>1567</v>
      </c>
      <c r="F591" s="21">
        <v>34407</v>
      </c>
      <c r="G591" s="18" t="s">
        <v>18</v>
      </c>
      <c r="H591" s="18" t="s">
        <v>1326</v>
      </c>
      <c r="I591" s="21">
        <v>44195</v>
      </c>
      <c r="J591" s="29" t="s">
        <v>1327</v>
      </c>
      <c r="K591" s="19" t="s">
        <v>239</v>
      </c>
      <c r="L591" s="19" t="s">
        <v>1170</v>
      </c>
      <c r="M591" s="19" t="s">
        <v>236</v>
      </c>
      <c r="N591" s="22" t="s">
        <v>24</v>
      </c>
      <c r="O591" s="2"/>
    </row>
    <row r="592" spans="1:15" ht="30" hidden="1" customHeight="1">
      <c r="A592" s="18">
        <v>588</v>
      </c>
      <c r="B592" s="39" t="s">
        <v>1568</v>
      </c>
      <c r="C592" s="20">
        <f t="shared" ca="1" si="9"/>
        <v>26</v>
      </c>
      <c r="D592" s="40" t="s">
        <v>1569</v>
      </c>
      <c r="E592" s="20" t="s">
        <v>275</v>
      </c>
      <c r="F592" s="41">
        <v>35958</v>
      </c>
      <c r="G592" s="18" t="s">
        <v>18</v>
      </c>
      <c r="H592" s="18" t="s">
        <v>1326</v>
      </c>
      <c r="I592" s="21">
        <v>45017</v>
      </c>
      <c r="J592" s="29" t="s">
        <v>1327</v>
      </c>
      <c r="K592" s="28" t="s">
        <v>239</v>
      </c>
      <c r="L592" s="19" t="s">
        <v>1170</v>
      </c>
      <c r="M592" s="19" t="s">
        <v>236</v>
      </c>
      <c r="N592" s="22" t="s">
        <v>24</v>
      </c>
      <c r="O592" s="2"/>
    </row>
    <row r="593" spans="1:15" ht="30" hidden="1" customHeight="1">
      <c r="A593" s="18">
        <v>589</v>
      </c>
      <c r="B593" s="38" t="s">
        <v>1570</v>
      </c>
      <c r="C593" s="20">
        <f t="shared" ca="1" si="9"/>
        <v>39</v>
      </c>
      <c r="D593" s="29" t="s">
        <v>1571</v>
      </c>
      <c r="E593" s="20" t="s">
        <v>283</v>
      </c>
      <c r="F593" s="21">
        <v>31070</v>
      </c>
      <c r="G593" s="18" t="s">
        <v>28</v>
      </c>
      <c r="H593" s="18" t="s">
        <v>1326</v>
      </c>
      <c r="I593" s="21">
        <v>43482</v>
      </c>
      <c r="J593" s="29" t="s">
        <v>1327</v>
      </c>
      <c r="K593" s="35" t="s">
        <v>258</v>
      </c>
      <c r="L593" s="19" t="s">
        <v>1572</v>
      </c>
      <c r="M593" s="19" t="s">
        <v>236</v>
      </c>
      <c r="N593" s="22" t="s">
        <v>24</v>
      </c>
      <c r="O593" s="2"/>
    </row>
    <row r="594" spans="1:15" ht="30" hidden="1" customHeight="1">
      <c r="A594" s="18">
        <v>590</v>
      </c>
      <c r="B594" s="39" t="s">
        <v>1573</v>
      </c>
      <c r="C594" s="20">
        <f t="shared" ca="1" si="9"/>
        <v>36</v>
      </c>
      <c r="D594" s="29" t="s">
        <v>1574</v>
      </c>
      <c r="E594" s="20" t="s">
        <v>283</v>
      </c>
      <c r="F594" s="21">
        <v>32358</v>
      </c>
      <c r="G594" s="18" t="s">
        <v>28</v>
      </c>
      <c r="H594" s="18" t="s">
        <v>1326</v>
      </c>
      <c r="I594" s="21">
        <v>45017</v>
      </c>
      <c r="J594" s="18" t="s">
        <v>1327</v>
      </c>
      <c r="K594" s="19" t="s">
        <v>307</v>
      </c>
      <c r="L594" s="19" t="s">
        <v>1575</v>
      </c>
      <c r="M594" s="19" t="s">
        <v>236</v>
      </c>
      <c r="N594" s="22" t="s">
        <v>24</v>
      </c>
      <c r="O594" s="2"/>
    </row>
    <row r="595" spans="1:15" ht="30" hidden="1" customHeight="1">
      <c r="A595" s="18">
        <v>591</v>
      </c>
      <c r="B595" s="38" t="s">
        <v>1576</v>
      </c>
      <c r="C595" s="20">
        <f t="shared" ca="1" si="9"/>
        <v>38</v>
      </c>
      <c r="D595" s="18" t="s">
        <v>1577</v>
      </c>
      <c r="E595" s="20" t="s">
        <v>17</v>
      </c>
      <c r="F595" s="34">
        <v>31429</v>
      </c>
      <c r="G595" s="18" t="s">
        <v>1200</v>
      </c>
      <c r="H595" s="18" t="s">
        <v>1109</v>
      </c>
      <c r="I595" s="21">
        <v>44562</v>
      </c>
      <c r="J595" s="18" t="s">
        <v>1116</v>
      </c>
      <c r="K595" s="53" t="s">
        <v>82</v>
      </c>
      <c r="L595" s="19" t="s">
        <v>87</v>
      </c>
      <c r="M595" s="19" t="s">
        <v>23</v>
      </c>
      <c r="N595" s="22" t="s">
        <v>24</v>
      </c>
      <c r="O595" s="2"/>
    </row>
    <row r="596" spans="1:15" ht="30" hidden="1" customHeight="1">
      <c r="A596" s="18">
        <v>592</v>
      </c>
      <c r="B596" s="38" t="s">
        <v>1578</v>
      </c>
      <c r="C596" s="20">
        <f t="shared" ca="1" si="9"/>
        <v>30</v>
      </c>
      <c r="D596" s="29" t="s">
        <v>1579</v>
      </c>
      <c r="E596" s="20" t="s">
        <v>45</v>
      </c>
      <c r="F596" s="21">
        <v>34418</v>
      </c>
      <c r="G596" s="18" t="s">
        <v>18</v>
      </c>
      <c r="H596" s="18" t="s">
        <v>1326</v>
      </c>
      <c r="I596" s="21">
        <v>44195</v>
      </c>
      <c r="J596" s="29" t="s">
        <v>1327</v>
      </c>
      <c r="K596" s="35" t="s">
        <v>239</v>
      </c>
      <c r="L596" s="19" t="s">
        <v>1170</v>
      </c>
      <c r="M596" s="35" t="s">
        <v>236</v>
      </c>
      <c r="N596" s="22" t="s">
        <v>24</v>
      </c>
      <c r="O596" s="2"/>
    </row>
    <row r="597" spans="1:15" ht="30" hidden="1" customHeight="1">
      <c r="A597" s="18">
        <v>593</v>
      </c>
      <c r="B597" s="39" t="s">
        <v>1580</v>
      </c>
      <c r="C597" s="20">
        <f t="shared" ca="1" si="9"/>
        <v>31</v>
      </c>
      <c r="D597" s="40" t="s">
        <v>1581</v>
      </c>
      <c r="E597" s="20" t="s">
        <v>1582</v>
      </c>
      <c r="F597" s="41">
        <v>34319</v>
      </c>
      <c r="G597" s="18" t="s">
        <v>18</v>
      </c>
      <c r="H597" s="18" t="s">
        <v>1326</v>
      </c>
      <c r="I597" s="21">
        <v>45017</v>
      </c>
      <c r="J597" s="29" t="s">
        <v>1327</v>
      </c>
      <c r="K597" s="28" t="s">
        <v>239</v>
      </c>
      <c r="L597" s="19" t="s">
        <v>1170</v>
      </c>
      <c r="M597" s="35" t="s">
        <v>236</v>
      </c>
      <c r="N597" s="22" t="s">
        <v>24</v>
      </c>
      <c r="O597" s="2"/>
    </row>
    <row r="598" spans="1:15" ht="30" hidden="1" customHeight="1">
      <c r="A598" s="18">
        <v>594</v>
      </c>
      <c r="B598" s="38" t="s">
        <v>1583</v>
      </c>
      <c r="C598" s="20">
        <f t="shared" ca="1" si="9"/>
        <v>35</v>
      </c>
      <c r="D598" s="29" t="s">
        <v>1584</v>
      </c>
      <c r="E598" s="20" t="s">
        <v>1567</v>
      </c>
      <c r="F598" s="21">
        <v>32558</v>
      </c>
      <c r="G598" s="18" t="s">
        <v>28</v>
      </c>
      <c r="H598" s="18" t="s">
        <v>1326</v>
      </c>
      <c r="I598" s="21">
        <v>44562</v>
      </c>
      <c r="J598" s="29" t="s">
        <v>1327</v>
      </c>
      <c r="K598" s="54" t="s">
        <v>247</v>
      </c>
      <c r="L598" s="19" t="s">
        <v>1585</v>
      </c>
      <c r="M598" s="35" t="s">
        <v>236</v>
      </c>
      <c r="N598" s="22" t="s">
        <v>24</v>
      </c>
      <c r="O598" s="2"/>
    </row>
    <row r="599" spans="1:15" ht="30" hidden="1" customHeight="1">
      <c r="A599" s="18">
        <v>595</v>
      </c>
      <c r="B599" s="38" t="s">
        <v>1586</v>
      </c>
      <c r="C599" s="20">
        <f t="shared" ca="1" si="9"/>
        <v>69</v>
      </c>
      <c r="D599" s="29" t="s">
        <v>1587</v>
      </c>
      <c r="E599" s="20" t="s">
        <v>516</v>
      </c>
      <c r="F599" s="21">
        <v>20138</v>
      </c>
      <c r="G599" s="18" t="s">
        <v>18</v>
      </c>
      <c r="H599" s="18" t="s">
        <v>1326</v>
      </c>
      <c r="I599" s="21">
        <v>30225</v>
      </c>
      <c r="J599" s="29" t="s">
        <v>1327</v>
      </c>
      <c r="K599" s="35" t="s">
        <v>1588</v>
      </c>
      <c r="L599" s="19" t="s">
        <v>1589</v>
      </c>
      <c r="M599" s="35" t="s">
        <v>236</v>
      </c>
      <c r="N599" s="22" t="s">
        <v>24</v>
      </c>
      <c r="O599" s="2"/>
    </row>
    <row r="600" spans="1:15" ht="30" hidden="1" customHeight="1">
      <c r="A600" s="18">
        <v>596</v>
      </c>
      <c r="B600" s="38" t="s">
        <v>1590</v>
      </c>
      <c r="C600" s="20">
        <f t="shared" ca="1" si="9"/>
        <v>40</v>
      </c>
      <c r="D600" s="29" t="s">
        <v>1591</v>
      </c>
      <c r="E600" s="20" t="s">
        <v>242</v>
      </c>
      <c r="F600" s="21">
        <v>30861</v>
      </c>
      <c r="G600" s="18" t="s">
        <v>18</v>
      </c>
      <c r="H600" s="18" t="s">
        <v>1326</v>
      </c>
      <c r="I600" s="21">
        <v>40848</v>
      </c>
      <c r="J600" s="29" t="s">
        <v>1327</v>
      </c>
      <c r="K600" s="19" t="s">
        <v>1592</v>
      </c>
      <c r="L600" s="26" t="s">
        <v>1593</v>
      </c>
      <c r="M600" s="19" t="s">
        <v>42</v>
      </c>
      <c r="N600" s="22" t="s">
        <v>24</v>
      </c>
      <c r="O600" s="2"/>
    </row>
    <row r="601" spans="1:15" ht="30" hidden="1" customHeight="1">
      <c r="A601" s="18">
        <v>597</v>
      </c>
      <c r="B601" s="38" t="s">
        <v>1594</v>
      </c>
      <c r="C601" s="20">
        <f t="shared" ca="1" si="9"/>
        <v>46</v>
      </c>
      <c r="D601" s="29" t="s">
        <v>1595</v>
      </c>
      <c r="E601" s="20" t="s">
        <v>17</v>
      </c>
      <c r="F601" s="21">
        <v>28541</v>
      </c>
      <c r="G601" s="18" t="s">
        <v>28</v>
      </c>
      <c r="H601" s="18" t="s">
        <v>1326</v>
      </c>
      <c r="I601" s="21">
        <v>40541</v>
      </c>
      <c r="J601" s="29" t="s">
        <v>1327</v>
      </c>
      <c r="K601" s="19" t="s">
        <v>728</v>
      </c>
      <c r="L601" s="19" t="s">
        <v>1357</v>
      </c>
      <c r="M601" s="19" t="s">
        <v>468</v>
      </c>
      <c r="N601" s="22" t="s">
        <v>77</v>
      </c>
      <c r="O601" s="2"/>
    </row>
    <row r="602" spans="1:15" ht="30" hidden="1" customHeight="1">
      <c r="A602" s="18">
        <v>598</v>
      </c>
      <c r="B602" s="38" t="s">
        <v>1596</v>
      </c>
      <c r="C602" s="20">
        <f t="shared" ca="1" si="9"/>
        <v>30</v>
      </c>
      <c r="D602" s="29" t="s">
        <v>1597</v>
      </c>
      <c r="E602" s="20" t="s">
        <v>17</v>
      </c>
      <c r="F602" s="21">
        <v>34541</v>
      </c>
      <c r="G602" s="18" t="s">
        <v>18</v>
      </c>
      <c r="H602" s="18" t="s">
        <v>1326</v>
      </c>
      <c r="I602" s="21">
        <v>41214</v>
      </c>
      <c r="J602" s="29" t="s">
        <v>1327</v>
      </c>
      <c r="K602" s="19" t="s">
        <v>728</v>
      </c>
      <c r="L602" s="19" t="s">
        <v>1340</v>
      </c>
      <c r="M602" s="19" t="s">
        <v>187</v>
      </c>
      <c r="N602" s="22" t="s">
        <v>77</v>
      </c>
      <c r="O602" s="2"/>
    </row>
    <row r="603" spans="1:15" ht="30" hidden="1" customHeight="1">
      <c r="A603" s="18">
        <v>599</v>
      </c>
      <c r="B603" s="39" t="s">
        <v>1598</v>
      </c>
      <c r="C603" s="20">
        <f t="shared" ca="1" si="9"/>
        <v>26</v>
      </c>
      <c r="D603" s="29" t="s">
        <v>1599</v>
      </c>
      <c r="E603" s="20" t="s">
        <v>509</v>
      </c>
      <c r="F603" s="41">
        <v>36118</v>
      </c>
      <c r="G603" s="18" t="s">
        <v>18</v>
      </c>
      <c r="H603" s="18" t="s">
        <v>1326</v>
      </c>
      <c r="I603" s="21">
        <v>45017</v>
      </c>
      <c r="J603" s="29" t="s">
        <v>1327</v>
      </c>
      <c r="K603" s="19" t="s">
        <v>1523</v>
      </c>
      <c r="L603" s="19" t="s">
        <v>1340</v>
      </c>
      <c r="M603" s="19" t="s">
        <v>479</v>
      </c>
      <c r="N603" s="22" t="s">
        <v>77</v>
      </c>
      <c r="O603" s="2"/>
    </row>
    <row r="604" spans="1:15" ht="30" hidden="1" customHeight="1">
      <c r="A604" s="18">
        <v>600</v>
      </c>
      <c r="B604" s="39" t="s">
        <v>1600</v>
      </c>
      <c r="C604" s="20">
        <f t="shared" ca="1" si="9"/>
        <v>29</v>
      </c>
      <c r="D604" s="29" t="s">
        <v>1584</v>
      </c>
      <c r="E604" s="20" t="s">
        <v>17</v>
      </c>
      <c r="F604" s="41">
        <v>34710</v>
      </c>
      <c r="G604" s="18" t="s">
        <v>18</v>
      </c>
      <c r="H604" s="18" t="s">
        <v>1326</v>
      </c>
      <c r="I604" s="21">
        <v>45017</v>
      </c>
      <c r="J604" s="29" t="s">
        <v>1327</v>
      </c>
      <c r="K604" s="19" t="s">
        <v>21</v>
      </c>
      <c r="L604" s="19" t="s">
        <v>30</v>
      </c>
      <c r="M604" s="19" t="s">
        <v>23</v>
      </c>
      <c r="N604" s="22" t="s">
        <v>24</v>
      </c>
      <c r="O604" s="2"/>
    </row>
    <row r="605" spans="1:15" ht="30" hidden="1" customHeight="1">
      <c r="A605" s="18">
        <v>601</v>
      </c>
      <c r="B605" s="39" t="s">
        <v>1601</v>
      </c>
      <c r="C605" s="20">
        <f t="shared" ca="1" si="9"/>
        <v>31</v>
      </c>
      <c r="D605" s="40" t="s">
        <v>1602</v>
      </c>
      <c r="E605" s="20" t="s">
        <v>17</v>
      </c>
      <c r="F605" s="41">
        <v>34012</v>
      </c>
      <c r="G605" s="18" t="s">
        <v>18</v>
      </c>
      <c r="H605" s="18" t="s">
        <v>1326</v>
      </c>
      <c r="I605" s="21">
        <v>45017</v>
      </c>
      <c r="J605" s="29" t="s">
        <v>1327</v>
      </c>
      <c r="K605" s="19" t="s">
        <v>82</v>
      </c>
      <c r="L605" s="19" t="s">
        <v>675</v>
      </c>
      <c r="M605" s="19" t="s">
        <v>23</v>
      </c>
      <c r="N605" s="22" t="s">
        <v>24</v>
      </c>
      <c r="O605" s="2"/>
    </row>
    <row r="606" spans="1:15" ht="30" hidden="1" customHeight="1">
      <c r="A606" s="18">
        <v>602</v>
      </c>
      <c r="B606" s="38" t="s">
        <v>1603</v>
      </c>
      <c r="C606" s="20">
        <f t="shared" ca="1" si="9"/>
        <v>42</v>
      </c>
      <c r="D606" s="29" t="s">
        <v>1604</v>
      </c>
      <c r="E606" s="20" t="s">
        <v>131</v>
      </c>
      <c r="F606" s="21">
        <v>29996</v>
      </c>
      <c r="G606" s="18" t="s">
        <v>28</v>
      </c>
      <c r="H606" s="18" t="s">
        <v>1326</v>
      </c>
      <c r="I606" s="21">
        <v>40180</v>
      </c>
      <c r="J606" s="29" t="s">
        <v>1327</v>
      </c>
      <c r="K606" s="19" t="s">
        <v>1605</v>
      </c>
      <c r="L606" s="19" t="s">
        <v>762</v>
      </c>
      <c r="M606" s="19" t="s">
        <v>42</v>
      </c>
      <c r="N606" s="22" t="s">
        <v>77</v>
      </c>
      <c r="O606" s="2"/>
    </row>
    <row r="607" spans="1:15" ht="30" hidden="1" customHeight="1">
      <c r="A607" s="18">
        <v>603</v>
      </c>
      <c r="B607" s="38" t="s">
        <v>1606</v>
      </c>
      <c r="C607" s="20">
        <f t="shared" ca="1" si="9"/>
        <v>40</v>
      </c>
      <c r="D607" s="29" t="s">
        <v>1607</v>
      </c>
      <c r="E607" s="20" t="s">
        <v>17</v>
      </c>
      <c r="F607" s="21">
        <v>30709</v>
      </c>
      <c r="G607" s="18" t="s">
        <v>18</v>
      </c>
      <c r="H607" s="18" t="s">
        <v>1326</v>
      </c>
      <c r="I607" s="21">
        <v>40180</v>
      </c>
      <c r="J607" s="29" t="s">
        <v>1327</v>
      </c>
      <c r="K607" s="19" t="s">
        <v>1608</v>
      </c>
      <c r="L607" s="19" t="s">
        <v>1340</v>
      </c>
      <c r="M607" s="19" t="s">
        <v>187</v>
      </c>
      <c r="N607" s="22" t="s">
        <v>77</v>
      </c>
      <c r="O607" s="2"/>
    </row>
    <row r="608" spans="1:15" ht="30" hidden="1" customHeight="1">
      <c r="A608" s="18">
        <v>604</v>
      </c>
      <c r="B608" s="38" t="s">
        <v>1609</v>
      </c>
      <c r="C608" s="20">
        <f t="shared" ca="1" si="9"/>
        <v>39</v>
      </c>
      <c r="D608" s="29" t="s">
        <v>1610</v>
      </c>
      <c r="E608" s="20" t="s">
        <v>17</v>
      </c>
      <c r="F608" s="21">
        <v>31100</v>
      </c>
      <c r="G608" s="18" t="s">
        <v>18</v>
      </c>
      <c r="H608" s="18" t="s">
        <v>1326</v>
      </c>
      <c r="I608" s="21">
        <v>44562</v>
      </c>
      <c r="J608" s="29" t="s">
        <v>1327</v>
      </c>
      <c r="K608" s="19" t="s">
        <v>517</v>
      </c>
      <c r="L608" s="19" t="s">
        <v>1340</v>
      </c>
      <c r="M608" s="19" t="s">
        <v>187</v>
      </c>
      <c r="N608" s="22" t="s">
        <v>77</v>
      </c>
      <c r="O608" s="2"/>
    </row>
    <row r="609" spans="1:15" ht="30" hidden="1" customHeight="1">
      <c r="A609" s="18">
        <v>605</v>
      </c>
      <c r="B609" s="38" t="s">
        <v>1611</v>
      </c>
      <c r="C609" s="20">
        <f t="shared" ca="1" si="9"/>
        <v>47</v>
      </c>
      <c r="D609" s="29" t="s">
        <v>1612</v>
      </c>
      <c r="E609" s="20" t="s">
        <v>17</v>
      </c>
      <c r="F609" s="21">
        <v>28289</v>
      </c>
      <c r="G609" s="18" t="s">
        <v>18</v>
      </c>
      <c r="H609" s="18" t="s">
        <v>1326</v>
      </c>
      <c r="I609" s="21">
        <v>40180</v>
      </c>
      <c r="J609" s="29" t="s">
        <v>1327</v>
      </c>
      <c r="K609" s="19" t="s">
        <v>1613</v>
      </c>
      <c r="L609" s="55" t="s">
        <v>428</v>
      </c>
      <c r="M609" s="19" t="s">
        <v>932</v>
      </c>
      <c r="N609" s="22" t="s">
        <v>77</v>
      </c>
      <c r="O609" s="2"/>
    </row>
    <row r="610" spans="1:15" ht="30" hidden="1" customHeight="1">
      <c r="A610" s="18">
        <v>606</v>
      </c>
      <c r="B610" s="39" t="s">
        <v>1614</v>
      </c>
      <c r="C610" s="20">
        <f t="shared" ca="1" si="9"/>
        <v>27</v>
      </c>
      <c r="D610" s="40" t="s">
        <v>1615</v>
      </c>
      <c r="E610" s="20" t="s">
        <v>17</v>
      </c>
      <c r="F610" s="41">
        <v>35443</v>
      </c>
      <c r="G610" s="18" t="s">
        <v>28</v>
      </c>
      <c r="H610" s="18" t="s">
        <v>1326</v>
      </c>
      <c r="I610" s="21">
        <v>45017</v>
      </c>
      <c r="J610" s="29" t="s">
        <v>1327</v>
      </c>
      <c r="K610" s="19" t="s">
        <v>82</v>
      </c>
      <c r="L610" s="19" t="s">
        <v>675</v>
      </c>
      <c r="M610" s="19" t="s">
        <v>23</v>
      </c>
      <c r="N610" s="22" t="s">
        <v>24</v>
      </c>
      <c r="O610" s="2"/>
    </row>
    <row r="611" spans="1:15" ht="30" hidden="1" customHeight="1">
      <c r="A611" s="18">
        <v>607</v>
      </c>
      <c r="B611" s="38" t="s">
        <v>1616</v>
      </c>
      <c r="C611" s="20">
        <f t="shared" ca="1" si="9"/>
        <v>40</v>
      </c>
      <c r="D611" s="29" t="s">
        <v>1617</v>
      </c>
      <c r="E611" s="20" t="s">
        <v>17</v>
      </c>
      <c r="F611" s="21">
        <v>30945</v>
      </c>
      <c r="G611" s="18" t="s">
        <v>18</v>
      </c>
      <c r="H611" s="18" t="s">
        <v>1326</v>
      </c>
      <c r="I611" s="21">
        <v>42887</v>
      </c>
      <c r="J611" s="29" t="s">
        <v>1327</v>
      </c>
      <c r="K611" s="19" t="s">
        <v>52</v>
      </c>
      <c r="L611" s="19" t="s">
        <v>66</v>
      </c>
      <c r="M611" s="19" t="s">
        <v>23</v>
      </c>
      <c r="N611" s="22" t="s">
        <v>24</v>
      </c>
      <c r="O611" s="2"/>
    </row>
    <row r="612" spans="1:15" ht="30" hidden="1" customHeight="1">
      <c r="A612" s="18">
        <v>608</v>
      </c>
      <c r="B612" s="39" t="s">
        <v>1618</v>
      </c>
      <c r="C612" s="20">
        <f t="shared" ca="1" si="9"/>
        <v>29</v>
      </c>
      <c r="D612" s="40" t="s">
        <v>1619</v>
      </c>
      <c r="E612" s="20" t="s">
        <v>17</v>
      </c>
      <c r="F612" s="41">
        <v>34945</v>
      </c>
      <c r="G612" s="18" t="s">
        <v>18</v>
      </c>
      <c r="H612" s="18" t="s">
        <v>1326</v>
      </c>
      <c r="I612" s="21">
        <v>45017</v>
      </c>
      <c r="J612" s="29" t="s">
        <v>1327</v>
      </c>
      <c r="K612" s="19" t="s">
        <v>21</v>
      </c>
      <c r="L612" s="19" t="s">
        <v>30</v>
      </c>
      <c r="M612" s="19" t="s">
        <v>23</v>
      </c>
      <c r="N612" s="22" t="s">
        <v>24</v>
      </c>
      <c r="O612" s="2"/>
    </row>
    <row r="613" spans="1:15" ht="30" hidden="1" customHeight="1">
      <c r="A613" s="18">
        <v>609</v>
      </c>
      <c r="B613" s="39" t="s">
        <v>1620</v>
      </c>
      <c r="C613" s="20">
        <f t="shared" ca="1" si="9"/>
        <v>31</v>
      </c>
      <c r="D613" s="40" t="s">
        <v>1621</v>
      </c>
      <c r="E613" s="20" t="s">
        <v>17</v>
      </c>
      <c r="F613" s="41">
        <v>34041</v>
      </c>
      <c r="G613" s="18" t="s">
        <v>18</v>
      </c>
      <c r="H613" s="18" t="s">
        <v>1326</v>
      </c>
      <c r="I613" s="21">
        <v>45017</v>
      </c>
      <c r="J613" s="29" t="s">
        <v>1327</v>
      </c>
      <c r="K613" s="19" t="s">
        <v>82</v>
      </c>
      <c r="L613" s="19" t="s">
        <v>675</v>
      </c>
      <c r="M613" s="19" t="s">
        <v>23</v>
      </c>
      <c r="N613" s="22" t="s">
        <v>24</v>
      </c>
      <c r="O613" s="2"/>
    </row>
    <row r="614" spans="1:15" ht="30" hidden="1" customHeight="1">
      <c r="A614" s="18">
        <v>610</v>
      </c>
      <c r="B614" s="39" t="s">
        <v>1622</v>
      </c>
      <c r="C614" s="20">
        <f t="shared" ca="1" si="9"/>
        <v>31</v>
      </c>
      <c r="D614" s="40" t="s">
        <v>1623</v>
      </c>
      <c r="E614" s="20" t="s">
        <v>73</v>
      </c>
      <c r="F614" s="41">
        <v>34082</v>
      </c>
      <c r="G614" s="18" t="s">
        <v>28</v>
      </c>
      <c r="H614" s="18" t="s">
        <v>1326</v>
      </c>
      <c r="I614" s="21">
        <v>45017</v>
      </c>
      <c r="J614" s="29" t="s">
        <v>1327</v>
      </c>
      <c r="K614" s="19" t="s">
        <v>82</v>
      </c>
      <c r="L614" s="19" t="s">
        <v>675</v>
      </c>
      <c r="M614" s="19" t="s">
        <v>23</v>
      </c>
      <c r="N614" s="22" t="s">
        <v>24</v>
      </c>
      <c r="O614" s="2"/>
    </row>
    <row r="615" spans="1:15" ht="30" hidden="1" customHeight="1">
      <c r="A615" s="18">
        <v>611</v>
      </c>
      <c r="B615" s="39" t="s">
        <v>1624</v>
      </c>
      <c r="C615" s="20">
        <f t="shared" ca="1" si="9"/>
        <v>30</v>
      </c>
      <c r="D615" s="40" t="s">
        <v>1625</v>
      </c>
      <c r="E615" s="20" t="s">
        <v>17</v>
      </c>
      <c r="F615" s="41">
        <v>34379</v>
      </c>
      <c r="G615" s="18" t="s">
        <v>18</v>
      </c>
      <c r="H615" s="18" t="s">
        <v>1326</v>
      </c>
      <c r="I615" s="21">
        <v>45017</v>
      </c>
      <c r="J615" s="29" t="s">
        <v>1327</v>
      </c>
      <c r="K615" s="19" t="s">
        <v>197</v>
      </c>
      <c r="L615" s="19" t="s">
        <v>482</v>
      </c>
      <c r="M615" s="19" t="s">
        <v>199</v>
      </c>
      <c r="N615" s="22" t="s">
        <v>24</v>
      </c>
      <c r="O615" s="2"/>
    </row>
    <row r="616" spans="1:15" ht="30" hidden="1" customHeight="1">
      <c r="A616" s="18">
        <v>612</v>
      </c>
      <c r="B616" s="38" t="s">
        <v>1626</v>
      </c>
      <c r="C616" s="20">
        <f t="shared" ca="1" si="9"/>
        <v>43</v>
      </c>
      <c r="D616" s="29" t="s">
        <v>1627</v>
      </c>
      <c r="E616" s="20" t="s">
        <v>17</v>
      </c>
      <c r="F616" s="21">
        <v>29769</v>
      </c>
      <c r="G616" s="18" t="s">
        <v>18</v>
      </c>
      <c r="H616" s="18" t="s">
        <v>1326</v>
      </c>
      <c r="I616" s="21">
        <v>40180</v>
      </c>
      <c r="J616" s="29" t="s">
        <v>1327</v>
      </c>
      <c r="K616" s="19" t="s">
        <v>1231</v>
      </c>
      <c r="L616" s="19" t="s">
        <v>762</v>
      </c>
      <c r="M616" s="19" t="s">
        <v>42</v>
      </c>
      <c r="N616" s="22" t="s">
        <v>77</v>
      </c>
      <c r="O616" s="2"/>
    </row>
    <row r="617" spans="1:15" ht="30" hidden="1" customHeight="1">
      <c r="A617" s="18">
        <v>613</v>
      </c>
      <c r="B617" s="38" t="s">
        <v>1628</v>
      </c>
      <c r="C617" s="20">
        <f t="shared" ca="1" si="9"/>
        <v>40</v>
      </c>
      <c r="D617" s="29" t="s">
        <v>1629</v>
      </c>
      <c r="E617" s="20" t="s">
        <v>1630</v>
      </c>
      <c r="F617" s="21">
        <v>30691</v>
      </c>
      <c r="G617" s="18" t="s">
        <v>18</v>
      </c>
      <c r="H617" s="18" t="s">
        <v>1326</v>
      </c>
      <c r="I617" s="21">
        <v>40180</v>
      </c>
      <c r="J617" s="29" t="s">
        <v>1327</v>
      </c>
      <c r="K617" s="19" t="s">
        <v>728</v>
      </c>
      <c r="L617" s="19" t="s">
        <v>1397</v>
      </c>
      <c r="M617" s="19" t="s">
        <v>468</v>
      </c>
      <c r="N617" s="22" t="s">
        <v>77</v>
      </c>
      <c r="O617" s="2"/>
    </row>
    <row r="618" spans="1:15" ht="30" hidden="1" customHeight="1">
      <c r="A618" s="18">
        <v>614</v>
      </c>
      <c r="B618" s="38" t="s">
        <v>1631</v>
      </c>
      <c r="C618" s="20">
        <f t="shared" ca="1" si="9"/>
        <v>45</v>
      </c>
      <c r="D618" s="29" t="s">
        <v>1632</v>
      </c>
      <c r="E618" s="20" t="s">
        <v>1633</v>
      </c>
      <c r="F618" s="21">
        <v>29061</v>
      </c>
      <c r="G618" s="18" t="s">
        <v>18</v>
      </c>
      <c r="H618" s="18" t="s">
        <v>1326</v>
      </c>
      <c r="I618" s="21">
        <v>40180</v>
      </c>
      <c r="J618" s="29" t="s">
        <v>1327</v>
      </c>
      <c r="K618" s="19" t="s">
        <v>1424</v>
      </c>
      <c r="L618" s="19" t="s">
        <v>1340</v>
      </c>
      <c r="M618" s="19" t="s">
        <v>187</v>
      </c>
      <c r="N618" s="22" t="s">
        <v>77</v>
      </c>
      <c r="O618" s="2"/>
    </row>
    <row r="619" spans="1:15" ht="30" hidden="1" customHeight="1">
      <c r="A619" s="18">
        <v>615</v>
      </c>
      <c r="B619" s="38" t="s">
        <v>1634</v>
      </c>
      <c r="C619" s="20">
        <f t="shared" ca="1" si="9"/>
        <v>31</v>
      </c>
      <c r="D619" s="29" t="s">
        <v>1635</v>
      </c>
      <c r="E619" s="20" t="s">
        <v>17</v>
      </c>
      <c r="F619" s="31">
        <v>34090</v>
      </c>
      <c r="G619" s="18" t="s">
        <v>28</v>
      </c>
      <c r="H619" s="18" t="s">
        <v>1326</v>
      </c>
      <c r="I619" s="21">
        <v>44562</v>
      </c>
      <c r="J619" s="29" t="s">
        <v>1327</v>
      </c>
      <c r="K619" s="19" t="s">
        <v>82</v>
      </c>
      <c r="L619" s="26" t="s">
        <v>675</v>
      </c>
      <c r="M619" s="19" t="s">
        <v>23</v>
      </c>
      <c r="N619" s="22" t="s">
        <v>24</v>
      </c>
      <c r="O619" s="2"/>
    </row>
    <row r="620" spans="1:15" ht="30" hidden="1" customHeight="1">
      <c r="A620" s="18">
        <v>616</v>
      </c>
      <c r="B620" s="38" t="s">
        <v>1636</v>
      </c>
      <c r="C620" s="20">
        <f t="shared" ca="1" si="9"/>
        <v>30</v>
      </c>
      <c r="D620" s="29" t="s">
        <v>1637</v>
      </c>
      <c r="E620" s="20" t="s">
        <v>17</v>
      </c>
      <c r="F620" s="31">
        <v>34573</v>
      </c>
      <c r="G620" s="18" t="s">
        <v>18</v>
      </c>
      <c r="H620" s="18" t="s">
        <v>1326</v>
      </c>
      <c r="I620" s="21">
        <v>44562</v>
      </c>
      <c r="J620" s="29" t="s">
        <v>1327</v>
      </c>
      <c r="K620" s="19" t="s">
        <v>728</v>
      </c>
      <c r="L620" s="19" t="s">
        <v>1340</v>
      </c>
      <c r="M620" s="19" t="s">
        <v>187</v>
      </c>
      <c r="N620" s="22" t="s">
        <v>77</v>
      </c>
      <c r="O620" s="2"/>
    </row>
    <row r="621" spans="1:15" ht="30" hidden="1" customHeight="1">
      <c r="A621" s="18">
        <v>617</v>
      </c>
      <c r="B621" s="38" t="s">
        <v>1638</v>
      </c>
      <c r="C621" s="20">
        <f t="shared" ca="1" si="9"/>
        <v>37</v>
      </c>
      <c r="D621" s="29" t="s">
        <v>1639</v>
      </c>
      <c r="E621" s="20" t="s">
        <v>17</v>
      </c>
      <c r="F621" s="21">
        <v>31984</v>
      </c>
      <c r="G621" s="18" t="s">
        <v>28</v>
      </c>
      <c r="H621" s="18" t="s">
        <v>1326</v>
      </c>
      <c r="I621" s="21">
        <v>41609</v>
      </c>
      <c r="J621" s="29" t="s">
        <v>1327</v>
      </c>
      <c r="K621" s="19" t="s">
        <v>586</v>
      </c>
      <c r="L621" s="19" t="s">
        <v>61</v>
      </c>
      <c r="M621" s="19" t="s">
        <v>424</v>
      </c>
      <c r="N621" s="22" t="s">
        <v>77</v>
      </c>
      <c r="O621" s="2"/>
    </row>
    <row r="622" spans="1:15" ht="30" hidden="1" customHeight="1">
      <c r="A622" s="18">
        <v>618</v>
      </c>
      <c r="B622" s="39" t="s">
        <v>1640</v>
      </c>
      <c r="C622" s="20">
        <f t="shared" ca="1" si="9"/>
        <v>36</v>
      </c>
      <c r="D622" s="29" t="s">
        <v>1641</v>
      </c>
      <c r="E622" s="20" t="s">
        <v>17</v>
      </c>
      <c r="F622" s="21">
        <v>32187</v>
      </c>
      <c r="G622" s="18" t="s">
        <v>18</v>
      </c>
      <c r="H622" s="18" t="s">
        <v>1326</v>
      </c>
      <c r="I622" s="21">
        <v>44562</v>
      </c>
      <c r="J622" s="29" t="s">
        <v>1327</v>
      </c>
      <c r="K622" s="54" t="s">
        <v>21</v>
      </c>
      <c r="L622" s="19" t="s">
        <v>30</v>
      </c>
      <c r="M622" s="19" t="s">
        <v>23</v>
      </c>
      <c r="N622" s="22" t="s">
        <v>24</v>
      </c>
      <c r="O622" s="2"/>
    </row>
    <row r="623" spans="1:15" ht="30" hidden="1" customHeight="1">
      <c r="A623" s="18">
        <v>619</v>
      </c>
      <c r="B623" s="38" t="s">
        <v>1642</v>
      </c>
      <c r="C623" s="20">
        <f t="shared" ca="1" si="9"/>
        <v>38</v>
      </c>
      <c r="D623" s="29" t="s">
        <v>1643</v>
      </c>
      <c r="E623" s="20" t="s">
        <v>1644</v>
      </c>
      <c r="F623" s="31">
        <v>31650</v>
      </c>
      <c r="G623" s="18" t="s">
        <v>18</v>
      </c>
      <c r="H623" s="18" t="s">
        <v>1326</v>
      </c>
      <c r="I623" s="21">
        <v>44562</v>
      </c>
      <c r="J623" s="29" t="s">
        <v>1327</v>
      </c>
      <c r="K623" s="19" t="s">
        <v>82</v>
      </c>
      <c r="L623" s="19" t="s">
        <v>675</v>
      </c>
      <c r="M623" s="19" t="s">
        <v>23</v>
      </c>
      <c r="N623" s="22" t="s">
        <v>24</v>
      </c>
      <c r="O623" s="2"/>
    </row>
    <row r="624" spans="1:15" ht="30" hidden="1" customHeight="1">
      <c r="A624" s="18">
        <v>620</v>
      </c>
      <c r="B624" s="38" t="s">
        <v>1645</v>
      </c>
      <c r="C624" s="20">
        <f t="shared" ca="1" si="9"/>
        <v>45</v>
      </c>
      <c r="D624" s="29" t="s">
        <v>1646</v>
      </c>
      <c r="E624" s="20" t="s">
        <v>1644</v>
      </c>
      <c r="F624" s="31">
        <v>29060</v>
      </c>
      <c r="G624" s="18" t="s">
        <v>18</v>
      </c>
      <c r="H624" s="18" t="s">
        <v>1326</v>
      </c>
      <c r="I624" s="21">
        <v>44562</v>
      </c>
      <c r="J624" s="29" t="s">
        <v>1327</v>
      </c>
      <c r="K624" s="19" t="s">
        <v>728</v>
      </c>
      <c r="L624" s="19" t="s">
        <v>1357</v>
      </c>
      <c r="M624" s="19" t="s">
        <v>468</v>
      </c>
      <c r="N624" s="22" t="s">
        <v>77</v>
      </c>
      <c r="O624" s="2"/>
    </row>
    <row r="625" spans="1:15" ht="30" hidden="1" customHeight="1">
      <c r="A625" s="18">
        <v>621</v>
      </c>
      <c r="B625" s="38" t="s">
        <v>1647</v>
      </c>
      <c r="C625" s="20">
        <f t="shared" ca="1" si="9"/>
        <v>46</v>
      </c>
      <c r="D625" s="29" t="s">
        <v>1648</v>
      </c>
      <c r="E625" s="20" t="s">
        <v>17</v>
      </c>
      <c r="F625" s="21">
        <v>28774</v>
      </c>
      <c r="G625" s="18" t="s">
        <v>18</v>
      </c>
      <c r="H625" s="18" t="s">
        <v>1326</v>
      </c>
      <c r="I625" s="21">
        <v>40245</v>
      </c>
      <c r="J625" s="29" t="s">
        <v>1327</v>
      </c>
      <c r="K625" s="19" t="s">
        <v>1649</v>
      </c>
      <c r="L625" s="19" t="s">
        <v>1357</v>
      </c>
      <c r="M625" s="19" t="s">
        <v>468</v>
      </c>
      <c r="N625" s="22" t="s">
        <v>77</v>
      </c>
      <c r="O625" s="2"/>
    </row>
    <row r="626" spans="1:15" ht="30" hidden="1" customHeight="1">
      <c r="A626" s="18">
        <v>622</v>
      </c>
      <c r="B626" s="39" t="s">
        <v>1650</v>
      </c>
      <c r="C626" s="20">
        <f t="shared" ca="1" si="9"/>
        <v>27</v>
      </c>
      <c r="D626" s="40" t="s">
        <v>1651</v>
      </c>
      <c r="E626" s="20" t="s">
        <v>17</v>
      </c>
      <c r="F626" s="41">
        <v>35764</v>
      </c>
      <c r="G626" s="18" t="s">
        <v>18</v>
      </c>
      <c r="H626" s="18" t="s">
        <v>1326</v>
      </c>
      <c r="I626" s="21">
        <v>45017</v>
      </c>
      <c r="J626" s="29" t="s">
        <v>1327</v>
      </c>
      <c r="K626" s="19" t="s">
        <v>82</v>
      </c>
      <c r="L626" s="19" t="s">
        <v>675</v>
      </c>
      <c r="M626" s="19" t="s">
        <v>23</v>
      </c>
      <c r="N626" s="22" t="s">
        <v>24</v>
      </c>
      <c r="O626" s="2"/>
    </row>
    <row r="627" spans="1:15" ht="30" hidden="1" customHeight="1">
      <c r="A627" s="18">
        <v>623</v>
      </c>
      <c r="B627" s="38" t="s">
        <v>1652</v>
      </c>
      <c r="C627" s="20">
        <f t="shared" ca="1" si="9"/>
        <v>35</v>
      </c>
      <c r="D627" s="29" t="s">
        <v>1653</v>
      </c>
      <c r="E627" s="20" t="s">
        <v>17</v>
      </c>
      <c r="F627" s="21">
        <v>32806</v>
      </c>
      <c r="G627" s="18" t="s">
        <v>28</v>
      </c>
      <c r="H627" s="18" t="s">
        <v>1326</v>
      </c>
      <c r="I627" s="21">
        <v>42156</v>
      </c>
      <c r="J627" s="29" t="s">
        <v>1327</v>
      </c>
      <c r="K627" s="19" t="s">
        <v>1050</v>
      </c>
      <c r="L627" s="19" t="s">
        <v>133</v>
      </c>
      <c r="M627" s="19" t="s">
        <v>134</v>
      </c>
      <c r="N627" s="22" t="s">
        <v>77</v>
      </c>
      <c r="O627" s="2"/>
    </row>
    <row r="628" spans="1:15" ht="30" hidden="1" customHeight="1">
      <c r="A628" s="18">
        <v>624</v>
      </c>
      <c r="B628" s="38" t="s">
        <v>1654</v>
      </c>
      <c r="C628" s="20">
        <f t="shared" ca="1" si="9"/>
        <v>38</v>
      </c>
      <c r="D628" s="29" t="s">
        <v>1655</v>
      </c>
      <c r="E628" s="20" t="s">
        <v>17</v>
      </c>
      <c r="F628" s="21">
        <v>31431</v>
      </c>
      <c r="G628" s="18" t="s">
        <v>28</v>
      </c>
      <c r="H628" s="18" t="s">
        <v>1326</v>
      </c>
      <c r="I628" s="21">
        <v>40541</v>
      </c>
      <c r="J628" s="29" t="s">
        <v>1327</v>
      </c>
      <c r="K628" s="19" t="s">
        <v>1424</v>
      </c>
      <c r="L628" s="42" t="s">
        <v>61</v>
      </c>
      <c r="M628" s="19" t="s">
        <v>626</v>
      </c>
      <c r="N628" s="22" t="s">
        <v>77</v>
      </c>
      <c r="O628" s="2"/>
    </row>
    <row r="629" spans="1:15" ht="30" hidden="1" customHeight="1">
      <c r="A629" s="18">
        <v>625</v>
      </c>
      <c r="B629" s="38" t="s">
        <v>1656</v>
      </c>
      <c r="C629" s="20">
        <f t="shared" ca="1" si="9"/>
        <v>36</v>
      </c>
      <c r="D629" s="29" t="s">
        <v>1657</v>
      </c>
      <c r="E629" s="20" t="s">
        <v>647</v>
      </c>
      <c r="F629" s="21">
        <v>32272</v>
      </c>
      <c r="G629" s="18" t="s">
        <v>28</v>
      </c>
      <c r="H629" s="18" t="s">
        <v>1326</v>
      </c>
      <c r="I629" s="21">
        <v>42156</v>
      </c>
      <c r="J629" s="29" t="s">
        <v>1327</v>
      </c>
      <c r="K629" s="19" t="s">
        <v>1658</v>
      </c>
      <c r="L629" s="19" t="s">
        <v>1401</v>
      </c>
      <c r="M629" s="19" t="s">
        <v>424</v>
      </c>
      <c r="N629" s="22" t="s">
        <v>77</v>
      </c>
      <c r="O629" s="2"/>
    </row>
    <row r="630" spans="1:15" ht="30" hidden="1" customHeight="1">
      <c r="A630" s="18">
        <v>626</v>
      </c>
      <c r="B630" s="38" t="s">
        <v>1659</v>
      </c>
      <c r="C630" s="20">
        <f t="shared" ca="1" si="9"/>
        <v>38</v>
      </c>
      <c r="D630" s="29" t="s">
        <v>1660</v>
      </c>
      <c r="E630" s="20" t="s">
        <v>1661</v>
      </c>
      <c r="F630" s="21">
        <v>31776</v>
      </c>
      <c r="G630" s="18" t="s">
        <v>18</v>
      </c>
      <c r="H630" s="18" t="s">
        <v>1326</v>
      </c>
      <c r="I630" s="21">
        <v>44562</v>
      </c>
      <c r="J630" s="29" t="s">
        <v>1327</v>
      </c>
      <c r="K630" s="19" t="s">
        <v>82</v>
      </c>
      <c r="L630" s="19" t="s">
        <v>675</v>
      </c>
      <c r="M630" s="19" t="s">
        <v>23</v>
      </c>
      <c r="N630" s="22" t="s">
        <v>24</v>
      </c>
      <c r="O630" s="2"/>
    </row>
    <row r="631" spans="1:15" ht="30" hidden="1" customHeight="1">
      <c r="A631" s="18">
        <v>627</v>
      </c>
      <c r="B631" s="39" t="s">
        <v>1662</v>
      </c>
      <c r="C631" s="20">
        <f t="shared" ca="1" si="9"/>
        <v>26</v>
      </c>
      <c r="D631" s="40" t="s">
        <v>1663</v>
      </c>
      <c r="E631" s="20" t="s">
        <v>17</v>
      </c>
      <c r="F631" s="41">
        <v>35819</v>
      </c>
      <c r="G631" s="18" t="s">
        <v>18</v>
      </c>
      <c r="H631" s="18" t="s">
        <v>1326</v>
      </c>
      <c r="I631" s="21">
        <v>45017</v>
      </c>
      <c r="J631" s="29" t="s">
        <v>1327</v>
      </c>
      <c r="K631" s="19" t="s">
        <v>227</v>
      </c>
      <c r="L631" s="28" t="s">
        <v>688</v>
      </c>
      <c r="M631" s="19" t="s">
        <v>42</v>
      </c>
      <c r="N631" s="22" t="s">
        <v>24</v>
      </c>
      <c r="O631" s="2"/>
    </row>
    <row r="632" spans="1:15" ht="30" hidden="1" customHeight="1">
      <c r="A632" s="18">
        <v>628</v>
      </c>
      <c r="B632" s="39" t="s">
        <v>1664</v>
      </c>
      <c r="C632" s="20">
        <f t="shared" ca="1" si="9"/>
        <v>24</v>
      </c>
      <c r="D632" s="40" t="s">
        <v>1665</v>
      </c>
      <c r="E632" s="20" t="s">
        <v>17</v>
      </c>
      <c r="F632" s="41">
        <v>36848</v>
      </c>
      <c r="G632" s="18" t="s">
        <v>18</v>
      </c>
      <c r="H632" s="18" t="s">
        <v>1326</v>
      </c>
      <c r="I632" s="21">
        <v>45017</v>
      </c>
      <c r="J632" s="29" t="s">
        <v>1327</v>
      </c>
      <c r="K632" s="19" t="s">
        <v>69</v>
      </c>
      <c r="L632" s="19" t="s">
        <v>70</v>
      </c>
      <c r="M632" s="19" t="s">
        <v>42</v>
      </c>
      <c r="N632" s="22" t="s">
        <v>24</v>
      </c>
      <c r="O632" s="2"/>
    </row>
    <row r="633" spans="1:15" ht="30" hidden="1" customHeight="1">
      <c r="A633" s="18">
        <v>629</v>
      </c>
      <c r="B633" s="38" t="s">
        <v>1666</v>
      </c>
      <c r="C633" s="20">
        <f t="shared" ca="1" si="9"/>
        <v>32</v>
      </c>
      <c r="D633" s="29" t="s">
        <v>1667</v>
      </c>
      <c r="E633" s="20" t="s">
        <v>17</v>
      </c>
      <c r="F633" s="21">
        <v>33636</v>
      </c>
      <c r="G633" s="18" t="s">
        <v>28</v>
      </c>
      <c r="H633" s="18" t="s">
        <v>1326</v>
      </c>
      <c r="I633" s="21">
        <v>42614</v>
      </c>
      <c r="J633" s="29" t="s">
        <v>1327</v>
      </c>
      <c r="K633" s="19" t="s">
        <v>82</v>
      </c>
      <c r="L633" s="19" t="s">
        <v>675</v>
      </c>
      <c r="M633" s="19" t="s">
        <v>23</v>
      </c>
      <c r="N633" s="22" t="s">
        <v>24</v>
      </c>
      <c r="O633" s="2"/>
    </row>
    <row r="634" spans="1:15" ht="30" hidden="1" customHeight="1">
      <c r="A634" s="18">
        <v>630</v>
      </c>
      <c r="B634" s="39" t="s">
        <v>1668</v>
      </c>
      <c r="C634" s="20">
        <f t="shared" ca="1" si="9"/>
        <v>34</v>
      </c>
      <c r="D634" s="40" t="s">
        <v>1669</v>
      </c>
      <c r="E634" s="20" t="s">
        <v>17</v>
      </c>
      <c r="F634" s="41">
        <v>32920</v>
      </c>
      <c r="G634" s="18" t="s">
        <v>18</v>
      </c>
      <c r="H634" s="18" t="s">
        <v>1326</v>
      </c>
      <c r="I634" s="21">
        <v>45017</v>
      </c>
      <c r="J634" s="29" t="s">
        <v>1327</v>
      </c>
      <c r="K634" s="19" t="s">
        <v>69</v>
      </c>
      <c r="L634" s="19" t="s">
        <v>70</v>
      </c>
      <c r="M634" s="19" t="s">
        <v>42</v>
      </c>
      <c r="N634" s="22" t="s">
        <v>24</v>
      </c>
      <c r="O634" s="2"/>
    </row>
    <row r="635" spans="1:15" ht="30" hidden="1" customHeight="1">
      <c r="A635" s="18">
        <v>631</v>
      </c>
      <c r="B635" s="43" t="s">
        <v>1670</v>
      </c>
      <c r="C635" s="20">
        <f t="shared" ca="1" si="9"/>
        <v>35</v>
      </c>
      <c r="D635" s="44" t="s">
        <v>1671</v>
      </c>
      <c r="E635" s="56" t="s">
        <v>45</v>
      </c>
      <c r="F635" s="57">
        <v>32623</v>
      </c>
      <c r="G635" s="47" t="s">
        <v>28</v>
      </c>
      <c r="H635" s="47" t="s">
        <v>1326</v>
      </c>
      <c r="I635" s="46">
        <v>44562</v>
      </c>
      <c r="J635" s="44" t="s">
        <v>1327</v>
      </c>
      <c r="K635" s="58" t="s">
        <v>1672</v>
      </c>
      <c r="L635" s="48" t="s">
        <v>61</v>
      </c>
      <c r="M635" s="48" t="s">
        <v>1673</v>
      </c>
      <c r="N635" s="49" t="s">
        <v>77</v>
      </c>
      <c r="O635" s="2"/>
    </row>
    <row r="636" spans="1:15" ht="30" hidden="1" customHeight="1">
      <c r="A636" s="18">
        <v>632</v>
      </c>
      <c r="B636" s="38" t="s">
        <v>1674</v>
      </c>
      <c r="C636" s="20">
        <f t="shared" ca="1" si="9"/>
        <v>34</v>
      </c>
      <c r="D636" s="29" t="s">
        <v>1675</v>
      </c>
      <c r="E636" s="20" t="s">
        <v>17</v>
      </c>
      <c r="F636" s="21">
        <v>33080</v>
      </c>
      <c r="G636" s="18" t="s">
        <v>18</v>
      </c>
      <c r="H636" s="18" t="s">
        <v>1326</v>
      </c>
      <c r="I636" s="21">
        <v>41640</v>
      </c>
      <c r="J636" s="29" t="s">
        <v>1327</v>
      </c>
      <c r="K636" s="19" t="s">
        <v>52</v>
      </c>
      <c r="L636" s="19" t="s">
        <v>66</v>
      </c>
      <c r="M636" s="19" t="s">
        <v>23</v>
      </c>
      <c r="N636" s="22" t="s">
        <v>24</v>
      </c>
      <c r="O636" s="2"/>
    </row>
    <row r="637" spans="1:15" ht="30" hidden="1" customHeight="1">
      <c r="A637" s="18">
        <v>633</v>
      </c>
      <c r="B637" s="38" t="s">
        <v>1676</v>
      </c>
      <c r="C637" s="20">
        <f t="shared" ca="1" si="9"/>
        <v>33</v>
      </c>
      <c r="D637" s="29" t="s">
        <v>1677</v>
      </c>
      <c r="E637" s="20" t="s">
        <v>73</v>
      </c>
      <c r="F637" s="21">
        <v>33550</v>
      </c>
      <c r="G637" s="18" t="s">
        <v>18</v>
      </c>
      <c r="H637" s="18" t="s">
        <v>1326</v>
      </c>
      <c r="I637" s="21">
        <v>41609</v>
      </c>
      <c r="J637" s="29" t="s">
        <v>1327</v>
      </c>
      <c r="K637" s="19" t="s">
        <v>1551</v>
      </c>
      <c r="L637" s="19" t="s">
        <v>1357</v>
      </c>
      <c r="M637" s="19" t="s">
        <v>468</v>
      </c>
      <c r="N637" s="22" t="s">
        <v>77</v>
      </c>
      <c r="O637" s="2"/>
    </row>
    <row r="638" spans="1:15" ht="30" hidden="1" customHeight="1">
      <c r="A638" s="18">
        <v>634</v>
      </c>
      <c r="B638" s="38" t="s">
        <v>1678</v>
      </c>
      <c r="C638" s="20">
        <f t="shared" ca="1" si="9"/>
        <v>37</v>
      </c>
      <c r="D638" s="29" t="s">
        <v>1679</v>
      </c>
      <c r="E638" s="20" t="s">
        <v>1680</v>
      </c>
      <c r="F638" s="21">
        <v>31891</v>
      </c>
      <c r="G638" s="18" t="s">
        <v>18</v>
      </c>
      <c r="H638" s="18" t="s">
        <v>1326</v>
      </c>
      <c r="I638" s="21">
        <v>40303</v>
      </c>
      <c r="J638" s="29" t="s">
        <v>1327</v>
      </c>
      <c r="K638" s="19" t="s">
        <v>52</v>
      </c>
      <c r="L638" s="19" t="s">
        <v>66</v>
      </c>
      <c r="M638" s="19" t="s">
        <v>23</v>
      </c>
      <c r="N638" s="22" t="s">
        <v>24</v>
      </c>
      <c r="O638" s="2"/>
    </row>
    <row r="639" spans="1:15" ht="30" hidden="1" customHeight="1">
      <c r="A639" s="18">
        <v>635</v>
      </c>
      <c r="B639" s="38" t="s">
        <v>1681</v>
      </c>
      <c r="C639" s="20">
        <f t="shared" ca="1" si="9"/>
        <v>35</v>
      </c>
      <c r="D639" s="29" t="s">
        <v>1682</v>
      </c>
      <c r="E639" s="20" t="s">
        <v>1567</v>
      </c>
      <c r="F639" s="21">
        <v>32685</v>
      </c>
      <c r="G639" s="18" t="s">
        <v>18</v>
      </c>
      <c r="H639" s="18" t="s">
        <v>1326</v>
      </c>
      <c r="I639" s="21">
        <v>44562</v>
      </c>
      <c r="J639" s="29" t="s">
        <v>1327</v>
      </c>
      <c r="K639" s="19" t="s">
        <v>1683</v>
      </c>
      <c r="L639" s="19" t="s">
        <v>1340</v>
      </c>
      <c r="M639" s="19" t="s">
        <v>187</v>
      </c>
      <c r="N639" s="22" t="s">
        <v>77</v>
      </c>
      <c r="O639" s="2"/>
    </row>
    <row r="640" spans="1:15" ht="30" hidden="1" customHeight="1">
      <c r="A640" s="18">
        <v>636</v>
      </c>
      <c r="B640" s="39" t="s">
        <v>1684</v>
      </c>
      <c r="C640" s="20">
        <f t="shared" ca="1" si="9"/>
        <v>26</v>
      </c>
      <c r="D640" s="40" t="s">
        <v>1685</v>
      </c>
      <c r="E640" s="20" t="s">
        <v>17</v>
      </c>
      <c r="F640" s="41">
        <v>36050</v>
      </c>
      <c r="G640" s="18" t="s">
        <v>18</v>
      </c>
      <c r="H640" s="18" t="s">
        <v>1326</v>
      </c>
      <c r="I640" s="21">
        <v>45017</v>
      </c>
      <c r="J640" s="29" t="s">
        <v>1327</v>
      </c>
      <c r="K640" s="19" t="s">
        <v>47</v>
      </c>
      <c r="L640" s="28" t="s">
        <v>1686</v>
      </c>
      <c r="M640" s="19" t="s">
        <v>42</v>
      </c>
      <c r="N640" s="22" t="s">
        <v>24</v>
      </c>
      <c r="O640" s="2"/>
    </row>
    <row r="641" spans="1:15" ht="30" hidden="1" customHeight="1">
      <c r="A641" s="18">
        <v>637</v>
      </c>
      <c r="B641" s="38" t="s">
        <v>1687</v>
      </c>
      <c r="C641" s="20">
        <f t="shared" ca="1" si="9"/>
        <v>30</v>
      </c>
      <c r="D641" s="29" t="s">
        <v>1688</v>
      </c>
      <c r="E641" s="20" t="s">
        <v>17</v>
      </c>
      <c r="F641" s="31">
        <v>34638</v>
      </c>
      <c r="G641" s="18" t="s">
        <v>18</v>
      </c>
      <c r="H641" s="18" t="s">
        <v>1326</v>
      </c>
      <c r="I641" s="21">
        <v>44562</v>
      </c>
      <c r="J641" s="29" t="s">
        <v>1327</v>
      </c>
      <c r="K641" s="19" t="s">
        <v>52</v>
      </c>
      <c r="L641" s="26" t="s">
        <v>66</v>
      </c>
      <c r="M641" s="19" t="s">
        <v>23</v>
      </c>
      <c r="N641" s="22" t="s">
        <v>24</v>
      </c>
      <c r="O641" s="2"/>
    </row>
    <row r="642" spans="1:15" ht="30" hidden="1" customHeight="1">
      <c r="A642" s="18">
        <v>638</v>
      </c>
      <c r="B642" s="38" t="s">
        <v>1689</v>
      </c>
      <c r="C642" s="20">
        <f t="shared" ca="1" si="9"/>
        <v>44</v>
      </c>
      <c r="D642" s="29" t="s">
        <v>1690</v>
      </c>
      <c r="E642" s="20" t="s">
        <v>17</v>
      </c>
      <c r="F642" s="21">
        <v>29470</v>
      </c>
      <c r="G642" s="18" t="s">
        <v>18</v>
      </c>
      <c r="H642" s="18" t="s">
        <v>1326</v>
      </c>
      <c r="I642" s="21">
        <v>40180</v>
      </c>
      <c r="J642" s="29" t="s">
        <v>1327</v>
      </c>
      <c r="K642" s="19" t="s">
        <v>1424</v>
      </c>
      <c r="L642" s="19" t="s">
        <v>1340</v>
      </c>
      <c r="M642" s="19" t="s">
        <v>187</v>
      </c>
      <c r="N642" s="22" t="s">
        <v>77</v>
      </c>
      <c r="O642" s="2"/>
    </row>
    <row r="643" spans="1:15" ht="30" hidden="1" customHeight="1">
      <c r="A643" s="18">
        <v>639</v>
      </c>
      <c r="B643" s="39" t="s">
        <v>1691</v>
      </c>
      <c r="C643" s="20">
        <f t="shared" ca="1" si="9"/>
        <v>27</v>
      </c>
      <c r="D643" s="40" t="s">
        <v>1692</v>
      </c>
      <c r="E643" s="20" t="s">
        <v>17</v>
      </c>
      <c r="F643" s="41">
        <v>35496</v>
      </c>
      <c r="G643" s="18" t="s">
        <v>18</v>
      </c>
      <c r="H643" s="18" t="s">
        <v>1326</v>
      </c>
      <c r="I643" s="21">
        <v>45017</v>
      </c>
      <c r="J643" s="29" t="s">
        <v>1327</v>
      </c>
      <c r="K643" s="19" t="s">
        <v>21</v>
      </c>
      <c r="L643" s="19" t="s">
        <v>30</v>
      </c>
      <c r="M643" s="19" t="s">
        <v>23</v>
      </c>
      <c r="N643" s="22" t="s">
        <v>24</v>
      </c>
      <c r="O643" s="2"/>
    </row>
    <row r="644" spans="1:15" ht="30" hidden="1" customHeight="1">
      <c r="A644" s="18">
        <v>640</v>
      </c>
      <c r="B644" s="39" t="s">
        <v>1693</v>
      </c>
      <c r="C644" s="20">
        <f t="shared" ca="1" si="9"/>
        <v>24</v>
      </c>
      <c r="D644" s="40" t="s">
        <v>1694</v>
      </c>
      <c r="E644" s="20" t="s">
        <v>73</v>
      </c>
      <c r="F644" s="41">
        <v>36618</v>
      </c>
      <c r="G644" s="18" t="s">
        <v>18</v>
      </c>
      <c r="H644" s="18" t="s">
        <v>1326</v>
      </c>
      <c r="I644" s="21">
        <v>45017</v>
      </c>
      <c r="J644" s="29" t="s">
        <v>1327</v>
      </c>
      <c r="K644" s="19" t="s">
        <v>21</v>
      </c>
      <c r="L644" s="19" t="s">
        <v>30</v>
      </c>
      <c r="M644" s="19" t="s">
        <v>23</v>
      </c>
      <c r="N644" s="22" t="s">
        <v>24</v>
      </c>
      <c r="O644" s="2"/>
    </row>
    <row r="645" spans="1:15" ht="30" hidden="1" customHeight="1">
      <c r="A645" s="18">
        <v>641</v>
      </c>
      <c r="B645" s="38" t="s">
        <v>1695</v>
      </c>
      <c r="C645" s="20">
        <f t="shared" ca="1" si="9"/>
        <v>25</v>
      </c>
      <c r="D645" s="29" t="s">
        <v>1696</v>
      </c>
      <c r="E645" s="20" t="s">
        <v>17</v>
      </c>
      <c r="F645" s="31">
        <v>36504</v>
      </c>
      <c r="G645" s="18" t="s">
        <v>28</v>
      </c>
      <c r="H645" s="18" t="s">
        <v>1326</v>
      </c>
      <c r="I645" s="21">
        <v>44562</v>
      </c>
      <c r="J645" s="29" t="s">
        <v>1327</v>
      </c>
      <c r="K645" s="19" t="s">
        <v>197</v>
      </c>
      <c r="L645" s="19" t="s">
        <v>482</v>
      </c>
      <c r="M645" s="19" t="s">
        <v>199</v>
      </c>
      <c r="N645" s="22" t="s">
        <v>24</v>
      </c>
      <c r="O645" s="2"/>
    </row>
    <row r="646" spans="1:15" ht="30" hidden="1" customHeight="1">
      <c r="A646" s="18">
        <v>642</v>
      </c>
      <c r="B646" s="38" t="s">
        <v>1697</v>
      </c>
      <c r="C646" s="20">
        <f t="shared" ca="1" si="9"/>
        <v>33</v>
      </c>
      <c r="D646" s="29" t="s">
        <v>1698</v>
      </c>
      <c r="E646" s="20" t="s">
        <v>17</v>
      </c>
      <c r="F646" s="21">
        <v>33248</v>
      </c>
      <c r="G646" s="18" t="s">
        <v>18</v>
      </c>
      <c r="H646" s="18" t="s">
        <v>1326</v>
      </c>
      <c r="I646" s="21">
        <v>41640</v>
      </c>
      <c r="J646" s="29" t="s">
        <v>1327</v>
      </c>
      <c r="K646" s="19" t="s">
        <v>52</v>
      </c>
      <c r="L646" s="19" t="s">
        <v>66</v>
      </c>
      <c r="M646" s="19" t="s">
        <v>23</v>
      </c>
      <c r="N646" s="22" t="s">
        <v>24</v>
      </c>
      <c r="O646" s="2"/>
    </row>
    <row r="647" spans="1:15" ht="30" hidden="1" customHeight="1">
      <c r="A647" s="18">
        <v>643</v>
      </c>
      <c r="B647" s="38" t="s">
        <v>1699</v>
      </c>
      <c r="C647" s="20">
        <f t="shared" ref="C647:C710" ca="1" si="10">(YEAR(NOW())-YEAR(F647))</f>
        <v>34</v>
      </c>
      <c r="D647" s="29" t="s">
        <v>1700</v>
      </c>
      <c r="E647" s="20" t="s">
        <v>73</v>
      </c>
      <c r="F647" s="21">
        <v>32943</v>
      </c>
      <c r="G647" s="18" t="s">
        <v>28</v>
      </c>
      <c r="H647" s="18" t="s">
        <v>1326</v>
      </c>
      <c r="I647" s="21">
        <v>40969</v>
      </c>
      <c r="J647" s="29" t="s">
        <v>1327</v>
      </c>
      <c r="K647" s="19" t="s">
        <v>185</v>
      </c>
      <c r="L647" s="19" t="s">
        <v>1701</v>
      </c>
      <c r="M647" s="19" t="s">
        <v>76</v>
      </c>
      <c r="N647" s="22" t="s">
        <v>77</v>
      </c>
      <c r="O647" s="2"/>
    </row>
    <row r="648" spans="1:15" ht="30" hidden="1" customHeight="1">
      <c r="A648" s="18">
        <v>644</v>
      </c>
      <c r="B648" s="38" t="s">
        <v>1702</v>
      </c>
      <c r="C648" s="20">
        <f t="shared" ca="1" si="10"/>
        <v>23</v>
      </c>
      <c r="D648" s="29" t="s">
        <v>1703</v>
      </c>
      <c r="E648" s="20" t="s">
        <v>17</v>
      </c>
      <c r="F648" s="31">
        <v>37082</v>
      </c>
      <c r="G648" s="18" t="s">
        <v>28</v>
      </c>
      <c r="H648" s="18" t="s">
        <v>1326</v>
      </c>
      <c r="I648" s="21">
        <v>44562</v>
      </c>
      <c r="J648" s="29" t="s">
        <v>1327</v>
      </c>
      <c r="K648" s="19" t="s">
        <v>728</v>
      </c>
      <c r="L648" s="19" t="s">
        <v>762</v>
      </c>
      <c r="M648" s="19" t="s">
        <v>42</v>
      </c>
      <c r="N648" s="22" t="s">
        <v>77</v>
      </c>
      <c r="O648" s="2"/>
    </row>
    <row r="649" spans="1:15" ht="30" hidden="1" customHeight="1">
      <c r="A649" s="18">
        <v>645</v>
      </c>
      <c r="B649" s="39" t="s">
        <v>1704</v>
      </c>
      <c r="C649" s="20">
        <f t="shared" ca="1" si="10"/>
        <v>24</v>
      </c>
      <c r="D649" s="40" t="s">
        <v>1705</v>
      </c>
      <c r="E649" s="20" t="s">
        <v>33</v>
      </c>
      <c r="F649" s="41">
        <v>36841</v>
      </c>
      <c r="G649" s="18" t="s">
        <v>18</v>
      </c>
      <c r="H649" s="18" t="s">
        <v>1326</v>
      </c>
      <c r="I649" s="21">
        <v>45017</v>
      </c>
      <c r="J649" s="29" t="s">
        <v>1327</v>
      </c>
      <c r="K649" s="19" t="s">
        <v>1706</v>
      </c>
      <c r="L649" s="28" t="s">
        <v>957</v>
      </c>
      <c r="M649" s="23" t="s">
        <v>164</v>
      </c>
      <c r="N649" s="22" t="s">
        <v>24</v>
      </c>
      <c r="O649" s="2"/>
    </row>
    <row r="650" spans="1:15" ht="30" hidden="1" customHeight="1">
      <c r="A650" s="18">
        <v>646</v>
      </c>
      <c r="B650" s="38" t="s">
        <v>1707</v>
      </c>
      <c r="C650" s="20">
        <f t="shared" ca="1" si="10"/>
        <v>41</v>
      </c>
      <c r="D650" s="29" t="s">
        <v>1708</v>
      </c>
      <c r="E650" s="20" t="s">
        <v>17</v>
      </c>
      <c r="F650" s="21">
        <v>30551</v>
      </c>
      <c r="G650" s="18" t="s">
        <v>28</v>
      </c>
      <c r="H650" s="18" t="s">
        <v>1326</v>
      </c>
      <c r="I650" s="21">
        <v>40180</v>
      </c>
      <c r="J650" s="29" t="s">
        <v>1327</v>
      </c>
      <c r="K650" s="19" t="s">
        <v>586</v>
      </c>
      <c r="L650" s="42" t="s">
        <v>1709</v>
      </c>
      <c r="M650" s="19" t="s">
        <v>134</v>
      </c>
      <c r="N650" s="22" t="s">
        <v>77</v>
      </c>
      <c r="O650" s="2"/>
    </row>
    <row r="651" spans="1:15" ht="30" hidden="1" customHeight="1">
      <c r="A651" s="18">
        <v>647</v>
      </c>
      <c r="B651" s="39" t="s">
        <v>1710</v>
      </c>
      <c r="C651" s="20">
        <f t="shared" ca="1" si="10"/>
        <v>27</v>
      </c>
      <c r="D651" s="40" t="s">
        <v>1711</v>
      </c>
      <c r="E651" s="20" t="s">
        <v>779</v>
      </c>
      <c r="F651" s="41">
        <v>35729</v>
      </c>
      <c r="G651" s="18" t="s">
        <v>18</v>
      </c>
      <c r="H651" s="18" t="s">
        <v>1326</v>
      </c>
      <c r="I651" s="21">
        <v>45017</v>
      </c>
      <c r="J651" s="29" t="s">
        <v>1327</v>
      </c>
      <c r="K651" s="19" t="s">
        <v>227</v>
      </c>
      <c r="L651" s="28" t="s">
        <v>688</v>
      </c>
      <c r="M651" s="19" t="s">
        <v>42</v>
      </c>
      <c r="N651" s="22" t="s">
        <v>24</v>
      </c>
      <c r="O651" s="2"/>
    </row>
    <row r="652" spans="1:15" ht="30" hidden="1" customHeight="1">
      <c r="A652" s="18">
        <v>648</v>
      </c>
      <c r="B652" s="38" t="s">
        <v>1712</v>
      </c>
      <c r="C652" s="20">
        <f t="shared" ca="1" si="10"/>
        <v>28</v>
      </c>
      <c r="D652" s="29" t="s">
        <v>1713</v>
      </c>
      <c r="E652" s="20" t="s">
        <v>17</v>
      </c>
      <c r="F652" s="31">
        <v>35121</v>
      </c>
      <c r="G652" s="18" t="s">
        <v>18</v>
      </c>
      <c r="H652" s="18" t="s">
        <v>1326</v>
      </c>
      <c r="I652" s="21">
        <v>44562</v>
      </c>
      <c r="J652" s="29" t="s">
        <v>1327</v>
      </c>
      <c r="K652" s="19" t="s">
        <v>21</v>
      </c>
      <c r="L652" s="19" t="s">
        <v>30</v>
      </c>
      <c r="M652" s="19" t="s">
        <v>23</v>
      </c>
      <c r="N652" s="22" t="s">
        <v>24</v>
      </c>
      <c r="O652" s="2"/>
    </row>
    <row r="653" spans="1:15" ht="30" hidden="1" customHeight="1">
      <c r="A653" s="18">
        <v>649</v>
      </c>
      <c r="B653" s="38" t="s">
        <v>1714</v>
      </c>
      <c r="C653" s="20">
        <f t="shared" ca="1" si="10"/>
        <v>35</v>
      </c>
      <c r="D653" s="29" t="s">
        <v>1715</v>
      </c>
      <c r="E653" s="20" t="s">
        <v>17</v>
      </c>
      <c r="F653" s="21">
        <v>32865</v>
      </c>
      <c r="G653" s="18" t="s">
        <v>18</v>
      </c>
      <c r="H653" s="18" t="s">
        <v>1326</v>
      </c>
      <c r="I653" s="21">
        <v>39356</v>
      </c>
      <c r="J653" s="29" t="s">
        <v>1327</v>
      </c>
      <c r="K653" s="19" t="s">
        <v>1424</v>
      </c>
      <c r="L653" s="19" t="s">
        <v>762</v>
      </c>
      <c r="M653" s="19" t="s">
        <v>42</v>
      </c>
      <c r="N653" s="22" t="s">
        <v>77</v>
      </c>
      <c r="O653" s="2"/>
    </row>
    <row r="654" spans="1:15" ht="30" hidden="1" customHeight="1">
      <c r="A654" s="18">
        <v>650</v>
      </c>
      <c r="B654" s="43" t="s">
        <v>1716</v>
      </c>
      <c r="C654" s="20">
        <f t="shared" ca="1" si="10"/>
        <v>33</v>
      </c>
      <c r="D654" s="44" t="s">
        <v>1717</v>
      </c>
      <c r="E654" s="45" t="s">
        <v>17</v>
      </c>
      <c r="F654" s="50">
        <v>33300</v>
      </c>
      <c r="G654" s="47" t="s">
        <v>28</v>
      </c>
      <c r="H654" s="47" t="s">
        <v>1326</v>
      </c>
      <c r="I654" s="46">
        <v>44562</v>
      </c>
      <c r="J654" s="44" t="s">
        <v>1327</v>
      </c>
      <c r="K654" s="48" t="s">
        <v>728</v>
      </c>
      <c r="L654" s="59" t="s">
        <v>762</v>
      </c>
      <c r="M654" s="48" t="s">
        <v>42</v>
      </c>
      <c r="N654" s="49" t="s">
        <v>77</v>
      </c>
      <c r="O654" s="2"/>
    </row>
    <row r="655" spans="1:15" ht="30" hidden="1" customHeight="1">
      <c r="A655" s="18">
        <v>651</v>
      </c>
      <c r="B655" s="38" t="s">
        <v>1718</v>
      </c>
      <c r="C655" s="20">
        <f t="shared" ca="1" si="10"/>
        <v>24</v>
      </c>
      <c r="D655" s="29" t="s">
        <v>1719</v>
      </c>
      <c r="E655" s="20" t="s">
        <v>17</v>
      </c>
      <c r="F655" s="31">
        <v>36607</v>
      </c>
      <c r="G655" s="18" t="s">
        <v>18</v>
      </c>
      <c r="H655" s="18" t="s">
        <v>1326</v>
      </c>
      <c r="I655" s="21">
        <v>44562</v>
      </c>
      <c r="J655" s="29" t="s">
        <v>1327</v>
      </c>
      <c r="K655" s="19" t="s">
        <v>21</v>
      </c>
      <c r="L655" s="26" t="s">
        <v>30</v>
      </c>
      <c r="M655" s="19" t="s">
        <v>23</v>
      </c>
      <c r="N655" s="22" t="s">
        <v>24</v>
      </c>
      <c r="O655" s="2"/>
    </row>
    <row r="656" spans="1:15" ht="30" hidden="1" customHeight="1">
      <c r="A656" s="18">
        <v>652</v>
      </c>
      <c r="B656" s="38" t="s">
        <v>1720</v>
      </c>
      <c r="C656" s="20">
        <f t="shared" ca="1" si="10"/>
        <v>31</v>
      </c>
      <c r="D656" s="29" t="s">
        <v>1721</v>
      </c>
      <c r="E656" s="20" t="s">
        <v>173</v>
      </c>
      <c r="F656" s="21">
        <v>34066</v>
      </c>
      <c r="G656" s="18" t="s">
        <v>28</v>
      </c>
      <c r="H656" s="18" t="s">
        <v>1326</v>
      </c>
      <c r="I656" s="21">
        <v>42887</v>
      </c>
      <c r="J656" s="29" t="s">
        <v>1327</v>
      </c>
      <c r="K656" s="19" t="s">
        <v>167</v>
      </c>
      <c r="L656" s="19" t="s">
        <v>1722</v>
      </c>
      <c r="M656" s="19" t="s">
        <v>76</v>
      </c>
      <c r="N656" s="22" t="s">
        <v>77</v>
      </c>
      <c r="O656" s="2"/>
    </row>
    <row r="657" spans="1:15" ht="30" hidden="1" customHeight="1">
      <c r="A657" s="18">
        <v>653</v>
      </c>
      <c r="B657" s="39" t="s">
        <v>1723</v>
      </c>
      <c r="C657" s="20">
        <f t="shared" ca="1" si="10"/>
        <v>32</v>
      </c>
      <c r="D657" s="40" t="s">
        <v>1724</v>
      </c>
      <c r="E657" s="20" t="s">
        <v>73</v>
      </c>
      <c r="F657" s="41">
        <v>33801</v>
      </c>
      <c r="G657" s="18" t="s">
        <v>28</v>
      </c>
      <c r="H657" s="18" t="s">
        <v>1326</v>
      </c>
      <c r="I657" s="21">
        <v>45017</v>
      </c>
      <c r="J657" s="29" t="s">
        <v>1327</v>
      </c>
      <c r="K657" s="19" t="s">
        <v>82</v>
      </c>
      <c r="L657" s="19" t="s">
        <v>675</v>
      </c>
      <c r="M657" s="19" t="s">
        <v>23</v>
      </c>
      <c r="N657" s="22" t="s">
        <v>24</v>
      </c>
      <c r="O657" s="2"/>
    </row>
    <row r="658" spans="1:15" ht="30" hidden="1" customHeight="1">
      <c r="A658" s="18">
        <v>654</v>
      </c>
      <c r="B658" s="38" t="s">
        <v>1725</v>
      </c>
      <c r="C658" s="20">
        <f t="shared" ca="1" si="10"/>
        <v>32</v>
      </c>
      <c r="D658" s="29" t="s">
        <v>1726</v>
      </c>
      <c r="E658" s="20" t="s">
        <v>17</v>
      </c>
      <c r="F658" s="31">
        <v>33680</v>
      </c>
      <c r="G658" s="18" t="s">
        <v>28</v>
      </c>
      <c r="H658" s="18" t="s">
        <v>1326</v>
      </c>
      <c r="I658" s="21">
        <v>44562</v>
      </c>
      <c r="J658" s="29" t="s">
        <v>1327</v>
      </c>
      <c r="K658" s="19" t="s">
        <v>82</v>
      </c>
      <c r="L658" s="19" t="s">
        <v>675</v>
      </c>
      <c r="M658" s="19" t="s">
        <v>23</v>
      </c>
      <c r="N658" s="22" t="s">
        <v>24</v>
      </c>
      <c r="O658" s="2"/>
    </row>
    <row r="659" spans="1:15" ht="30" hidden="1" customHeight="1">
      <c r="A659" s="18">
        <v>655</v>
      </c>
      <c r="B659" s="38" t="s">
        <v>1727</v>
      </c>
      <c r="C659" s="20">
        <f t="shared" ca="1" si="10"/>
        <v>25</v>
      </c>
      <c r="D659" s="29" t="s">
        <v>1728</v>
      </c>
      <c r="E659" s="20" t="s">
        <v>242</v>
      </c>
      <c r="F659" s="31">
        <v>36182</v>
      </c>
      <c r="G659" s="18" t="s">
        <v>28</v>
      </c>
      <c r="H659" s="18" t="s">
        <v>1326</v>
      </c>
      <c r="I659" s="21">
        <v>44562</v>
      </c>
      <c r="J659" s="29" t="s">
        <v>1327</v>
      </c>
      <c r="K659" s="35" t="s">
        <v>1672</v>
      </c>
      <c r="L659" s="19" t="s">
        <v>1357</v>
      </c>
      <c r="M659" s="19" t="s">
        <v>468</v>
      </c>
      <c r="N659" s="22" t="s">
        <v>77</v>
      </c>
      <c r="O659" s="2"/>
    </row>
    <row r="660" spans="1:15" ht="30" hidden="1" customHeight="1">
      <c r="A660" s="18">
        <v>656</v>
      </c>
      <c r="B660" s="38" t="s">
        <v>1729</v>
      </c>
      <c r="C660" s="20">
        <f t="shared" ca="1" si="10"/>
        <v>39</v>
      </c>
      <c r="D660" s="29" t="s">
        <v>1730</v>
      </c>
      <c r="E660" s="20" t="s">
        <v>17</v>
      </c>
      <c r="F660" s="21">
        <v>31161</v>
      </c>
      <c r="G660" s="18" t="s">
        <v>18</v>
      </c>
      <c r="H660" s="18" t="s">
        <v>1326</v>
      </c>
      <c r="I660" s="21">
        <v>41944</v>
      </c>
      <c r="J660" s="29" t="s">
        <v>1327</v>
      </c>
      <c r="K660" s="19" t="s">
        <v>185</v>
      </c>
      <c r="L660" s="19" t="s">
        <v>1340</v>
      </c>
      <c r="M660" s="19" t="s">
        <v>187</v>
      </c>
      <c r="N660" s="22" t="s">
        <v>77</v>
      </c>
      <c r="O660" s="2"/>
    </row>
    <row r="661" spans="1:15" ht="30" hidden="1" customHeight="1">
      <c r="A661" s="18">
        <v>657</v>
      </c>
      <c r="B661" s="38" t="s">
        <v>1731</v>
      </c>
      <c r="C661" s="20">
        <f t="shared" ca="1" si="10"/>
        <v>28</v>
      </c>
      <c r="D661" s="29" t="s">
        <v>1732</v>
      </c>
      <c r="E661" s="20" t="s">
        <v>17</v>
      </c>
      <c r="F661" s="31">
        <v>35243</v>
      </c>
      <c r="G661" s="18" t="s">
        <v>18</v>
      </c>
      <c r="H661" s="18" t="s">
        <v>1326</v>
      </c>
      <c r="I661" s="21">
        <v>44562</v>
      </c>
      <c r="J661" s="29" t="s">
        <v>1327</v>
      </c>
      <c r="K661" s="19" t="s">
        <v>69</v>
      </c>
      <c r="L661" s="19" t="s">
        <v>70</v>
      </c>
      <c r="M661" s="19" t="s">
        <v>42</v>
      </c>
      <c r="N661" s="22" t="s">
        <v>24</v>
      </c>
      <c r="O661" s="2"/>
    </row>
    <row r="662" spans="1:15" ht="30" hidden="1" customHeight="1">
      <c r="A662" s="18">
        <v>658</v>
      </c>
      <c r="B662" s="39" t="s">
        <v>1733</v>
      </c>
      <c r="C662" s="20">
        <f t="shared" ca="1" si="10"/>
        <v>25</v>
      </c>
      <c r="D662" s="40" t="s">
        <v>1734</v>
      </c>
      <c r="E662" s="20" t="s">
        <v>17</v>
      </c>
      <c r="F662" s="41">
        <v>36448</v>
      </c>
      <c r="G662" s="18" t="s">
        <v>28</v>
      </c>
      <c r="H662" s="18" t="s">
        <v>1326</v>
      </c>
      <c r="I662" s="21">
        <v>45017</v>
      </c>
      <c r="J662" s="29" t="s">
        <v>1327</v>
      </c>
      <c r="K662" s="19" t="s">
        <v>1050</v>
      </c>
      <c r="L662" s="19" t="s">
        <v>1410</v>
      </c>
      <c r="M662" s="19" t="s">
        <v>76</v>
      </c>
      <c r="N662" s="22" t="s">
        <v>77</v>
      </c>
      <c r="O662" s="2"/>
    </row>
    <row r="663" spans="1:15" ht="30" hidden="1" customHeight="1">
      <c r="A663" s="18">
        <v>659</v>
      </c>
      <c r="B663" s="38" t="s">
        <v>1735</v>
      </c>
      <c r="C663" s="20">
        <f t="shared" ca="1" si="10"/>
        <v>38</v>
      </c>
      <c r="D663" s="29" t="s">
        <v>1736</v>
      </c>
      <c r="E663" s="60" t="s">
        <v>1737</v>
      </c>
      <c r="F663" s="61">
        <v>31747</v>
      </c>
      <c r="G663" s="18" t="s">
        <v>18</v>
      </c>
      <c r="H663" s="18" t="s">
        <v>1326</v>
      </c>
      <c r="I663" s="21">
        <v>44562</v>
      </c>
      <c r="J663" s="29" t="s">
        <v>1327</v>
      </c>
      <c r="K663" s="35" t="s">
        <v>1738</v>
      </c>
      <c r="L663" s="19" t="s">
        <v>1340</v>
      </c>
      <c r="M663" s="19" t="s">
        <v>187</v>
      </c>
      <c r="N663" s="22" t="s">
        <v>77</v>
      </c>
      <c r="O663" s="2"/>
    </row>
    <row r="664" spans="1:15" ht="30" hidden="1" customHeight="1">
      <c r="A664" s="18">
        <v>660</v>
      </c>
      <c r="B664" s="38" t="s">
        <v>1739</v>
      </c>
      <c r="C664" s="20">
        <f t="shared" ca="1" si="10"/>
        <v>50</v>
      </c>
      <c r="D664" s="29" t="s">
        <v>1740</v>
      </c>
      <c r="E664" s="20" t="s">
        <v>17</v>
      </c>
      <c r="F664" s="21">
        <v>27110</v>
      </c>
      <c r="G664" s="18" t="s">
        <v>28</v>
      </c>
      <c r="H664" s="18" t="s">
        <v>1326</v>
      </c>
      <c r="I664" s="21">
        <v>40541</v>
      </c>
      <c r="J664" s="29" t="s">
        <v>1327</v>
      </c>
      <c r="K664" s="19" t="s">
        <v>658</v>
      </c>
      <c r="L664" s="42" t="s">
        <v>61</v>
      </c>
      <c r="M664" s="19" t="s">
        <v>468</v>
      </c>
      <c r="N664" s="22" t="s">
        <v>77</v>
      </c>
      <c r="O664" s="2"/>
    </row>
    <row r="665" spans="1:15" ht="30" hidden="1" customHeight="1">
      <c r="A665" s="18">
        <v>661</v>
      </c>
      <c r="B665" s="38" t="s">
        <v>1741</v>
      </c>
      <c r="C665" s="20">
        <f t="shared" ca="1" si="10"/>
        <v>32</v>
      </c>
      <c r="D665" s="29" t="s">
        <v>1742</v>
      </c>
      <c r="E665" s="20" t="s">
        <v>1150</v>
      </c>
      <c r="F665" s="21">
        <v>33929</v>
      </c>
      <c r="G665" s="18" t="s">
        <v>28</v>
      </c>
      <c r="H665" s="18" t="s">
        <v>1326</v>
      </c>
      <c r="I665" s="21">
        <v>42156</v>
      </c>
      <c r="J665" s="29" t="s">
        <v>1327</v>
      </c>
      <c r="K665" s="19" t="s">
        <v>21</v>
      </c>
      <c r="L665" s="19" t="s">
        <v>30</v>
      </c>
      <c r="M665" s="19" t="s">
        <v>23</v>
      </c>
      <c r="N665" s="22" t="s">
        <v>24</v>
      </c>
      <c r="O665" s="2"/>
    </row>
    <row r="666" spans="1:15" ht="30" hidden="1" customHeight="1">
      <c r="A666" s="18">
        <v>662</v>
      </c>
      <c r="B666" s="38" t="s">
        <v>1743</v>
      </c>
      <c r="C666" s="20">
        <f t="shared" ca="1" si="10"/>
        <v>32</v>
      </c>
      <c r="D666" s="29" t="s">
        <v>1744</v>
      </c>
      <c r="E666" s="20" t="s">
        <v>73</v>
      </c>
      <c r="F666" s="31">
        <v>33902</v>
      </c>
      <c r="G666" s="18" t="s">
        <v>18</v>
      </c>
      <c r="H666" s="18" t="s">
        <v>1326</v>
      </c>
      <c r="I666" s="21">
        <v>44562</v>
      </c>
      <c r="J666" s="29" t="s">
        <v>1327</v>
      </c>
      <c r="K666" s="19" t="s">
        <v>52</v>
      </c>
      <c r="L666" s="19" t="s">
        <v>66</v>
      </c>
      <c r="M666" s="19" t="s">
        <v>23</v>
      </c>
      <c r="N666" s="22" t="s">
        <v>24</v>
      </c>
      <c r="O666" s="2"/>
    </row>
    <row r="667" spans="1:15" ht="30" hidden="1" customHeight="1">
      <c r="A667" s="18">
        <v>663</v>
      </c>
      <c r="B667" s="39" t="s">
        <v>1745</v>
      </c>
      <c r="C667" s="20">
        <f t="shared" ca="1" si="10"/>
        <v>24</v>
      </c>
      <c r="D667" s="40" t="s">
        <v>1746</v>
      </c>
      <c r="E667" s="20" t="s">
        <v>17</v>
      </c>
      <c r="F667" s="41">
        <v>36604</v>
      </c>
      <c r="G667" s="18" t="s">
        <v>18</v>
      </c>
      <c r="H667" s="18" t="s">
        <v>1326</v>
      </c>
      <c r="I667" s="21">
        <v>45017</v>
      </c>
      <c r="J667" s="29" t="s">
        <v>1327</v>
      </c>
      <c r="K667" s="19" t="s">
        <v>82</v>
      </c>
      <c r="L667" s="19" t="s">
        <v>675</v>
      </c>
      <c r="M667" s="19" t="s">
        <v>23</v>
      </c>
      <c r="N667" s="22" t="s">
        <v>24</v>
      </c>
      <c r="O667" s="2"/>
    </row>
    <row r="668" spans="1:15" ht="30" hidden="1" customHeight="1">
      <c r="A668" s="18">
        <v>664</v>
      </c>
      <c r="B668" s="39" t="s">
        <v>1747</v>
      </c>
      <c r="C668" s="20">
        <f t="shared" ca="1" si="10"/>
        <v>34</v>
      </c>
      <c r="D668" s="40" t="s">
        <v>1748</v>
      </c>
      <c r="E668" s="20" t="s">
        <v>17</v>
      </c>
      <c r="F668" s="41">
        <v>33190</v>
      </c>
      <c r="G668" s="18" t="s">
        <v>28</v>
      </c>
      <c r="H668" s="18" t="s">
        <v>1326</v>
      </c>
      <c r="I668" s="21">
        <v>45017</v>
      </c>
      <c r="J668" s="29" t="s">
        <v>1327</v>
      </c>
      <c r="K668" s="19" t="s">
        <v>82</v>
      </c>
      <c r="L668" s="19" t="s">
        <v>675</v>
      </c>
      <c r="M668" s="19" t="s">
        <v>23</v>
      </c>
      <c r="N668" s="22" t="s">
        <v>24</v>
      </c>
      <c r="O668" s="2"/>
    </row>
    <row r="669" spans="1:15" ht="30" hidden="1" customHeight="1">
      <c r="A669" s="18">
        <v>665</v>
      </c>
      <c r="B669" s="38" t="s">
        <v>1749</v>
      </c>
      <c r="C669" s="20">
        <f t="shared" ca="1" si="10"/>
        <v>30</v>
      </c>
      <c r="D669" s="29" t="s">
        <v>1750</v>
      </c>
      <c r="E669" s="20" t="s">
        <v>17</v>
      </c>
      <c r="F669" s="31">
        <v>34624</v>
      </c>
      <c r="G669" s="18" t="s">
        <v>28</v>
      </c>
      <c r="H669" s="18" t="s">
        <v>1326</v>
      </c>
      <c r="I669" s="21">
        <v>44562</v>
      </c>
      <c r="J669" s="29" t="s">
        <v>1327</v>
      </c>
      <c r="K669" s="19" t="s">
        <v>69</v>
      </c>
      <c r="L669" s="19" t="s">
        <v>70</v>
      </c>
      <c r="M669" s="19" t="s">
        <v>42</v>
      </c>
      <c r="N669" s="22" t="s">
        <v>24</v>
      </c>
      <c r="O669" s="2"/>
    </row>
    <row r="670" spans="1:15" ht="30" hidden="1" customHeight="1">
      <c r="A670" s="18">
        <v>666</v>
      </c>
      <c r="B670" s="38" t="s">
        <v>1751</v>
      </c>
      <c r="C670" s="20">
        <f t="shared" ca="1" si="10"/>
        <v>26</v>
      </c>
      <c r="D670" s="29" t="s">
        <v>1752</v>
      </c>
      <c r="E670" s="20" t="s">
        <v>17</v>
      </c>
      <c r="F670" s="62">
        <v>36066</v>
      </c>
      <c r="G670" s="18" t="s">
        <v>28</v>
      </c>
      <c r="H670" s="18" t="s">
        <v>1326</v>
      </c>
      <c r="I670" s="21">
        <v>44562</v>
      </c>
      <c r="J670" s="29" t="s">
        <v>1327</v>
      </c>
      <c r="K670" s="19" t="s">
        <v>21</v>
      </c>
      <c r="L670" s="19" t="s">
        <v>30</v>
      </c>
      <c r="M670" s="19" t="s">
        <v>23</v>
      </c>
      <c r="N670" s="22" t="s">
        <v>24</v>
      </c>
      <c r="O670" s="2"/>
    </row>
    <row r="671" spans="1:15" ht="30" hidden="1" customHeight="1">
      <c r="A671" s="18">
        <v>667</v>
      </c>
      <c r="B671" s="38" t="s">
        <v>1753</v>
      </c>
      <c r="C671" s="20">
        <f t="shared" ca="1" si="10"/>
        <v>30</v>
      </c>
      <c r="D671" s="29" t="s">
        <v>1754</v>
      </c>
      <c r="E671" s="20" t="s">
        <v>17</v>
      </c>
      <c r="F671" s="31">
        <v>34358</v>
      </c>
      <c r="G671" s="18" t="s">
        <v>18</v>
      </c>
      <c r="H671" s="18" t="s">
        <v>1326</v>
      </c>
      <c r="I671" s="21">
        <v>44562</v>
      </c>
      <c r="J671" s="29" t="s">
        <v>1327</v>
      </c>
      <c r="K671" s="19" t="s">
        <v>21</v>
      </c>
      <c r="L671" s="19" t="s">
        <v>30</v>
      </c>
      <c r="M671" s="19" t="s">
        <v>23</v>
      </c>
      <c r="N671" s="22" t="s">
        <v>24</v>
      </c>
      <c r="O671" s="2"/>
    </row>
    <row r="672" spans="1:15" ht="30" hidden="1" customHeight="1">
      <c r="A672" s="18">
        <v>668</v>
      </c>
      <c r="B672" s="38" t="s">
        <v>1755</v>
      </c>
      <c r="C672" s="20">
        <f t="shared" ca="1" si="10"/>
        <v>44</v>
      </c>
      <c r="D672" s="29" t="s">
        <v>1756</v>
      </c>
      <c r="E672" s="20" t="s">
        <v>17</v>
      </c>
      <c r="F672" s="21">
        <v>29509</v>
      </c>
      <c r="G672" s="18" t="s">
        <v>28</v>
      </c>
      <c r="H672" s="18" t="s">
        <v>1326</v>
      </c>
      <c r="I672" s="21">
        <v>40180</v>
      </c>
      <c r="J672" s="29" t="s">
        <v>1327</v>
      </c>
      <c r="K672" s="19" t="s">
        <v>728</v>
      </c>
      <c r="L672" s="19" t="s">
        <v>762</v>
      </c>
      <c r="M672" s="19" t="s">
        <v>42</v>
      </c>
      <c r="N672" s="22" t="s">
        <v>77</v>
      </c>
      <c r="O672" s="2"/>
    </row>
    <row r="673" spans="1:15" ht="30" hidden="1" customHeight="1">
      <c r="A673" s="18">
        <v>669</v>
      </c>
      <c r="B673" s="38" t="s">
        <v>1757</v>
      </c>
      <c r="C673" s="20">
        <f t="shared" ca="1" si="10"/>
        <v>29</v>
      </c>
      <c r="D673" s="29" t="s">
        <v>1758</v>
      </c>
      <c r="E673" s="20" t="s">
        <v>17</v>
      </c>
      <c r="F673" s="31">
        <v>34830</v>
      </c>
      <c r="G673" s="18" t="s">
        <v>28</v>
      </c>
      <c r="H673" s="18" t="s">
        <v>1326</v>
      </c>
      <c r="I673" s="21">
        <v>44562</v>
      </c>
      <c r="J673" s="29" t="s">
        <v>1327</v>
      </c>
      <c r="K673" s="19" t="s">
        <v>1050</v>
      </c>
      <c r="L673" s="19" t="s">
        <v>133</v>
      </c>
      <c r="M673" s="19" t="s">
        <v>76</v>
      </c>
      <c r="N673" s="22" t="s">
        <v>77</v>
      </c>
      <c r="O673" s="2"/>
    </row>
    <row r="674" spans="1:15" ht="30" hidden="1" customHeight="1">
      <c r="A674" s="18">
        <v>670</v>
      </c>
      <c r="B674" s="38" t="s">
        <v>1759</v>
      </c>
      <c r="C674" s="20">
        <f t="shared" ca="1" si="10"/>
        <v>24</v>
      </c>
      <c r="D674" s="29" t="s">
        <v>1760</v>
      </c>
      <c r="E674" s="20" t="s">
        <v>17</v>
      </c>
      <c r="F674" s="31">
        <v>36666</v>
      </c>
      <c r="G674" s="18" t="s">
        <v>18</v>
      </c>
      <c r="H674" s="18" t="s">
        <v>1326</v>
      </c>
      <c r="I674" s="21">
        <v>44562</v>
      </c>
      <c r="J674" s="29" t="s">
        <v>1327</v>
      </c>
      <c r="K674" s="19" t="s">
        <v>1761</v>
      </c>
      <c r="L674" s="19" t="s">
        <v>1357</v>
      </c>
      <c r="M674" s="19" t="s">
        <v>468</v>
      </c>
      <c r="N674" s="22" t="s">
        <v>77</v>
      </c>
      <c r="O674" s="2"/>
    </row>
    <row r="675" spans="1:15" ht="30" hidden="1" customHeight="1">
      <c r="A675" s="18">
        <v>671</v>
      </c>
      <c r="B675" s="38" t="s">
        <v>1762</v>
      </c>
      <c r="C675" s="20">
        <f t="shared" ca="1" si="10"/>
        <v>24</v>
      </c>
      <c r="D675" s="29" t="s">
        <v>1763</v>
      </c>
      <c r="E675" s="20" t="s">
        <v>17</v>
      </c>
      <c r="F675" s="31">
        <v>36820</v>
      </c>
      <c r="G675" s="18" t="s">
        <v>18</v>
      </c>
      <c r="H675" s="18" t="s">
        <v>1326</v>
      </c>
      <c r="I675" s="21">
        <v>44562</v>
      </c>
      <c r="J675" s="29" t="s">
        <v>1327</v>
      </c>
      <c r="K675" s="19" t="s">
        <v>1761</v>
      </c>
      <c r="L675" s="19" t="s">
        <v>1357</v>
      </c>
      <c r="M675" s="19" t="s">
        <v>468</v>
      </c>
      <c r="N675" s="22" t="s">
        <v>77</v>
      </c>
      <c r="O675" s="2"/>
    </row>
    <row r="676" spans="1:15" ht="30" hidden="1" customHeight="1">
      <c r="A676" s="18">
        <v>672</v>
      </c>
      <c r="B676" s="39" t="s">
        <v>1764</v>
      </c>
      <c r="C676" s="20">
        <f t="shared" ca="1" si="10"/>
        <v>30</v>
      </c>
      <c r="D676" s="40" t="s">
        <v>1765</v>
      </c>
      <c r="E676" s="20" t="s">
        <v>509</v>
      </c>
      <c r="F676" s="41">
        <v>34620</v>
      </c>
      <c r="G676" s="18" t="s">
        <v>18</v>
      </c>
      <c r="H676" s="18" t="s">
        <v>1326</v>
      </c>
      <c r="I676" s="21">
        <v>45017</v>
      </c>
      <c r="J676" s="29" t="s">
        <v>1327</v>
      </c>
      <c r="K676" s="19" t="s">
        <v>21</v>
      </c>
      <c r="L676" s="19" t="s">
        <v>30</v>
      </c>
      <c r="M676" s="19" t="s">
        <v>23</v>
      </c>
      <c r="N676" s="22" t="s">
        <v>24</v>
      </c>
      <c r="O676" s="2"/>
    </row>
    <row r="677" spans="1:15" ht="30" hidden="1" customHeight="1">
      <c r="A677" s="18">
        <v>673</v>
      </c>
      <c r="B677" s="39" t="s">
        <v>1766</v>
      </c>
      <c r="C677" s="20">
        <f t="shared" ca="1" si="10"/>
        <v>25</v>
      </c>
      <c r="D677" s="40" t="s">
        <v>1767</v>
      </c>
      <c r="E677" s="20" t="s">
        <v>17</v>
      </c>
      <c r="F677" s="41">
        <v>36475</v>
      </c>
      <c r="G677" s="18" t="s">
        <v>18</v>
      </c>
      <c r="H677" s="18" t="s">
        <v>1326</v>
      </c>
      <c r="I677" s="21">
        <v>45017</v>
      </c>
      <c r="J677" s="29" t="s">
        <v>1327</v>
      </c>
      <c r="K677" s="19" t="s">
        <v>488</v>
      </c>
      <c r="L677" s="28" t="s">
        <v>1768</v>
      </c>
      <c r="M677" s="19" t="s">
        <v>468</v>
      </c>
      <c r="N677" s="22" t="s">
        <v>24</v>
      </c>
      <c r="O677" s="2"/>
    </row>
    <row r="678" spans="1:15" ht="30" hidden="1" customHeight="1">
      <c r="A678" s="18">
        <v>674</v>
      </c>
      <c r="B678" s="43" t="s">
        <v>1769</v>
      </c>
      <c r="C678" s="20">
        <f t="shared" ca="1" si="10"/>
        <v>41</v>
      </c>
      <c r="D678" s="44" t="s">
        <v>1770</v>
      </c>
      <c r="E678" s="45" t="s">
        <v>17</v>
      </c>
      <c r="F678" s="46">
        <v>30494</v>
      </c>
      <c r="G678" s="47" t="s">
        <v>28</v>
      </c>
      <c r="H678" s="47" t="s">
        <v>1326</v>
      </c>
      <c r="I678" s="46">
        <v>39753</v>
      </c>
      <c r="J678" s="44" t="s">
        <v>1327</v>
      </c>
      <c r="K678" s="48" t="s">
        <v>728</v>
      </c>
      <c r="L678" s="48" t="s">
        <v>61</v>
      </c>
      <c r="M678" s="48" t="s">
        <v>1771</v>
      </c>
      <c r="N678" s="49" t="s">
        <v>77</v>
      </c>
      <c r="O678" s="2"/>
    </row>
    <row r="679" spans="1:15" ht="30" hidden="1" customHeight="1">
      <c r="A679" s="18">
        <v>675</v>
      </c>
      <c r="B679" s="38" t="s">
        <v>1772</v>
      </c>
      <c r="C679" s="20">
        <f t="shared" ca="1" si="10"/>
        <v>35</v>
      </c>
      <c r="D679" s="29" t="s">
        <v>1773</v>
      </c>
      <c r="E679" s="20" t="s">
        <v>17</v>
      </c>
      <c r="F679" s="21">
        <v>32528</v>
      </c>
      <c r="G679" s="18" t="s">
        <v>18</v>
      </c>
      <c r="H679" s="18" t="s">
        <v>1326</v>
      </c>
      <c r="I679" s="21">
        <v>40969</v>
      </c>
      <c r="J679" s="29" t="s">
        <v>1327</v>
      </c>
      <c r="K679" s="19" t="s">
        <v>185</v>
      </c>
      <c r="L679" s="19" t="s">
        <v>1545</v>
      </c>
      <c r="M679" s="28" t="s">
        <v>187</v>
      </c>
      <c r="N679" s="22" t="s">
        <v>77</v>
      </c>
      <c r="O679" s="2"/>
    </row>
    <row r="680" spans="1:15" ht="30" hidden="1" customHeight="1">
      <c r="A680" s="18">
        <v>676</v>
      </c>
      <c r="B680" s="39" t="s">
        <v>1774</v>
      </c>
      <c r="C680" s="20">
        <f t="shared" ca="1" si="10"/>
        <v>31</v>
      </c>
      <c r="D680" s="40" t="s">
        <v>1775</v>
      </c>
      <c r="E680" s="20" t="s">
        <v>1776</v>
      </c>
      <c r="F680" s="41">
        <v>34119</v>
      </c>
      <c r="G680" s="18" t="s">
        <v>18</v>
      </c>
      <c r="H680" s="18" t="s">
        <v>1326</v>
      </c>
      <c r="I680" s="21">
        <v>45017</v>
      </c>
      <c r="J680" s="29" t="s">
        <v>1327</v>
      </c>
      <c r="K680" s="19" t="s">
        <v>21</v>
      </c>
      <c r="L680" s="19" t="s">
        <v>30</v>
      </c>
      <c r="M680" s="19" t="s">
        <v>23</v>
      </c>
      <c r="N680" s="22" t="s">
        <v>24</v>
      </c>
      <c r="O680" s="2"/>
    </row>
    <row r="681" spans="1:15" ht="30" hidden="1" customHeight="1">
      <c r="A681" s="18">
        <v>677</v>
      </c>
      <c r="B681" s="39" t="s">
        <v>1777</v>
      </c>
      <c r="C681" s="20">
        <f t="shared" ca="1" si="10"/>
        <v>26</v>
      </c>
      <c r="D681" s="40" t="s">
        <v>1778</v>
      </c>
      <c r="E681" s="20" t="s">
        <v>17</v>
      </c>
      <c r="F681" s="41">
        <v>35833</v>
      </c>
      <c r="G681" s="18" t="s">
        <v>18</v>
      </c>
      <c r="H681" s="18" t="s">
        <v>1326</v>
      </c>
      <c r="I681" s="21">
        <v>45017</v>
      </c>
      <c r="J681" s="29" t="s">
        <v>1327</v>
      </c>
      <c r="K681" s="19" t="s">
        <v>82</v>
      </c>
      <c r="L681" s="26" t="s">
        <v>675</v>
      </c>
      <c r="M681" s="19" t="s">
        <v>23</v>
      </c>
      <c r="N681" s="22" t="s">
        <v>24</v>
      </c>
      <c r="O681" s="2"/>
    </row>
    <row r="682" spans="1:15" ht="30" hidden="1" customHeight="1">
      <c r="A682" s="18">
        <v>678</v>
      </c>
      <c r="B682" s="38" t="s">
        <v>1779</v>
      </c>
      <c r="C682" s="20">
        <f t="shared" ca="1" si="10"/>
        <v>45</v>
      </c>
      <c r="D682" s="29" t="s">
        <v>1780</v>
      </c>
      <c r="E682" s="20" t="s">
        <v>17</v>
      </c>
      <c r="F682" s="21">
        <v>28988</v>
      </c>
      <c r="G682" s="18" t="s">
        <v>28</v>
      </c>
      <c r="H682" s="18" t="s">
        <v>1326</v>
      </c>
      <c r="I682" s="21">
        <v>40541</v>
      </c>
      <c r="J682" s="29" t="s">
        <v>1327</v>
      </c>
      <c r="K682" s="19" t="s">
        <v>728</v>
      </c>
      <c r="L682" s="19" t="s">
        <v>61</v>
      </c>
      <c r="M682" s="19" t="s">
        <v>468</v>
      </c>
      <c r="N682" s="22" t="s">
        <v>77</v>
      </c>
      <c r="O682" s="2"/>
    </row>
    <row r="683" spans="1:15" ht="30" hidden="1" customHeight="1">
      <c r="A683" s="18">
        <v>679</v>
      </c>
      <c r="B683" s="38" t="s">
        <v>1781</v>
      </c>
      <c r="C683" s="20">
        <f t="shared" ca="1" si="10"/>
        <v>26</v>
      </c>
      <c r="D683" s="29" t="s">
        <v>1782</v>
      </c>
      <c r="E683" s="20" t="s">
        <v>17</v>
      </c>
      <c r="F683" s="31">
        <v>35992</v>
      </c>
      <c r="G683" s="18" t="s">
        <v>18</v>
      </c>
      <c r="H683" s="18" t="s">
        <v>1326</v>
      </c>
      <c r="I683" s="21">
        <v>44562</v>
      </c>
      <c r="J683" s="29" t="s">
        <v>1327</v>
      </c>
      <c r="K683" s="19" t="s">
        <v>1683</v>
      </c>
      <c r="L683" s="19" t="s">
        <v>1340</v>
      </c>
      <c r="M683" s="19" t="s">
        <v>187</v>
      </c>
      <c r="N683" s="22" t="s">
        <v>77</v>
      </c>
      <c r="O683" s="2"/>
    </row>
    <row r="684" spans="1:15" ht="30" hidden="1" customHeight="1">
      <c r="A684" s="18">
        <v>680</v>
      </c>
      <c r="B684" s="38" t="s">
        <v>1783</v>
      </c>
      <c r="C684" s="20">
        <f t="shared" ca="1" si="10"/>
        <v>23</v>
      </c>
      <c r="D684" s="29" t="s">
        <v>1784</v>
      </c>
      <c r="E684" s="20" t="s">
        <v>17</v>
      </c>
      <c r="F684" s="31">
        <v>37100</v>
      </c>
      <c r="G684" s="18" t="s">
        <v>18</v>
      </c>
      <c r="H684" s="18" t="s">
        <v>1326</v>
      </c>
      <c r="I684" s="21">
        <v>44562</v>
      </c>
      <c r="J684" s="29" t="s">
        <v>1327</v>
      </c>
      <c r="K684" s="19" t="s">
        <v>728</v>
      </c>
      <c r="L684" s="19" t="s">
        <v>1340</v>
      </c>
      <c r="M684" s="19" t="s">
        <v>187</v>
      </c>
      <c r="N684" s="22" t="s">
        <v>77</v>
      </c>
      <c r="O684" s="2"/>
    </row>
    <row r="685" spans="1:15" ht="30" hidden="1" customHeight="1">
      <c r="A685" s="18">
        <v>681</v>
      </c>
      <c r="B685" s="38" t="s">
        <v>1785</v>
      </c>
      <c r="C685" s="20">
        <f t="shared" ca="1" si="10"/>
        <v>22</v>
      </c>
      <c r="D685" s="29" t="s">
        <v>1786</v>
      </c>
      <c r="E685" s="20" t="s">
        <v>17</v>
      </c>
      <c r="F685" s="31">
        <v>37432</v>
      </c>
      <c r="G685" s="18" t="s">
        <v>28</v>
      </c>
      <c r="H685" s="18" t="s">
        <v>1326</v>
      </c>
      <c r="I685" s="21">
        <v>44562</v>
      </c>
      <c r="J685" s="29" t="s">
        <v>1327</v>
      </c>
      <c r="K685" s="19" t="s">
        <v>1787</v>
      </c>
      <c r="L685" s="19" t="s">
        <v>1788</v>
      </c>
      <c r="M685" s="19" t="s">
        <v>42</v>
      </c>
      <c r="N685" s="22" t="s">
        <v>77</v>
      </c>
      <c r="O685" s="2"/>
    </row>
    <row r="686" spans="1:15" ht="30" hidden="1" customHeight="1">
      <c r="A686" s="18">
        <v>682</v>
      </c>
      <c r="B686" s="39" t="s">
        <v>1789</v>
      </c>
      <c r="C686" s="20">
        <f t="shared" ca="1" si="10"/>
        <v>24</v>
      </c>
      <c r="D686" s="29" t="s">
        <v>1790</v>
      </c>
      <c r="E686" s="20" t="s">
        <v>17</v>
      </c>
      <c r="F686" s="31">
        <v>36673</v>
      </c>
      <c r="G686" s="18" t="s">
        <v>18</v>
      </c>
      <c r="H686" s="18" t="s">
        <v>1326</v>
      </c>
      <c r="I686" s="21">
        <v>45017</v>
      </c>
      <c r="J686" s="29" t="s">
        <v>1327</v>
      </c>
      <c r="K686" s="19" t="s">
        <v>21</v>
      </c>
      <c r="L686" s="19" t="s">
        <v>30</v>
      </c>
      <c r="M686" s="19" t="s">
        <v>23</v>
      </c>
      <c r="N686" s="22" t="s">
        <v>24</v>
      </c>
      <c r="O686" s="2"/>
    </row>
    <row r="687" spans="1:15" ht="30" hidden="1" customHeight="1">
      <c r="A687" s="18">
        <v>683</v>
      </c>
      <c r="B687" s="38" t="s">
        <v>1791</v>
      </c>
      <c r="C687" s="20">
        <f t="shared" ca="1" si="10"/>
        <v>35</v>
      </c>
      <c r="D687" s="29" t="s">
        <v>1792</v>
      </c>
      <c r="E687" s="20" t="s">
        <v>17</v>
      </c>
      <c r="F687" s="21">
        <v>32709</v>
      </c>
      <c r="G687" s="18" t="s">
        <v>18</v>
      </c>
      <c r="H687" s="18" t="s">
        <v>1326</v>
      </c>
      <c r="I687" s="21">
        <v>41214</v>
      </c>
      <c r="J687" s="29" t="s">
        <v>1327</v>
      </c>
      <c r="K687" s="19" t="s">
        <v>52</v>
      </c>
      <c r="L687" s="19" t="s">
        <v>66</v>
      </c>
      <c r="M687" s="19" t="s">
        <v>23</v>
      </c>
      <c r="N687" s="22" t="s">
        <v>24</v>
      </c>
      <c r="O687" s="2"/>
    </row>
    <row r="688" spans="1:15" ht="30" hidden="1" customHeight="1">
      <c r="A688" s="18">
        <v>684</v>
      </c>
      <c r="B688" s="38" t="s">
        <v>1793</v>
      </c>
      <c r="C688" s="20">
        <f t="shared" ca="1" si="10"/>
        <v>47</v>
      </c>
      <c r="D688" s="29" t="s">
        <v>1794</v>
      </c>
      <c r="E688" s="20" t="s">
        <v>17</v>
      </c>
      <c r="F688" s="21">
        <v>28216</v>
      </c>
      <c r="G688" s="18" t="s">
        <v>28</v>
      </c>
      <c r="H688" s="18" t="s">
        <v>1326</v>
      </c>
      <c r="I688" s="21">
        <v>40241</v>
      </c>
      <c r="J688" s="29" t="s">
        <v>1327</v>
      </c>
      <c r="K688" s="19" t="s">
        <v>728</v>
      </c>
      <c r="L688" s="19" t="s">
        <v>762</v>
      </c>
      <c r="M688" s="19" t="s">
        <v>42</v>
      </c>
      <c r="N688" s="22" t="s">
        <v>77</v>
      </c>
      <c r="O688" s="2"/>
    </row>
    <row r="689" spans="1:15" ht="30" hidden="1" customHeight="1">
      <c r="A689" s="18">
        <v>685</v>
      </c>
      <c r="B689" s="38" t="s">
        <v>1795</v>
      </c>
      <c r="C689" s="20">
        <f t="shared" ca="1" si="10"/>
        <v>44</v>
      </c>
      <c r="D689" s="29" t="s">
        <v>1796</v>
      </c>
      <c r="E689" s="20" t="s">
        <v>17</v>
      </c>
      <c r="F689" s="21">
        <v>29463</v>
      </c>
      <c r="G689" s="18" t="s">
        <v>28</v>
      </c>
      <c r="H689" s="18" t="s">
        <v>1326</v>
      </c>
      <c r="I689" s="21">
        <v>40179</v>
      </c>
      <c r="J689" s="29" t="s">
        <v>1327</v>
      </c>
      <c r="K689" s="19" t="s">
        <v>931</v>
      </c>
      <c r="L689" s="42" t="s">
        <v>61</v>
      </c>
      <c r="M689" s="19" t="s">
        <v>134</v>
      </c>
      <c r="N689" s="22" t="s">
        <v>77</v>
      </c>
      <c r="O689" s="2"/>
    </row>
    <row r="690" spans="1:15" ht="30" hidden="1" customHeight="1">
      <c r="A690" s="18">
        <v>686</v>
      </c>
      <c r="B690" s="38" t="s">
        <v>1797</v>
      </c>
      <c r="C690" s="20">
        <f t="shared" ca="1" si="10"/>
        <v>30</v>
      </c>
      <c r="D690" s="29" t="s">
        <v>1798</v>
      </c>
      <c r="E690" s="20" t="s">
        <v>17</v>
      </c>
      <c r="F690" s="31">
        <v>34593</v>
      </c>
      <c r="G690" s="18" t="s">
        <v>18</v>
      </c>
      <c r="H690" s="18" t="s">
        <v>1326</v>
      </c>
      <c r="I690" s="21">
        <v>44562</v>
      </c>
      <c r="J690" s="29" t="s">
        <v>1327</v>
      </c>
      <c r="K690" s="19" t="s">
        <v>1799</v>
      </c>
      <c r="L690" s="19" t="s">
        <v>1340</v>
      </c>
      <c r="M690" s="19" t="s">
        <v>187</v>
      </c>
      <c r="N690" s="22" t="s">
        <v>77</v>
      </c>
      <c r="O690" s="2"/>
    </row>
    <row r="691" spans="1:15" ht="30" hidden="1" customHeight="1">
      <c r="A691" s="18">
        <v>687</v>
      </c>
      <c r="B691" s="38" t="s">
        <v>1800</v>
      </c>
      <c r="C691" s="20">
        <f t="shared" ca="1" si="10"/>
        <v>51</v>
      </c>
      <c r="D691" s="29" t="s">
        <v>1801</v>
      </c>
      <c r="E691" s="20" t="s">
        <v>73</v>
      </c>
      <c r="F691" s="21">
        <v>26927</v>
      </c>
      <c r="G691" s="18" t="s">
        <v>28</v>
      </c>
      <c r="H691" s="18" t="s">
        <v>1326</v>
      </c>
      <c r="I691" s="21">
        <v>40541</v>
      </c>
      <c r="J691" s="29" t="s">
        <v>1327</v>
      </c>
      <c r="K691" s="19" t="s">
        <v>809</v>
      </c>
      <c r="L691" s="19" t="s">
        <v>61</v>
      </c>
      <c r="M691" s="19" t="s">
        <v>634</v>
      </c>
      <c r="N691" s="22" t="s">
        <v>77</v>
      </c>
      <c r="O691" s="2"/>
    </row>
    <row r="692" spans="1:15" ht="30" hidden="1" customHeight="1">
      <c r="A692" s="18">
        <v>688</v>
      </c>
      <c r="B692" s="39" t="s">
        <v>1802</v>
      </c>
      <c r="C692" s="20">
        <f t="shared" ca="1" si="10"/>
        <v>25</v>
      </c>
      <c r="D692" s="29" t="s">
        <v>1803</v>
      </c>
      <c r="E692" s="20" t="s">
        <v>17</v>
      </c>
      <c r="F692" s="31">
        <v>36524</v>
      </c>
      <c r="G692" s="18" t="s">
        <v>18</v>
      </c>
      <c r="H692" s="18" t="s">
        <v>1326</v>
      </c>
      <c r="I692" s="21">
        <v>45017</v>
      </c>
      <c r="J692" s="29" t="s">
        <v>1327</v>
      </c>
      <c r="K692" s="19" t="s">
        <v>197</v>
      </c>
      <c r="L692" s="19" t="s">
        <v>482</v>
      </c>
      <c r="M692" s="19" t="s">
        <v>199</v>
      </c>
      <c r="N692" s="22" t="s">
        <v>24</v>
      </c>
      <c r="O692" s="2"/>
    </row>
    <row r="693" spans="1:15" ht="30" hidden="1" customHeight="1">
      <c r="A693" s="18">
        <v>689</v>
      </c>
      <c r="B693" s="38" t="s">
        <v>1804</v>
      </c>
      <c r="C693" s="20">
        <f t="shared" ca="1" si="10"/>
        <v>34</v>
      </c>
      <c r="D693" s="29" t="s">
        <v>1805</v>
      </c>
      <c r="E693" s="20" t="s">
        <v>17</v>
      </c>
      <c r="F693" s="21">
        <v>33065</v>
      </c>
      <c r="G693" s="18" t="s">
        <v>18</v>
      </c>
      <c r="H693" s="18" t="s">
        <v>1326</v>
      </c>
      <c r="I693" s="21">
        <v>40969</v>
      </c>
      <c r="J693" s="29" t="s">
        <v>1327</v>
      </c>
      <c r="K693" s="19" t="s">
        <v>69</v>
      </c>
      <c r="L693" s="19" t="s">
        <v>70</v>
      </c>
      <c r="M693" s="19" t="s">
        <v>42</v>
      </c>
      <c r="N693" s="22" t="s">
        <v>24</v>
      </c>
      <c r="O693" s="2"/>
    </row>
    <row r="694" spans="1:15" ht="30" hidden="1" customHeight="1">
      <c r="A694" s="18">
        <v>690</v>
      </c>
      <c r="B694" s="39" t="s">
        <v>1806</v>
      </c>
      <c r="C694" s="20">
        <f t="shared" ca="1" si="10"/>
        <v>25</v>
      </c>
      <c r="D694" s="40" t="s">
        <v>1807</v>
      </c>
      <c r="E694" s="20" t="s">
        <v>17</v>
      </c>
      <c r="F694" s="41">
        <v>36504</v>
      </c>
      <c r="G694" s="18" t="s">
        <v>28</v>
      </c>
      <c r="H694" s="18" t="s">
        <v>1326</v>
      </c>
      <c r="I694" s="21">
        <v>45017</v>
      </c>
      <c r="J694" s="29" t="s">
        <v>1327</v>
      </c>
      <c r="K694" s="19" t="s">
        <v>197</v>
      </c>
      <c r="L694" s="19" t="s">
        <v>482</v>
      </c>
      <c r="M694" s="19" t="s">
        <v>199</v>
      </c>
      <c r="N694" s="22" t="s">
        <v>24</v>
      </c>
      <c r="O694" s="2"/>
    </row>
    <row r="695" spans="1:15" ht="30" hidden="1" customHeight="1">
      <c r="A695" s="18">
        <v>691</v>
      </c>
      <c r="B695" s="38" t="s">
        <v>1808</v>
      </c>
      <c r="C695" s="20">
        <f t="shared" ca="1" si="10"/>
        <v>32</v>
      </c>
      <c r="D695" s="29" t="s">
        <v>1809</v>
      </c>
      <c r="E695" s="20" t="s">
        <v>17</v>
      </c>
      <c r="F695" s="31">
        <v>33790</v>
      </c>
      <c r="G695" s="18" t="s">
        <v>18</v>
      </c>
      <c r="H695" s="18" t="s">
        <v>1326</v>
      </c>
      <c r="I695" s="21">
        <v>44562</v>
      </c>
      <c r="J695" s="29" t="s">
        <v>1327</v>
      </c>
      <c r="K695" s="19" t="s">
        <v>21</v>
      </c>
      <c r="L695" s="19" t="s">
        <v>30</v>
      </c>
      <c r="M695" s="19" t="s">
        <v>23</v>
      </c>
      <c r="N695" s="22" t="s">
        <v>24</v>
      </c>
      <c r="O695" s="2"/>
    </row>
    <row r="696" spans="1:15" ht="30" hidden="1" customHeight="1">
      <c r="A696" s="18">
        <v>692</v>
      </c>
      <c r="B696" s="38" t="s">
        <v>1810</v>
      </c>
      <c r="C696" s="20">
        <f t="shared" ca="1" si="10"/>
        <v>33</v>
      </c>
      <c r="D696" s="29" t="s">
        <v>1811</v>
      </c>
      <c r="E696" s="20" t="s">
        <v>283</v>
      </c>
      <c r="F696" s="31">
        <v>33501</v>
      </c>
      <c r="G696" s="18" t="s">
        <v>28</v>
      </c>
      <c r="H696" s="18" t="s">
        <v>1326</v>
      </c>
      <c r="I696" s="21">
        <v>44562</v>
      </c>
      <c r="J696" s="29" t="s">
        <v>1327</v>
      </c>
      <c r="K696" s="19" t="s">
        <v>919</v>
      </c>
      <c r="L696" s="42" t="s">
        <v>61</v>
      </c>
      <c r="M696" s="19" t="s">
        <v>626</v>
      </c>
      <c r="N696" s="22" t="s">
        <v>77</v>
      </c>
      <c r="O696" s="2"/>
    </row>
    <row r="697" spans="1:15" ht="30" hidden="1" customHeight="1">
      <c r="A697" s="18">
        <v>693</v>
      </c>
      <c r="B697" s="38" t="s">
        <v>1812</v>
      </c>
      <c r="C697" s="20">
        <f t="shared" ca="1" si="10"/>
        <v>46</v>
      </c>
      <c r="D697" s="29" t="s">
        <v>1813</v>
      </c>
      <c r="E697" s="20" t="s">
        <v>779</v>
      </c>
      <c r="F697" s="21">
        <v>28623</v>
      </c>
      <c r="G697" s="18" t="s">
        <v>28</v>
      </c>
      <c r="H697" s="18" t="s">
        <v>1326</v>
      </c>
      <c r="I697" s="21">
        <v>40541</v>
      </c>
      <c r="J697" s="29" t="s">
        <v>1327</v>
      </c>
      <c r="K697" s="19" t="s">
        <v>728</v>
      </c>
      <c r="L697" s="42" t="s">
        <v>61</v>
      </c>
      <c r="M697" s="19" t="s">
        <v>134</v>
      </c>
      <c r="N697" s="22" t="s">
        <v>77</v>
      </c>
      <c r="O697" s="2"/>
    </row>
    <row r="698" spans="1:15" ht="30" hidden="1" customHeight="1">
      <c r="A698" s="18">
        <v>694</v>
      </c>
      <c r="B698" s="39" t="s">
        <v>1814</v>
      </c>
      <c r="C698" s="20">
        <f t="shared" ca="1" si="10"/>
        <v>25</v>
      </c>
      <c r="D698" s="40" t="s">
        <v>1815</v>
      </c>
      <c r="E698" s="20" t="s">
        <v>1816</v>
      </c>
      <c r="F698" s="41">
        <v>36496</v>
      </c>
      <c r="G698" s="18" t="s">
        <v>18</v>
      </c>
      <c r="H698" s="18" t="s">
        <v>1326</v>
      </c>
      <c r="I698" s="21">
        <v>45017</v>
      </c>
      <c r="J698" s="29" t="s">
        <v>1327</v>
      </c>
      <c r="K698" s="19" t="s">
        <v>1706</v>
      </c>
      <c r="L698" s="28" t="s">
        <v>957</v>
      </c>
      <c r="M698" s="23" t="s">
        <v>164</v>
      </c>
      <c r="N698" s="22" t="s">
        <v>24</v>
      </c>
      <c r="O698" s="2"/>
    </row>
    <row r="699" spans="1:15" ht="30" hidden="1" customHeight="1">
      <c r="A699" s="18">
        <v>695</v>
      </c>
      <c r="B699" s="38" t="s">
        <v>1817</v>
      </c>
      <c r="C699" s="20">
        <f t="shared" ca="1" si="10"/>
        <v>23</v>
      </c>
      <c r="D699" s="29" t="s">
        <v>1818</v>
      </c>
      <c r="E699" s="20" t="s">
        <v>17</v>
      </c>
      <c r="F699" s="21">
        <v>37174</v>
      </c>
      <c r="G699" s="18" t="s">
        <v>18</v>
      </c>
      <c r="H699" s="18" t="s">
        <v>1326</v>
      </c>
      <c r="I699" s="21">
        <v>44562</v>
      </c>
      <c r="J699" s="29" t="s">
        <v>1327</v>
      </c>
      <c r="K699" s="19" t="s">
        <v>728</v>
      </c>
      <c r="L699" s="42" t="s">
        <v>61</v>
      </c>
      <c r="M699" s="19" t="s">
        <v>626</v>
      </c>
      <c r="N699" s="22" t="s">
        <v>77</v>
      </c>
      <c r="O699" s="2"/>
    </row>
    <row r="700" spans="1:15" ht="30" hidden="1" customHeight="1">
      <c r="A700" s="18">
        <v>696</v>
      </c>
      <c r="B700" s="39" t="s">
        <v>1819</v>
      </c>
      <c r="C700" s="20">
        <f t="shared" ca="1" si="10"/>
        <v>30</v>
      </c>
      <c r="D700" s="40" t="s">
        <v>1820</v>
      </c>
      <c r="E700" s="20" t="s">
        <v>202</v>
      </c>
      <c r="F700" s="41">
        <v>34503</v>
      </c>
      <c r="G700" s="18" t="s">
        <v>18</v>
      </c>
      <c r="H700" s="18" t="s">
        <v>1326</v>
      </c>
      <c r="I700" s="21">
        <v>45017</v>
      </c>
      <c r="J700" s="29" t="s">
        <v>1327</v>
      </c>
      <c r="K700" s="19" t="s">
        <v>1821</v>
      </c>
      <c r="L700" s="19" t="s">
        <v>1340</v>
      </c>
      <c r="M700" s="19" t="s">
        <v>479</v>
      </c>
      <c r="N700" s="22" t="s">
        <v>77</v>
      </c>
      <c r="O700" s="2"/>
    </row>
    <row r="701" spans="1:15" ht="30" hidden="1" customHeight="1">
      <c r="A701" s="18">
        <v>697</v>
      </c>
      <c r="B701" s="38" t="s">
        <v>1822</v>
      </c>
      <c r="C701" s="20">
        <f t="shared" ca="1" si="10"/>
        <v>32</v>
      </c>
      <c r="D701" s="29" t="s">
        <v>1823</v>
      </c>
      <c r="E701" s="20" t="s">
        <v>17</v>
      </c>
      <c r="F701" s="21">
        <v>33769</v>
      </c>
      <c r="G701" s="18" t="s">
        <v>28</v>
      </c>
      <c r="H701" s="18" t="s">
        <v>1326</v>
      </c>
      <c r="I701" s="21">
        <v>40969</v>
      </c>
      <c r="J701" s="29" t="s">
        <v>1327</v>
      </c>
      <c r="K701" s="19" t="s">
        <v>185</v>
      </c>
      <c r="L701" s="42" t="s">
        <v>61</v>
      </c>
      <c r="M701" s="19" t="s">
        <v>42</v>
      </c>
      <c r="N701" s="22" t="s">
        <v>77</v>
      </c>
      <c r="O701" s="2"/>
    </row>
    <row r="702" spans="1:15" ht="30" hidden="1" customHeight="1">
      <c r="A702" s="18">
        <v>698</v>
      </c>
      <c r="B702" s="39" t="s">
        <v>1824</v>
      </c>
      <c r="C702" s="20">
        <f t="shared" ca="1" si="10"/>
        <v>25</v>
      </c>
      <c r="D702" s="40" t="s">
        <v>1825</v>
      </c>
      <c r="E702" s="20" t="s">
        <v>17</v>
      </c>
      <c r="F702" s="41">
        <v>36390</v>
      </c>
      <c r="G702" s="18" t="s">
        <v>18</v>
      </c>
      <c r="H702" s="18" t="s">
        <v>1326</v>
      </c>
      <c r="I702" s="21">
        <v>45017</v>
      </c>
      <c r="J702" s="29" t="s">
        <v>1327</v>
      </c>
      <c r="K702" s="19" t="s">
        <v>40</v>
      </c>
      <c r="L702" s="19" t="s">
        <v>1593</v>
      </c>
      <c r="M702" s="19" t="s">
        <v>42</v>
      </c>
      <c r="N702" s="22" t="s">
        <v>24</v>
      </c>
      <c r="O702" s="2"/>
    </row>
    <row r="703" spans="1:15" ht="30" hidden="1" customHeight="1">
      <c r="A703" s="18">
        <v>699</v>
      </c>
      <c r="B703" s="38" t="s">
        <v>1826</v>
      </c>
      <c r="C703" s="20">
        <f t="shared" ca="1" si="10"/>
        <v>29</v>
      </c>
      <c r="D703" s="29" t="s">
        <v>1827</v>
      </c>
      <c r="E703" s="20" t="s">
        <v>431</v>
      </c>
      <c r="F703" s="21">
        <v>34957</v>
      </c>
      <c r="G703" s="18" t="s">
        <v>18</v>
      </c>
      <c r="H703" s="18" t="s">
        <v>1326</v>
      </c>
      <c r="I703" s="21">
        <v>44562</v>
      </c>
      <c r="J703" s="29" t="s">
        <v>1327</v>
      </c>
      <c r="K703" s="19" t="s">
        <v>227</v>
      </c>
      <c r="L703" s="19" t="s">
        <v>688</v>
      </c>
      <c r="M703" s="19" t="s">
        <v>42</v>
      </c>
      <c r="N703" s="22" t="s">
        <v>24</v>
      </c>
      <c r="O703" s="2"/>
    </row>
    <row r="704" spans="1:15" ht="30" hidden="1" customHeight="1">
      <c r="A704" s="18">
        <v>700</v>
      </c>
      <c r="B704" s="38" t="s">
        <v>1828</v>
      </c>
      <c r="C704" s="20">
        <f t="shared" ca="1" si="10"/>
        <v>33</v>
      </c>
      <c r="D704" s="29" t="s">
        <v>1829</v>
      </c>
      <c r="E704" s="20" t="s">
        <v>17</v>
      </c>
      <c r="F704" s="21">
        <v>33388</v>
      </c>
      <c r="G704" s="18" t="s">
        <v>28</v>
      </c>
      <c r="H704" s="18" t="s">
        <v>1326</v>
      </c>
      <c r="I704" s="21">
        <v>41944</v>
      </c>
      <c r="J704" s="29" t="s">
        <v>1327</v>
      </c>
      <c r="K704" s="19" t="s">
        <v>586</v>
      </c>
      <c r="L704" s="42" t="s">
        <v>1709</v>
      </c>
      <c r="M704" s="19" t="s">
        <v>134</v>
      </c>
      <c r="N704" s="22" t="s">
        <v>77</v>
      </c>
      <c r="O704" s="2"/>
    </row>
    <row r="705" spans="1:15" ht="30" hidden="1" customHeight="1">
      <c r="A705" s="18">
        <v>701</v>
      </c>
      <c r="B705" s="43" t="s">
        <v>1830</v>
      </c>
      <c r="C705" s="20">
        <f t="shared" ca="1" si="10"/>
        <v>36</v>
      </c>
      <c r="D705" s="44" t="s">
        <v>1831</v>
      </c>
      <c r="E705" s="45" t="s">
        <v>17</v>
      </c>
      <c r="F705" s="46">
        <v>32434</v>
      </c>
      <c r="G705" s="47" t="s">
        <v>28</v>
      </c>
      <c r="H705" s="47" t="s">
        <v>1326</v>
      </c>
      <c r="I705" s="46">
        <v>41944</v>
      </c>
      <c r="J705" s="44" t="s">
        <v>1327</v>
      </c>
      <c r="K705" s="48" t="s">
        <v>586</v>
      </c>
      <c r="L705" s="48" t="s">
        <v>1832</v>
      </c>
      <c r="M705" s="48" t="s">
        <v>424</v>
      </c>
      <c r="N705" s="49" t="s">
        <v>77</v>
      </c>
      <c r="O705" s="2"/>
    </row>
    <row r="706" spans="1:15" ht="30" hidden="1" customHeight="1">
      <c r="A706" s="18">
        <v>702</v>
      </c>
      <c r="B706" s="39" t="s">
        <v>1833</v>
      </c>
      <c r="C706" s="20">
        <f t="shared" ca="1" si="10"/>
        <v>26</v>
      </c>
      <c r="D706" s="40" t="s">
        <v>1834</v>
      </c>
      <c r="E706" s="20" t="s">
        <v>17</v>
      </c>
      <c r="F706" s="41">
        <v>35944</v>
      </c>
      <c r="G706" s="18" t="s">
        <v>18</v>
      </c>
      <c r="H706" s="18" t="s">
        <v>1326</v>
      </c>
      <c r="I706" s="21">
        <v>45017</v>
      </c>
      <c r="J706" s="29" t="s">
        <v>1327</v>
      </c>
      <c r="K706" s="19" t="s">
        <v>21</v>
      </c>
      <c r="L706" s="19" t="s">
        <v>30</v>
      </c>
      <c r="M706" s="19" t="s">
        <v>23</v>
      </c>
      <c r="N706" s="22" t="s">
        <v>24</v>
      </c>
      <c r="O706" s="2"/>
    </row>
    <row r="707" spans="1:15" ht="30" hidden="1" customHeight="1">
      <c r="A707" s="18">
        <v>703</v>
      </c>
      <c r="B707" s="38" t="s">
        <v>1835</v>
      </c>
      <c r="C707" s="20">
        <f t="shared" ca="1" si="10"/>
        <v>25</v>
      </c>
      <c r="D707" s="29" t="s">
        <v>1836</v>
      </c>
      <c r="E707" s="20" t="s">
        <v>17</v>
      </c>
      <c r="F707" s="31">
        <v>36522</v>
      </c>
      <c r="G707" s="18" t="s">
        <v>28</v>
      </c>
      <c r="H707" s="18" t="s">
        <v>1326</v>
      </c>
      <c r="I707" s="21">
        <v>44562</v>
      </c>
      <c r="J707" s="29" t="s">
        <v>1327</v>
      </c>
      <c r="K707" s="19" t="s">
        <v>1837</v>
      </c>
      <c r="L707" s="19" t="s">
        <v>1340</v>
      </c>
      <c r="M707" s="19" t="s">
        <v>479</v>
      </c>
      <c r="N707" s="22" t="s">
        <v>77</v>
      </c>
      <c r="O707" s="2"/>
    </row>
    <row r="708" spans="1:15" ht="30" hidden="1" customHeight="1">
      <c r="A708" s="18">
        <v>704</v>
      </c>
      <c r="B708" s="38" t="s">
        <v>1838</v>
      </c>
      <c r="C708" s="20">
        <f t="shared" ca="1" si="10"/>
        <v>36</v>
      </c>
      <c r="D708" s="29" t="s">
        <v>1839</v>
      </c>
      <c r="E708" s="20" t="s">
        <v>17</v>
      </c>
      <c r="F708" s="21">
        <v>32296</v>
      </c>
      <c r="G708" s="18" t="s">
        <v>18</v>
      </c>
      <c r="H708" s="18" t="s">
        <v>1326</v>
      </c>
      <c r="I708" s="21">
        <v>40303</v>
      </c>
      <c r="J708" s="29" t="s">
        <v>1327</v>
      </c>
      <c r="K708" s="19" t="s">
        <v>21</v>
      </c>
      <c r="L708" s="19" t="s">
        <v>30</v>
      </c>
      <c r="M708" s="19" t="s">
        <v>23</v>
      </c>
      <c r="N708" s="22" t="s">
        <v>24</v>
      </c>
      <c r="O708" s="2"/>
    </row>
    <row r="709" spans="1:15" ht="30" hidden="1" customHeight="1">
      <c r="A709" s="18">
        <v>705</v>
      </c>
      <c r="B709" s="38" t="s">
        <v>1840</v>
      </c>
      <c r="C709" s="20">
        <f t="shared" ca="1" si="10"/>
        <v>37</v>
      </c>
      <c r="D709" s="29" t="s">
        <v>1841</v>
      </c>
      <c r="E709" s="20" t="s">
        <v>17</v>
      </c>
      <c r="F709" s="21">
        <v>31919</v>
      </c>
      <c r="G709" s="18" t="s">
        <v>28</v>
      </c>
      <c r="H709" s="18" t="s">
        <v>1326</v>
      </c>
      <c r="I709" s="21">
        <v>40391</v>
      </c>
      <c r="J709" s="29" t="s">
        <v>1327</v>
      </c>
      <c r="K709" s="19" t="s">
        <v>1424</v>
      </c>
      <c r="L709" s="19" t="s">
        <v>1401</v>
      </c>
      <c r="M709" s="19" t="s">
        <v>424</v>
      </c>
      <c r="N709" s="22" t="s">
        <v>77</v>
      </c>
      <c r="O709" s="2"/>
    </row>
    <row r="710" spans="1:15" ht="30" hidden="1" customHeight="1">
      <c r="A710" s="18">
        <v>706</v>
      </c>
      <c r="B710" s="38" t="s">
        <v>1842</v>
      </c>
      <c r="C710" s="20">
        <f t="shared" ca="1" si="10"/>
        <v>32</v>
      </c>
      <c r="D710" s="29" t="s">
        <v>1843</v>
      </c>
      <c r="E710" s="20" t="s">
        <v>17</v>
      </c>
      <c r="F710" s="21">
        <v>33781</v>
      </c>
      <c r="G710" s="18" t="s">
        <v>18</v>
      </c>
      <c r="H710" s="18" t="s">
        <v>1326</v>
      </c>
      <c r="I710" s="21">
        <v>42887</v>
      </c>
      <c r="J710" s="29" t="s">
        <v>1327</v>
      </c>
      <c r="K710" s="19" t="s">
        <v>582</v>
      </c>
      <c r="L710" s="19" t="s">
        <v>385</v>
      </c>
      <c r="M710" s="19" t="s">
        <v>42</v>
      </c>
      <c r="N710" s="22" t="s">
        <v>24</v>
      </c>
      <c r="O710" s="2"/>
    </row>
    <row r="711" spans="1:15" ht="30" hidden="1" customHeight="1">
      <c r="A711" s="18">
        <v>707</v>
      </c>
      <c r="B711" s="38" t="s">
        <v>1844</v>
      </c>
      <c r="C711" s="20">
        <f t="shared" ref="C711:C774" ca="1" si="11">(YEAR(NOW())-YEAR(F711))</f>
        <v>31</v>
      </c>
      <c r="D711" s="29" t="s">
        <v>1845</v>
      </c>
      <c r="E711" s="20" t="s">
        <v>17</v>
      </c>
      <c r="F711" s="31">
        <v>33977</v>
      </c>
      <c r="G711" s="18" t="s">
        <v>28</v>
      </c>
      <c r="H711" s="18" t="s">
        <v>1326</v>
      </c>
      <c r="I711" s="21">
        <v>44562</v>
      </c>
      <c r="J711" s="29" t="s">
        <v>1327</v>
      </c>
      <c r="K711" s="19" t="s">
        <v>82</v>
      </c>
      <c r="L711" s="19" t="s">
        <v>675</v>
      </c>
      <c r="M711" s="19" t="s">
        <v>23</v>
      </c>
      <c r="N711" s="22" t="s">
        <v>24</v>
      </c>
      <c r="O711" s="2"/>
    </row>
    <row r="712" spans="1:15" ht="30" hidden="1" customHeight="1">
      <c r="A712" s="18">
        <v>708</v>
      </c>
      <c r="B712" s="38" t="s">
        <v>1846</v>
      </c>
      <c r="C712" s="20">
        <f t="shared" ca="1" si="11"/>
        <v>35</v>
      </c>
      <c r="D712" s="29" t="s">
        <v>1847</v>
      </c>
      <c r="E712" s="20" t="s">
        <v>17</v>
      </c>
      <c r="F712" s="21">
        <v>32626</v>
      </c>
      <c r="G712" s="18" t="s">
        <v>28</v>
      </c>
      <c r="H712" s="18" t="s">
        <v>1326</v>
      </c>
      <c r="I712" s="21">
        <v>41214</v>
      </c>
      <c r="J712" s="29" t="s">
        <v>1327</v>
      </c>
      <c r="K712" s="19" t="s">
        <v>728</v>
      </c>
      <c r="L712" s="19" t="s">
        <v>1357</v>
      </c>
      <c r="M712" s="19" t="s">
        <v>468</v>
      </c>
      <c r="N712" s="22" t="s">
        <v>77</v>
      </c>
      <c r="O712" s="2"/>
    </row>
    <row r="713" spans="1:15" ht="30" hidden="1" customHeight="1">
      <c r="A713" s="18">
        <v>709</v>
      </c>
      <c r="B713" s="38" t="s">
        <v>1848</v>
      </c>
      <c r="C713" s="20">
        <f t="shared" ca="1" si="11"/>
        <v>30</v>
      </c>
      <c r="D713" s="29" t="s">
        <v>1849</v>
      </c>
      <c r="E713" s="20" t="s">
        <v>17</v>
      </c>
      <c r="F713" s="21">
        <v>34394</v>
      </c>
      <c r="G713" s="18" t="s">
        <v>28</v>
      </c>
      <c r="H713" s="18" t="s">
        <v>1326</v>
      </c>
      <c r="I713" s="21">
        <v>44562</v>
      </c>
      <c r="J713" s="29" t="s">
        <v>1327</v>
      </c>
      <c r="K713" s="19" t="s">
        <v>1850</v>
      </c>
      <c r="L713" s="19" t="s">
        <v>1851</v>
      </c>
      <c r="M713" s="19" t="s">
        <v>468</v>
      </c>
      <c r="N713" s="22" t="s">
        <v>77</v>
      </c>
      <c r="O713" s="2"/>
    </row>
    <row r="714" spans="1:15" ht="30" hidden="1" customHeight="1">
      <c r="A714" s="18">
        <v>710</v>
      </c>
      <c r="B714" s="38" t="s">
        <v>1852</v>
      </c>
      <c r="C714" s="20">
        <f t="shared" ca="1" si="11"/>
        <v>41</v>
      </c>
      <c r="D714" s="29" t="s">
        <v>1853</v>
      </c>
      <c r="E714" s="20" t="s">
        <v>17</v>
      </c>
      <c r="F714" s="31">
        <v>30378</v>
      </c>
      <c r="G714" s="18" t="s">
        <v>28</v>
      </c>
      <c r="H714" s="18" t="s">
        <v>1326</v>
      </c>
      <c r="I714" s="21">
        <v>44562</v>
      </c>
      <c r="J714" s="29" t="s">
        <v>1327</v>
      </c>
      <c r="K714" s="19" t="s">
        <v>69</v>
      </c>
      <c r="L714" s="19" t="s">
        <v>70</v>
      </c>
      <c r="M714" s="19" t="s">
        <v>42</v>
      </c>
      <c r="N714" s="22" t="s">
        <v>24</v>
      </c>
      <c r="O714" s="2"/>
    </row>
    <row r="715" spans="1:15" ht="30" hidden="1" customHeight="1">
      <c r="A715" s="18">
        <v>711</v>
      </c>
      <c r="B715" s="39" t="s">
        <v>1854</v>
      </c>
      <c r="C715" s="20">
        <f t="shared" ca="1" si="11"/>
        <v>26</v>
      </c>
      <c r="D715" s="40" t="s">
        <v>1855</v>
      </c>
      <c r="E715" s="20" t="s">
        <v>779</v>
      </c>
      <c r="F715" s="41">
        <v>35879</v>
      </c>
      <c r="G715" s="18" t="s">
        <v>28</v>
      </c>
      <c r="H715" s="18" t="s">
        <v>1326</v>
      </c>
      <c r="I715" s="21">
        <v>45017</v>
      </c>
      <c r="J715" s="29" t="s">
        <v>1327</v>
      </c>
      <c r="K715" s="19" t="s">
        <v>21</v>
      </c>
      <c r="L715" s="19" t="s">
        <v>30</v>
      </c>
      <c r="M715" s="19" t="s">
        <v>23</v>
      </c>
      <c r="N715" s="22" t="s">
        <v>24</v>
      </c>
      <c r="O715" s="2"/>
    </row>
    <row r="716" spans="1:15" ht="30" hidden="1" customHeight="1">
      <c r="A716" s="18">
        <v>712</v>
      </c>
      <c r="B716" s="38" t="s">
        <v>1856</v>
      </c>
      <c r="C716" s="20">
        <f t="shared" ca="1" si="11"/>
        <v>30</v>
      </c>
      <c r="D716" s="29" t="s">
        <v>1857</v>
      </c>
      <c r="E716" s="20" t="s">
        <v>73</v>
      </c>
      <c r="F716" s="31">
        <v>34699</v>
      </c>
      <c r="G716" s="18" t="s">
        <v>28</v>
      </c>
      <c r="H716" s="18" t="s">
        <v>1326</v>
      </c>
      <c r="I716" s="21">
        <v>44562</v>
      </c>
      <c r="J716" s="29" t="s">
        <v>1327</v>
      </c>
      <c r="K716" s="19" t="s">
        <v>21</v>
      </c>
      <c r="L716" s="19" t="s">
        <v>30</v>
      </c>
      <c r="M716" s="19" t="s">
        <v>23</v>
      </c>
      <c r="N716" s="22" t="s">
        <v>24</v>
      </c>
      <c r="O716" s="2"/>
    </row>
    <row r="717" spans="1:15" ht="30" hidden="1" customHeight="1">
      <c r="A717" s="18">
        <v>713</v>
      </c>
      <c r="B717" s="38" t="s">
        <v>1858</v>
      </c>
      <c r="C717" s="20">
        <f t="shared" ca="1" si="11"/>
        <v>28</v>
      </c>
      <c r="D717" s="29" t="s">
        <v>1859</v>
      </c>
      <c r="E717" s="20" t="s">
        <v>356</v>
      </c>
      <c r="F717" s="31">
        <v>35218</v>
      </c>
      <c r="G717" s="18" t="s">
        <v>28</v>
      </c>
      <c r="H717" s="18" t="s">
        <v>1326</v>
      </c>
      <c r="I717" s="21">
        <v>44562</v>
      </c>
      <c r="J717" s="29" t="s">
        <v>1327</v>
      </c>
      <c r="K717" s="19" t="s">
        <v>69</v>
      </c>
      <c r="L717" s="19" t="s">
        <v>70</v>
      </c>
      <c r="M717" s="19" t="s">
        <v>42</v>
      </c>
      <c r="N717" s="22" t="s">
        <v>24</v>
      </c>
      <c r="O717" s="2"/>
    </row>
    <row r="718" spans="1:15" ht="30" hidden="1" customHeight="1">
      <c r="A718" s="18">
        <v>714</v>
      </c>
      <c r="B718" s="38" t="s">
        <v>1860</v>
      </c>
      <c r="C718" s="20">
        <f t="shared" ca="1" si="11"/>
        <v>40</v>
      </c>
      <c r="D718" s="29" t="s">
        <v>1861</v>
      </c>
      <c r="E718" s="20" t="s">
        <v>17</v>
      </c>
      <c r="F718" s="21">
        <v>30853</v>
      </c>
      <c r="G718" s="18" t="s">
        <v>28</v>
      </c>
      <c r="H718" s="18" t="s">
        <v>1326</v>
      </c>
      <c r="I718" s="21">
        <v>42614</v>
      </c>
      <c r="J718" s="29" t="s">
        <v>1327</v>
      </c>
      <c r="K718" s="19" t="s">
        <v>1862</v>
      </c>
      <c r="L718" s="42" t="s">
        <v>61</v>
      </c>
      <c r="M718" s="19" t="s">
        <v>134</v>
      </c>
      <c r="N718" s="22" t="s">
        <v>77</v>
      </c>
      <c r="O718" s="2"/>
    </row>
    <row r="719" spans="1:15" ht="30" hidden="1" customHeight="1">
      <c r="A719" s="18">
        <v>715</v>
      </c>
      <c r="B719" s="38" t="s">
        <v>1863</v>
      </c>
      <c r="C719" s="20">
        <f t="shared" ca="1" si="11"/>
        <v>28</v>
      </c>
      <c r="D719" s="29" t="s">
        <v>1864</v>
      </c>
      <c r="E719" s="20" t="s">
        <v>17</v>
      </c>
      <c r="F719" s="31">
        <v>35219</v>
      </c>
      <c r="G719" s="18" t="s">
        <v>28</v>
      </c>
      <c r="H719" s="18" t="s">
        <v>1326</v>
      </c>
      <c r="I719" s="21">
        <v>44562</v>
      </c>
      <c r="J719" s="29" t="s">
        <v>1327</v>
      </c>
      <c r="K719" s="19" t="s">
        <v>82</v>
      </c>
      <c r="L719" s="19" t="s">
        <v>675</v>
      </c>
      <c r="M719" s="19" t="s">
        <v>23</v>
      </c>
      <c r="N719" s="22" t="s">
        <v>24</v>
      </c>
      <c r="O719" s="2"/>
    </row>
    <row r="720" spans="1:15" ht="30" hidden="1" customHeight="1">
      <c r="A720" s="18">
        <v>716</v>
      </c>
      <c r="B720" s="38" t="s">
        <v>1865</v>
      </c>
      <c r="C720" s="20">
        <f t="shared" ca="1" si="11"/>
        <v>43</v>
      </c>
      <c r="D720" s="29" t="s">
        <v>1866</v>
      </c>
      <c r="E720" s="20" t="s">
        <v>73</v>
      </c>
      <c r="F720" s="21">
        <v>29829</v>
      </c>
      <c r="G720" s="18" t="s">
        <v>28</v>
      </c>
      <c r="H720" s="18" t="s">
        <v>1326</v>
      </c>
      <c r="I720" s="21">
        <v>44562</v>
      </c>
      <c r="J720" s="29" t="s">
        <v>1327</v>
      </c>
      <c r="K720" s="19" t="s">
        <v>728</v>
      </c>
      <c r="L720" s="19" t="s">
        <v>61</v>
      </c>
      <c r="M720" s="19" t="s">
        <v>634</v>
      </c>
      <c r="N720" s="22" t="s">
        <v>77</v>
      </c>
      <c r="O720" s="2"/>
    </row>
    <row r="721" spans="1:15" ht="30" hidden="1" customHeight="1">
      <c r="A721" s="18">
        <v>717</v>
      </c>
      <c r="B721" s="38" t="s">
        <v>1867</v>
      </c>
      <c r="C721" s="20">
        <f t="shared" ca="1" si="11"/>
        <v>51</v>
      </c>
      <c r="D721" s="29" t="s">
        <v>1868</v>
      </c>
      <c r="E721" s="20" t="s">
        <v>17</v>
      </c>
      <c r="F721" s="21">
        <v>26765</v>
      </c>
      <c r="G721" s="18" t="s">
        <v>18</v>
      </c>
      <c r="H721" s="18" t="s">
        <v>1326</v>
      </c>
      <c r="I721" s="21">
        <v>40180</v>
      </c>
      <c r="J721" s="29" t="s">
        <v>1327</v>
      </c>
      <c r="K721" s="19" t="s">
        <v>728</v>
      </c>
      <c r="L721" s="19" t="s">
        <v>1357</v>
      </c>
      <c r="M721" s="19" t="s">
        <v>468</v>
      </c>
      <c r="N721" s="22" t="s">
        <v>77</v>
      </c>
      <c r="O721" s="2"/>
    </row>
    <row r="722" spans="1:15" ht="30" hidden="1" customHeight="1">
      <c r="A722" s="18">
        <v>718</v>
      </c>
      <c r="B722" s="39" t="s">
        <v>1869</v>
      </c>
      <c r="C722" s="20">
        <f t="shared" ca="1" si="11"/>
        <v>27</v>
      </c>
      <c r="D722" s="40" t="s">
        <v>1870</v>
      </c>
      <c r="E722" s="20" t="s">
        <v>73</v>
      </c>
      <c r="F722" s="41">
        <v>35659</v>
      </c>
      <c r="G722" s="18" t="s">
        <v>18</v>
      </c>
      <c r="H722" s="18" t="s">
        <v>1326</v>
      </c>
      <c r="I722" s="21">
        <v>45017</v>
      </c>
      <c r="J722" s="29" t="s">
        <v>1327</v>
      </c>
      <c r="K722" s="19" t="s">
        <v>21</v>
      </c>
      <c r="L722" s="19" t="s">
        <v>30</v>
      </c>
      <c r="M722" s="19" t="s">
        <v>23</v>
      </c>
      <c r="N722" s="22" t="s">
        <v>24</v>
      </c>
      <c r="O722" s="2"/>
    </row>
    <row r="723" spans="1:15" ht="30" hidden="1" customHeight="1">
      <c r="A723" s="18">
        <v>719</v>
      </c>
      <c r="B723" s="38" t="s">
        <v>1871</v>
      </c>
      <c r="C723" s="20">
        <f t="shared" ca="1" si="11"/>
        <v>35</v>
      </c>
      <c r="D723" s="29" t="s">
        <v>1872</v>
      </c>
      <c r="E723" s="20" t="s">
        <v>17</v>
      </c>
      <c r="F723" s="21">
        <v>32853</v>
      </c>
      <c r="G723" s="18" t="s">
        <v>18</v>
      </c>
      <c r="H723" s="18" t="s">
        <v>1326</v>
      </c>
      <c r="I723" s="21">
        <v>40245</v>
      </c>
      <c r="J723" s="29" t="s">
        <v>1327</v>
      </c>
      <c r="K723" s="19" t="s">
        <v>1873</v>
      </c>
      <c r="L723" s="19" t="s">
        <v>625</v>
      </c>
      <c r="M723" s="19" t="s">
        <v>626</v>
      </c>
      <c r="N723" s="22" t="s">
        <v>77</v>
      </c>
      <c r="O723" s="2"/>
    </row>
    <row r="724" spans="1:15" ht="30" hidden="1" customHeight="1">
      <c r="A724" s="18">
        <v>720</v>
      </c>
      <c r="B724" s="38" t="s">
        <v>1874</v>
      </c>
      <c r="C724" s="20">
        <f t="shared" ca="1" si="11"/>
        <v>36</v>
      </c>
      <c r="D724" s="29" t="s">
        <v>1875</v>
      </c>
      <c r="E724" s="20" t="s">
        <v>173</v>
      </c>
      <c r="F724" s="21">
        <v>32503</v>
      </c>
      <c r="G724" s="18" t="s">
        <v>28</v>
      </c>
      <c r="H724" s="18" t="s">
        <v>1326</v>
      </c>
      <c r="I724" s="21">
        <v>41944</v>
      </c>
      <c r="J724" s="29" t="s">
        <v>1327</v>
      </c>
      <c r="K724" s="19" t="s">
        <v>931</v>
      </c>
      <c r="L724" s="19" t="s">
        <v>61</v>
      </c>
      <c r="M724" s="19" t="s">
        <v>468</v>
      </c>
      <c r="N724" s="22" t="s">
        <v>77</v>
      </c>
      <c r="O724" s="2"/>
    </row>
    <row r="725" spans="1:15" ht="30" hidden="1" customHeight="1">
      <c r="A725" s="18">
        <v>721</v>
      </c>
      <c r="B725" s="39" t="s">
        <v>1876</v>
      </c>
      <c r="C725" s="20">
        <f t="shared" ca="1" si="11"/>
        <v>26</v>
      </c>
      <c r="D725" s="40" t="s">
        <v>1877</v>
      </c>
      <c r="E725" s="20" t="s">
        <v>17</v>
      </c>
      <c r="F725" s="41">
        <v>36113</v>
      </c>
      <c r="G725" s="18" t="s">
        <v>18</v>
      </c>
      <c r="H725" s="18" t="s">
        <v>1326</v>
      </c>
      <c r="I725" s="21">
        <v>45017</v>
      </c>
      <c r="J725" s="29" t="s">
        <v>1327</v>
      </c>
      <c r="K725" s="19" t="s">
        <v>21</v>
      </c>
      <c r="L725" s="19" t="s">
        <v>30</v>
      </c>
      <c r="M725" s="19" t="s">
        <v>23</v>
      </c>
      <c r="N725" s="22" t="s">
        <v>24</v>
      </c>
      <c r="O725" s="2"/>
    </row>
    <row r="726" spans="1:15" ht="30" hidden="1" customHeight="1">
      <c r="A726" s="18">
        <v>722</v>
      </c>
      <c r="B726" s="39" t="s">
        <v>1878</v>
      </c>
      <c r="C726" s="20">
        <f t="shared" ca="1" si="11"/>
        <v>26</v>
      </c>
      <c r="D726" s="40" t="s">
        <v>1879</v>
      </c>
      <c r="E726" s="20" t="s">
        <v>33</v>
      </c>
      <c r="F726" s="41">
        <v>36076</v>
      </c>
      <c r="G726" s="18" t="s">
        <v>18</v>
      </c>
      <c r="H726" s="18" t="s">
        <v>1326</v>
      </c>
      <c r="I726" s="21">
        <v>45017</v>
      </c>
      <c r="J726" s="29" t="s">
        <v>1327</v>
      </c>
      <c r="K726" s="19" t="s">
        <v>82</v>
      </c>
      <c r="L726" s="19" t="s">
        <v>675</v>
      </c>
      <c r="M726" s="19" t="s">
        <v>23</v>
      </c>
      <c r="N726" s="22" t="s">
        <v>24</v>
      </c>
      <c r="O726" s="2"/>
    </row>
    <row r="727" spans="1:15" ht="30" hidden="1" customHeight="1">
      <c r="A727" s="18">
        <v>723</v>
      </c>
      <c r="B727" s="39" t="s">
        <v>1880</v>
      </c>
      <c r="C727" s="20">
        <f t="shared" ca="1" si="11"/>
        <v>32</v>
      </c>
      <c r="D727" s="40" t="s">
        <v>1881</v>
      </c>
      <c r="E727" s="20" t="s">
        <v>1882</v>
      </c>
      <c r="F727" s="41">
        <v>33638</v>
      </c>
      <c r="G727" s="18" t="s">
        <v>18</v>
      </c>
      <c r="H727" s="18" t="s">
        <v>1326</v>
      </c>
      <c r="I727" s="21">
        <v>45017</v>
      </c>
      <c r="J727" s="29" t="s">
        <v>1327</v>
      </c>
      <c r="K727" s="19" t="s">
        <v>21</v>
      </c>
      <c r="L727" s="19" t="s">
        <v>30</v>
      </c>
      <c r="M727" s="19" t="s">
        <v>23</v>
      </c>
      <c r="N727" s="22" t="s">
        <v>24</v>
      </c>
      <c r="O727" s="2"/>
    </row>
    <row r="728" spans="1:15" ht="30" hidden="1" customHeight="1">
      <c r="A728" s="18">
        <v>724</v>
      </c>
      <c r="B728" s="39" t="s">
        <v>1883</v>
      </c>
      <c r="C728" s="20">
        <f t="shared" ca="1" si="11"/>
        <v>27</v>
      </c>
      <c r="D728" s="40" t="s">
        <v>1884</v>
      </c>
      <c r="E728" s="20" t="s">
        <v>17</v>
      </c>
      <c r="F728" s="41">
        <v>35687</v>
      </c>
      <c r="G728" s="18" t="s">
        <v>18</v>
      </c>
      <c r="H728" s="18" t="s">
        <v>1326</v>
      </c>
      <c r="I728" s="21">
        <v>45017</v>
      </c>
      <c r="J728" s="29" t="s">
        <v>1327</v>
      </c>
      <c r="K728" s="19" t="s">
        <v>82</v>
      </c>
      <c r="L728" s="19" t="s">
        <v>675</v>
      </c>
      <c r="M728" s="19" t="s">
        <v>23</v>
      </c>
      <c r="N728" s="22" t="s">
        <v>24</v>
      </c>
      <c r="O728" s="2"/>
    </row>
    <row r="729" spans="1:15" ht="30" hidden="1" customHeight="1">
      <c r="A729" s="18">
        <v>725</v>
      </c>
      <c r="B729" s="38" t="s">
        <v>1885</v>
      </c>
      <c r="C729" s="20">
        <f t="shared" ca="1" si="11"/>
        <v>41</v>
      </c>
      <c r="D729" s="29" t="s">
        <v>1886</v>
      </c>
      <c r="E729" s="20" t="s">
        <v>17</v>
      </c>
      <c r="F729" s="21">
        <v>30453</v>
      </c>
      <c r="G729" s="18" t="s">
        <v>18</v>
      </c>
      <c r="H729" s="18" t="s">
        <v>1326</v>
      </c>
      <c r="I729" s="21">
        <v>40180</v>
      </c>
      <c r="J729" s="29" t="s">
        <v>1327</v>
      </c>
      <c r="K729" s="19" t="s">
        <v>185</v>
      </c>
      <c r="L729" s="19" t="s">
        <v>1340</v>
      </c>
      <c r="M729" s="19" t="s">
        <v>479</v>
      </c>
      <c r="N729" s="22" t="s">
        <v>77</v>
      </c>
      <c r="O729" s="2"/>
    </row>
    <row r="730" spans="1:15" ht="30" hidden="1" customHeight="1">
      <c r="A730" s="18">
        <v>726</v>
      </c>
      <c r="B730" s="39" t="s">
        <v>1887</v>
      </c>
      <c r="C730" s="20">
        <f t="shared" ca="1" si="11"/>
        <v>26</v>
      </c>
      <c r="D730" s="29" t="s">
        <v>1888</v>
      </c>
      <c r="E730" s="20" t="s">
        <v>17</v>
      </c>
      <c r="F730" s="31">
        <v>35914</v>
      </c>
      <c r="G730" s="18" t="s">
        <v>18</v>
      </c>
      <c r="H730" s="18" t="s">
        <v>1326</v>
      </c>
      <c r="I730" s="21">
        <v>45017</v>
      </c>
      <c r="J730" s="29" t="s">
        <v>1327</v>
      </c>
      <c r="K730" s="19" t="s">
        <v>82</v>
      </c>
      <c r="L730" s="19" t="s">
        <v>675</v>
      </c>
      <c r="M730" s="19" t="s">
        <v>23</v>
      </c>
      <c r="N730" s="22" t="s">
        <v>24</v>
      </c>
      <c r="O730" s="2"/>
    </row>
    <row r="731" spans="1:15" ht="30" hidden="1" customHeight="1">
      <c r="A731" s="18">
        <v>727</v>
      </c>
      <c r="B731" s="39" t="s">
        <v>1889</v>
      </c>
      <c r="C731" s="20">
        <f t="shared" ca="1" si="11"/>
        <v>24</v>
      </c>
      <c r="D731" s="40" t="s">
        <v>1890</v>
      </c>
      <c r="E731" s="20" t="s">
        <v>86</v>
      </c>
      <c r="F731" s="41">
        <v>36720</v>
      </c>
      <c r="G731" s="18" t="s">
        <v>28</v>
      </c>
      <c r="H731" s="18" t="s">
        <v>1326</v>
      </c>
      <c r="I731" s="21">
        <v>45017</v>
      </c>
      <c r="J731" s="29" t="s">
        <v>1327</v>
      </c>
      <c r="K731" s="19" t="s">
        <v>1706</v>
      </c>
      <c r="L731" s="28" t="s">
        <v>957</v>
      </c>
      <c r="M731" s="23" t="s">
        <v>164</v>
      </c>
      <c r="N731" s="22" t="s">
        <v>24</v>
      </c>
      <c r="O731" s="2"/>
    </row>
    <row r="732" spans="1:15" ht="30" hidden="1" customHeight="1">
      <c r="A732" s="18">
        <v>728</v>
      </c>
      <c r="B732" s="38" t="s">
        <v>1891</v>
      </c>
      <c r="C732" s="20">
        <f t="shared" ca="1" si="11"/>
        <v>37</v>
      </c>
      <c r="D732" s="29" t="s">
        <v>1892</v>
      </c>
      <c r="E732" s="20" t="s">
        <v>1893</v>
      </c>
      <c r="F732" s="31">
        <v>31878</v>
      </c>
      <c r="G732" s="18" t="s">
        <v>18</v>
      </c>
      <c r="H732" s="18" t="s">
        <v>1326</v>
      </c>
      <c r="I732" s="21">
        <v>44562</v>
      </c>
      <c r="J732" s="29" t="s">
        <v>1327</v>
      </c>
      <c r="K732" s="19" t="s">
        <v>82</v>
      </c>
      <c r="L732" s="19" t="s">
        <v>675</v>
      </c>
      <c r="M732" s="19" t="s">
        <v>23</v>
      </c>
      <c r="N732" s="22" t="s">
        <v>24</v>
      </c>
      <c r="O732" s="2"/>
    </row>
    <row r="733" spans="1:15" ht="30" hidden="1" customHeight="1">
      <c r="A733" s="18">
        <v>729</v>
      </c>
      <c r="B733" s="39" t="s">
        <v>1894</v>
      </c>
      <c r="C733" s="20">
        <f t="shared" ca="1" si="11"/>
        <v>25</v>
      </c>
      <c r="D733" s="40" t="s">
        <v>1895</v>
      </c>
      <c r="E733" s="20" t="s">
        <v>17</v>
      </c>
      <c r="F733" s="41">
        <v>36444</v>
      </c>
      <c r="G733" s="18" t="s">
        <v>18</v>
      </c>
      <c r="H733" s="18" t="s">
        <v>1326</v>
      </c>
      <c r="I733" s="21">
        <v>45017</v>
      </c>
      <c r="J733" s="29" t="s">
        <v>1327</v>
      </c>
      <c r="K733" s="19" t="s">
        <v>69</v>
      </c>
      <c r="L733" s="19" t="s">
        <v>70</v>
      </c>
      <c r="M733" s="19" t="s">
        <v>42</v>
      </c>
      <c r="N733" s="22" t="s">
        <v>24</v>
      </c>
      <c r="O733" s="2"/>
    </row>
    <row r="734" spans="1:15" ht="30" hidden="1" customHeight="1">
      <c r="A734" s="18">
        <v>730</v>
      </c>
      <c r="B734" s="38" t="s">
        <v>1896</v>
      </c>
      <c r="C734" s="20">
        <f t="shared" ca="1" si="11"/>
        <v>36</v>
      </c>
      <c r="D734" s="29" t="s">
        <v>1897</v>
      </c>
      <c r="E734" s="20" t="s">
        <v>17</v>
      </c>
      <c r="F734" s="21">
        <v>32466</v>
      </c>
      <c r="G734" s="18" t="s">
        <v>18</v>
      </c>
      <c r="H734" s="18" t="s">
        <v>1326</v>
      </c>
      <c r="I734" s="21">
        <v>41944</v>
      </c>
      <c r="J734" s="29" t="s">
        <v>1327</v>
      </c>
      <c r="K734" s="19" t="s">
        <v>82</v>
      </c>
      <c r="L734" s="19" t="s">
        <v>675</v>
      </c>
      <c r="M734" s="19" t="s">
        <v>23</v>
      </c>
      <c r="N734" s="22" t="s">
        <v>24</v>
      </c>
      <c r="O734" s="2"/>
    </row>
    <row r="735" spans="1:15" ht="30" hidden="1" customHeight="1">
      <c r="A735" s="18">
        <v>731</v>
      </c>
      <c r="B735" s="38" t="s">
        <v>1898</v>
      </c>
      <c r="C735" s="20">
        <f t="shared" ca="1" si="11"/>
        <v>30</v>
      </c>
      <c r="D735" s="29" t="s">
        <v>1899</v>
      </c>
      <c r="E735" s="20" t="s">
        <v>17</v>
      </c>
      <c r="F735" s="31">
        <v>34366</v>
      </c>
      <c r="G735" s="18" t="s">
        <v>18</v>
      </c>
      <c r="H735" s="18" t="s">
        <v>1326</v>
      </c>
      <c r="I735" s="21">
        <v>44562</v>
      </c>
      <c r="J735" s="29" t="s">
        <v>1327</v>
      </c>
      <c r="K735" s="19" t="s">
        <v>21</v>
      </c>
      <c r="L735" s="19" t="s">
        <v>30</v>
      </c>
      <c r="M735" s="19" t="s">
        <v>23</v>
      </c>
      <c r="N735" s="22" t="s">
        <v>24</v>
      </c>
      <c r="O735" s="2"/>
    </row>
    <row r="736" spans="1:15" ht="30" hidden="1" customHeight="1">
      <c r="A736" s="18">
        <v>732</v>
      </c>
      <c r="B736" s="39" t="s">
        <v>1900</v>
      </c>
      <c r="C736" s="20">
        <f t="shared" ca="1" si="11"/>
        <v>32</v>
      </c>
      <c r="D736" s="40" t="s">
        <v>1901</v>
      </c>
      <c r="E736" s="20" t="s">
        <v>73</v>
      </c>
      <c r="F736" s="41">
        <v>33948</v>
      </c>
      <c r="G736" s="18" t="s">
        <v>28</v>
      </c>
      <c r="H736" s="18" t="s">
        <v>1326</v>
      </c>
      <c r="I736" s="21">
        <v>45017</v>
      </c>
      <c r="J736" s="29" t="s">
        <v>1327</v>
      </c>
      <c r="K736" s="19" t="s">
        <v>1902</v>
      </c>
      <c r="L736" s="19" t="s">
        <v>1051</v>
      </c>
      <c r="M736" s="19" t="s">
        <v>76</v>
      </c>
      <c r="N736" s="22" t="s">
        <v>77</v>
      </c>
      <c r="O736" s="2"/>
    </row>
    <row r="737" spans="1:15" ht="30" hidden="1" customHeight="1">
      <c r="A737" s="18">
        <v>733</v>
      </c>
      <c r="B737" s="39" t="s">
        <v>1903</v>
      </c>
      <c r="C737" s="20">
        <f t="shared" ca="1" si="11"/>
        <v>25</v>
      </c>
      <c r="D737" s="40" t="s">
        <v>1904</v>
      </c>
      <c r="E737" s="20" t="s">
        <v>17</v>
      </c>
      <c r="F737" s="41">
        <v>36441</v>
      </c>
      <c r="G737" s="18" t="s">
        <v>18</v>
      </c>
      <c r="H737" s="18" t="s">
        <v>1326</v>
      </c>
      <c r="I737" s="21">
        <v>45017</v>
      </c>
      <c r="J737" s="29" t="s">
        <v>1327</v>
      </c>
      <c r="K737" s="19" t="s">
        <v>1902</v>
      </c>
      <c r="L737" s="28" t="s">
        <v>1905</v>
      </c>
      <c r="M737" s="19" t="s">
        <v>76</v>
      </c>
      <c r="N737" s="22" t="s">
        <v>77</v>
      </c>
      <c r="O737" s="2"/>
    </row>
    <row r="738" spans="1:15" ht="30" hidden="1" customHeight="1">
      <c r="A738" s="18">
        <v>734</v>
      </c>
      <c r="B738" s="38" t="s">
        <v>1906</v>
      </c>
      <c r="C738" s="20">
        <f t="shared" ca="1" si="11"/>
        <v>41</v>
      </c>
      <c r="D738" s="29" t="s">
        <v>1907</v>
      </c>
      <c r="E738" s="20" t="s">
        <v>17</v>
      </c>
      <c r="F738" s="21">
        <v>30593</v>
      </c>
      <c r="G738" s="18" t="s">
        <v>18</v>
      </c>
      <c r="H738" s="18" t="s">
        <v>1326</v>
      </c>
      <c r="I738" s="21">
        <v>40180</v>
      </c>
      <c r="J738" s="29" t="s">
        <v>1327</v>
      </c>
      <c r="K738" s="19" t="s">
        <v>21</v>
      </c>
      <c r="L738" s="19" t="s">
        <v>30</v>
      </c>
      <c r="M738" s="19" t="s">
        <v>23</v>
      </c>
      <c r="N738" s="22" t="s">
        <v>24</v>
      </c>
      <c r="O738" s="2"/>
    </row>
    <row r="739" spans="1:15" ht="30" hidden="1" customHeight="1">
      <c r="A739" s="18">
        <v>735</v>
      </c>
      <c r="B739" s="38" t="s">
        <v>1908</v>
      </c>
      <c r="C739" s="20">
        <f t="shared" ca="1" si="11"/>
        <v>39</v>
      </c>
      <c r="D739" s="29" t="s">
        <v>1909</v>
      </c>
      <c r="E739" s="20" t="s">
        <v>17</v>
      </c>
      <c r="F739" s="21">
        <v>31351</v>
      </c>
      <c r="G739" s="18" t="s">
        <v>28</v>
      </c>
      <c r="H739" s="18" t="s">
        <v>1326</v>
      </c>
      <c r="I739" s="21">
        <v>41609</v>
      </c>
      <c r="J739" s="29" t="s">
        <v>1327</v>
      </c>
      <c r="K739" s="19" t="s">
        <v>586</v>
      </c>
      <c r="L739" s="19" t="s">
        <v>61</v>
      </c>
      <c r="M739" s="19" t="s">
        <v>42</v>
      </c>
      <c r="N739" s="22" t="s">
        <v>77</v>
      </c>
      <c r="O739" s="2"/>
    </row>
    <row r="740" spans="1:15" ht="30" hidden="1" customHeight="1">
      <c r="A740" s="18">
        <v>736</v>
      </c>
      <c r="B740" s="38" t="s">
        <v>1910</v>
      </c>
      <c r="C740" s="20">
        <f t="shared" ca="1" si="11"/>
        <v>51</v>
      </c>
      <c r="D740" s="29" t="s">
        <v>1911</v>
      </c>
      <c r="E740" s="20" t="s">
        <v>17</v>
      </c>
      <c r="F740" s="21">
        <v>26776</v>
      </c>
      <c r="G740" s="18" t="s">
        <v>18</v>
      </c>
      <c r="H740" s="18" t="s">
        <v>1326</v>
      </c>
      <c r="I740" s="21">
        <v>40180</v>
      </c>
      <c r="J740" s="29" t="s">
        <v>1327</v>
      </c>
      <c r="K740" s="19" t="s">
        <v>728</v>
      </c>
      <c r="L740" s="19" t="s">
        <v>1357</v>
      </c>
      <c r="M740" s="19" t="s">
        <v>468</v>
      </c>
      <c r="N740" s="22" t="s">
        <v>77</v>
      </c>
      <c r="O740" s="2"/>
    </row>
    <row r="741" spans="1:15" ht="30" hidden="1" customHeight="1">
      <c r="A741" s="18">
        <v>737</v>
      </c>
      <c r="B741" s="38" t="s">
        <v>1912</v>
      </c>
      <c r="C741" s="20">
        <f t="shared" ca="1" si="11"/>
        <v>37</v>
      </c>
      <c r="D741" s="29" t="s">
        <v>1913</v>
      </c>
      <c r="E741" s="20" t="s">
        <v>17</v>
      </c>
      <c r="F741" s="21">
        <v>31812</v>
      </c>
      <c r="G741" s="18" t="s">
        <v>18</v>
      </c>
      <c r="H741" s="18" t="s">
        <v>1326</v>
      </c>
      <c r="I741" s="21">
        <v>41214</v>
      </c>
      <c r="J741" s="29" t="s">
        <v>1327</v>
      </c>
      <c r="K741" s="19" t="s">
        <v>69</v>
      </c>
      <c r="L741" s="19" t="s">
        <v>70</v>
      </c>
      <c r="M741" s="19" t="s">
        <v>42</v>
      </c>
      <c r="N741" s="22" t="s">
        <v>24</v>
      </c>
      <c r="O741" s="2"/>
    </row>
    <row r="742" spans="1:15" ht="30" hidden="1" customHeight="1">
      <c r="A742" s="18">
        <v>738</v>
      </c>
      <c r="B742" s="38" t="s">
        <v>1914</v>
      </c>
      <c r="C742" s="20">
        <f t="shared" ca="1" si="11"/>
        <v>36</v>
      </c>
      <c r="D742" s="29" t="s">
        <v>1915</v>
      </c>
      <c r="E742" s="20" t="s">
        <v>17</v>
      </c>
      <c r="F742" s="21">
        <v>32282</v>
      </c>
      <c r="G742" s="18" t="s">
        <v>18</v>
      </c>
      <c r="H742" s="18" t="s">
        <v>1326</v>
      </c>
      <c r="I742" s="21">
        <v>41944</v>
      </c>
      <c r="J742" s="29" t="s">
        <v>1327</v>
      </c>
      <c r="K742" s="19" t="s">
        <v>21</v>
      </c>
      <c r="L742" s="19" t="s">
        <v>30</v>
      </c>
      <c r="M742" s="19" t="s">
        <v>23</v>
      </c>
      <c r="N742" s="22" t="s">
        <v>24</v>
      </c>
      <c r="O742" s="2"/>
    </row>
    <row r="743" spans="1:15" ht="30" hidden="1" customHeight="1">
      <c r="A743" s="18">
        <v>739</v>
      </c>
      <c r="B743" s="38" t="s">
        <v>1916</v>
      </c>
      <c r="C743" s="20">
        <f t="shared" ca="1" si="11"/>
        <v>39</v>
      </c>
      <c r="D743" s="29" t="s">
        <v>1917</v>
      </c>
      <c r="E743" s="20" t="s">
        <v>1918</v>
      </c>
      <c r="F743" s="21">
        <v>31401</v>
      </c>
      <c r="G743" s="18" t="s">
        <v>18</v>
      </c>
      <c r="H743" s="18" t="s">
        <v>1326</v>
      </c>
      <c r="I743" s="21">
        <v>40969</v>
      </c>
      <c r="J743" s="29" t="s">
        <v>1327</v>
      </c>
      <c r="K743" s="19" t="s">
        <v>82</v>
      </c>
      <c r="L743" s="19" t="s">
        <v>675</v>
      </c>
      <c r="M743" s="19" t="s">
        <v>23</v>
      </c>
      <c r="N743" s="22" t="s">
        <v>24</v>
      </c>
      <c r="O743" s="2"/>
    </row>
    <row r="744" spans="1:15" ht="30" hidden="1" customHeight="1">
      <c r="A744" s="18">
        <v>740</v>
      </c>
      <c r="B744" s="38" t="s">
        <v>1919</v>
      </c>
      <c r="C744" s="20">
        <f t="shared" ca="1" si="11"/>
        <v>26</v>
      </c>
      <c r="D744" s="29" t="s">
        <v>1920</v>
      </c>
      <c r="E744" s="20" t="s">
        <v>73</v>
      </c>
      <c r="F744" s="31">
        <v>36042</v>
      </c>
      <c r="G744" s="18" t="s">
        <v>28</v>
      </c>
      <c r="H744" s="18" t="s">
        <v>1326</v>
      </c>
      <c r="I744" s="21">
        <v>44562</v>
      </c>
      <c r="J744" s="29" t="s">
        <v>1327</v>
      </c>
      <c r="K744" s="19" t="s">
        <v>21</v>
      </c>
      <c r="L744" s="19" t="s">
        <v>30</v>
      </c>
      <c r="M744" s="19" t="s">
        <v>23</v>
      </c>
      <c r="N744" s="22" t="s">
        <v>24</v>
      </c>
      <c r="O744" s="2"/>
    </row>
    <row r="745" spans="1:15" ht="30" hidden="1" customHeight="1">
      <c r="A745" s="18">
        <v>741</v>
      </c>
      <c r="B745" s="38" t="s">
        <v>1921</v>
      </c>
      <c r="C745" s="20">
        <f t="shared" ca="1" si="11"/>
        <v>38</v>
      </c>
      <c r="D745" s="29" t="s">
        <v>1922</v>
      </c>
      <c r="E745" s="20" t="s">
        <v>17</v>
      </c>
      <c r="F745" s="21">
        <v>31563</v>
      </c>
      <c r="G745" s="18" t="s">
        <v>18</v>
      </c>
      <c r="H745" s="18" t="s">
        <v>1326</v>
      </c>
      <c r="I745" s="21">
        <v>40180</v>
      </c>
      <c r="J745" s="29" t="s">
        <v>1327</v>
      </c>
      <c r="K745" s="19" t="s">
        <v>1608</v>
      </c>
      <c r="L745" s="19" t="s">
        <v>1340</v>
      </c>
      <c r="M745" s="19" t="s">
        <v>479</v>
      </c>
      <c r="N745" s="22" t="s">
        <v>77</v>
      </c>
      <c r="O745" s="2"/>
    </row>
    <row r="746" spans="1:15" ht="30" hidden="1" customHeight="1">
      <c r="A746" s="18">
        <v>742</v>
      </c>
      <c r="B746" s="39" t="s">
        <v>1923</v>
      </c>
      <c r="C746" s="20">
        <f t="shared" ca="1" si="11"/>
        <v>26</v>
      </c>
      <c r="D746" s="40" t="s">
        <v>1924</v>
      </c>
      <c r="E746" s="20" t="s">
        <v>103</v>
      </c>
      <c r="F746" s="41">
        <v>35913</v>
      </c>
      <c r="G746" s="18" t="s">
        <v>28</v>
      </c>
      <c r="H746" s="18" t="s">
        <v>1326</v>
      </c>
      <c r="I746" s="21">
        <v>45017</v>
      </c>
      <c r="J746" s="29" t="s">
        <v>1327</v>
      </c>
      <c r="K746" s="19" t="s">
        <v>197</v>
      </c>
      <c r="L746" s="19" t="s">
        <v>482</v>
      </c>
      <c r="M746" s="19" t="s">
        <v>199</v>
      </c>
      <c r="N746" s="22" t="s">
        <v>24</v>
      </c>
      <c r="O746" s="2"/>
    </row>
    <row r="747" spans="1:15" ht="30" hidden="1" customHeight="1">
      <c r="A747" s="18">
        <v>743</v>
      </c>
      <c r="B747" s="38" t="s">
        <v>1925</v>
      </c>
      <c r="C747" s="20">
        <f t="shared" ca="1" si="11"/>
        <v>44</v>
      </c>
      <c r="D747" s="29" t="s">
        <v>1926</v>
      </c>
      <c r="E747" s="20" t="s">
        <v>17</v>
      </c>
      <c r="F747" s="21">
        <v>29311</v>
      </c>
      <c r="G747" s="18" t="s">
        <v>28</v>
      </c>
      <c r="H747" s="18" t="s">
        <v>1326</v>
      </c>
      <c r="I747" s="21">
        <v>40541</v>
      </c>
      <c r="J747" s="29" t="s">
        <v>1327</v>
      </c>
      <c r="K747" s="19" t="s">
        <v>1424</v>
      </c>
      <c r="L747" s="19" t="s">
        <v>1340</v>
      </c>
      <c r="M747" s="19" t="s">
        <v>479</v>
      </c>
      <c r="N747" s="22" t="s">
        <v>77</v>
      </c>
      <c r="O747" s="2"/>
    </row>
    <row r="748" spans="1:15" ht="30" hidden="1" customHeight="1">
      <c r="A748" s="18">
        <v>744</v>
      </c>
      <c r="B748" s="39" t="s">
        <v>1927</v>
      </c>
      <c r="C748" s="20">
        <f t="shared" ca="1" si="11"/>
        <v>34</v>
      </c>
      <c r="D748" s="40" t="s">
        <v>1928</v>
      </c>
      <c r="E748" s="20" t="s">
        <v>17</v>
      </c>
      <c r="F748" s="41">
        <v>32988</v>
      </c>
      <c r="G748" s="18" t="s">
        <v>18</v>
      </c>
      <c r="H748" s="18" t="s">
        <v>1326</v>
      </c>
      <c r="I748" s="21">
        <v>45017</v>
      </c>
      <c r="J748" s="29" t="s">
        <v>1327</v>
      </c>
      <c r="K748" s="19" t="s">
        <v>21</v>
      </c>
      <c r="L748" s="19" t="s">
        <v>30</v>
      </c>
      <c r="M748" s="19" t="s">
        <v>23</v>
      </c>
      <c r="N748" s="22" t="s">
        <v>24</v>
      </c>
      <c r="O748" s="2"/>
    </row>
    <row r="749" spans="1:15" ht="30" hidden="1" customHeight="1">
      <c r="A749" s="18">
        <v>745</v>
      </c>
      <c r="B749" s="39" t="s">
        <v>1929</v>
      </c>
      <c r="C749" s="20">
        <f t="shared" ca="1" si="11"/>
        <v>25</v>
      </c>
      <c r="D749" s="40" t="s">
        <v>1930</v>
      </c>
      <c r="E749" s="20" t="s">
        <v>17</v>
      </c>
      <c r="F749" s="41">
        <v>36179</v>
      </c>
      <c r="G749" s="18" t="s">
        <v>28</v>
      </c>
      <c r="H749" s="18" t="s">
        <v>1326</v>
      </c>
      <c r="I749" s="21">
        <v>45017</v>
      </c>
      <c r="J749" s="29" t="s">
        <v>1327</v>
      </c>
      <c r="K749" s="19" t="s">
        <v>40</v>
      </c>
      <c r="L749" s="19" t="s">
        <v>1593</v>
      </c>
      <c r="M749" s="19" t="s">
        <v>42</v>
      </c>
      <c r="N749" s="22" t="s">
        <v>24</v>
      </c>
      <c r="O749" s="2"/>
    </row>
    <row r="750" spans="1:15" ht="30" hidden="1" customHeight="1">
      <c r="A750" s="18">
        <v>746</v>
      </c>
      <c r="B750" s="38" t="s">
        <v>1931</v>
      </c>
      <c r="C750" s="20">
        <f t="shared" ca="1" si="11"/>
        <v>28</v>
      </c>
      <c r="D750" s="29" t="s">
        <v>1932</v>
      </c>
      <c r="E750" s="20" t="s">
        <v>17</v>
      </c>
      <c r="F750" s="31">
        <v>35378</v>
      </c>
      <c r="G750" s="18" t="s">
        <v>18</v>
      </c>
      <c r="H750" s="18" t="s">
        <v>1326</v>
      </c>
      <c r="I750" s="21">
        <v>44562</v>
      </c>
      <c r="J750" s="29" t="s">
        <v>1327</v>
      </c>
      <c r="K750" s="19" t="s">
        <v>82</v>
      </c>
      <c r="L750" s="19" t="s">
        <v>675</v>
      </c>
      <c r="M750" s="19" t="s">
        <v>23</v>
      </c>
      <c r="N750" s="22" t="s">
        <v>24</v>
      </c>
      <c r="O750" s="2"/>
    </row>
    <row r="751" spans="1:15" ht="30" hidden="1" customHeight="1">
      <c r="A751" s="18">
        <v>747</v>
      </c>
      <c r="B751" s="39" t="s">
        <v>1933</v>
      </c>
      <c r="C751" s="20">
        <f t="shared" ca="1" si="11"/>
        <v>24</v>
      </c>
      <c r="D751" s="40" t="s">
        <v>1934</v>
      </c>
      <c r="E751" s="20" t="s">
        <v>17</v>
      </c>
      <c r="F751" s="41">
        <v>36809</v>
      </c>
      <c r="G751" s="18" t="s">
        <v>28</v>
      </c>
      <c r="H751" s="18" t="s">
        <v>1326</v>
      </c>
      <c r="I751" s="21">
        <v>45017</v>
      </c>
      <c r="J751" s="29" t="s">
        <v>1327</v>
      </c>
      <c r="K751" s="19" t="s">
        <v>1821</v>
      </c>
      <c r="L751" s="19" t="s">
        <v>61</v>
      </c>
      <c r="M751" s="19" t="s">
        <v>134</v>
      </c>
      <c r="N751" s="22" t="s">
        <v>77</v>
      </c>
      <c r="O751" s="2"/>
    </row>
    <row r="752" spans="1:15" ht="30" hidden="1" customHeight="1">
      <c r="A752" s="18">
        <v>748</v>
      </c>
      <c r="B752" s="38" t="s">
        <v>1935</v>
      </c>
      <c r="C752" s="20">
        <f t="shared" ca="1" si="11"/>
        <v>41</v>
      </c>
      <c r="D752" s="29" t="s">
        <v>1936</v>
      </c>
      <c r="E752" s="20" t="s">
        <v>17</v>
      </c>
      <c r="F752" s="31">
        <v>30589</v>
      </c>
      <c r="G752" s="18" t="s">
        <v>28</v>
      </c>
      <c r="H752" s="18" t="s">
        <v>1326</v>
      </c>
      <c r="I752" s="21">
        <v>44562</v>
      </c>
      <c r="J752" s="29" t="s">
        <v>1327</v>
      </c>
      <c r="K752" s="19" t="s">
        <v>728</v>
      </c>
      <c r="L752" s="19" t="s">
        <v>729</v>
      </c>
      <c r="M752" s="19" t="s">
        <v>468</v>
      </c>
      <c r="N752" s="22" t="s">
        <v>77</v>
      </c>
      <c r="O752" s="2"/>
    </row>
    <row r="753" spans="1:15" ht="30" hidden="1" customHeight="1">
      <c r="A753" s="18">
        <v>749</v>
      </c>
      <c r="B753" s="38" t="s">
        <v>1937</v>
      </c>
      <c r="C753" s="20">
        <f t="shared" ca="1" si="11"/>
        <v>35</v>
      </c>
      <c r="D753" s="29" t="s">
        <v>1938</v>
      </c>
      <c r="E753" s="20" t="s">
        <v>17</v>
      </c>
      <c r="F753" s="21">
        <v>32865</v>
      </c>
      <c r="G753" s="18" t="s">
        <v>18</v>
      </c>
      <c r="H753" s="18" t="s">
        <v>1326</v>
      </c>
      <c r="I753" s="21">
        <v>44562</v>
      </c>
      <c r="J753" s="29" t="s">
        <v>1327</v>
      </c>
      <c r="K753" s="19" t="s">
        <v>1939</v>
      </c>
      <c r="L753" s="19" t="s">
        <v>1243</v>
      </c>
      <c r="M753" s="19" t="s">
        <v>134</v>
      </c>
      <c r="N753" s="22" t="s">
        <v>77</v>
      </c>
      <c r="O753" s="2"/>
    </row>
    <row r="754" spans="1:15" ht="30" hidden="1" customHeight="1">
      <c r="A754" s="18">
        <v>750</v>
      </c>
      <c r="B754" s="38" t="s">
        <v>1940</v>
      </c>
      <c r="C754" s="20">
        <f t="shared" ca="1" si="11"/>
        <v>44</v>
      </c>
      <c r="D754" s="29" t="s">
        <v>1941</v>
      </c>
      <c r="E754" s="20" t="s">
        <v>17</v>
      </c>
      <c r="F754" s="21">
        <v>29309</v>
      </c>
      <c r="G754" s="18" t="s">
        <v>28</v>
      </c>
      <c r="H754" s="18" t="s">
        <v>1326</v>
      </c>
      <c r="I754" s="21">
        <v>40180</v>
      </c>
      <c r="J754" s="29" t="s">
        <v>1327</v>
      </c>
      <c r="K754" s="19" t="s">
        <v>728</v>
      </c>
      <c r="L754" s="19" t="s">
        <v>61</v>
      </c>
      <c r="M754" s="19" t="s">
        <v>932</v>
      </c>
      <c r="N754" s="22" t="s">
        <v>77</v>
      </c>
      <c r="O754" s="2"/>
    </row>
    <row r="755" spans="1:15" ht="30" hidden="1" customHeight="1">
      <c r="A755" s="18">
        <v>751</v>
      </c>
      <c r="B755" s="38" t="s">
        <v>1942</v>
      </c>
      <c r="C755" s="20">
        <f t="shared" ca="1" si="11"/>
        <v>36</v>
      </c>
      <c r="D755" s="29" t="s">
        <v>1943</v>
      </c>
      <c r="E755" s="20" t="s">
        <v>246</v>
      </c>
      <c r="F755" s="21">
        <v>32462</v>
      </c>
      <c r="G755" s="18" t="s">
        <v>28</v>
      </c>
      <c r="H755" s="18" t="s">
        <v>1326</v>
      </c>
      <c r="I755" s="21">
        <v>42614</v>
      </c>
      <c r="J755" s="29" t="s">
        <v>1327</v>
      </c>
      <c r="K755" s="19" t="s">
        <v>1944</v>
      </c>
      <c r="L755" s="19" t="s">
        <v>1340</v>
      </c>
      <c r="M755" s="19" t="s">
        <v>187</v>
      </c>
      <c r="N755" s="22" t="s">
        <v>77</v>
      </c>
      <c r="O755" s="2"/>
    </row>
    <row r="756" spans="1:15" ht="30" hidden="1" customHeight="1">
      <c r="A756" s="18">
        <v>752</v>
      </c>
      <c r="B756" s="39" t="s">
        <v>1945</v>
      </c>
      <c r="C756" s="20">
        <f t="shared" ca="1" si="11"/>
        <v>24</v>
      </c>
      <c r="D756" s="40" t="s">
        <v>1946</v>
      </c>
      <c r="E756" s="20" t="s">
        <v>17</v>
      </c>
      <c r="F756" s="41">
        <v>36573</v>
      </c>
      <c r="G756" s="18" t="s">
        <v>28</v>
      </c>
      <c r="H756" s="18" t="s">
        <v>1326</v>
      </c>
      <c r="I756" s="21">
        <v>45017</v>
      </c>
      <c r="J756" s="29" t="s">
        <v>1327</v>
      </c>
      <c r="K756" s="19" t="s">
        <v>197</v>
      </c>
      <c r="L756" s="19" t="s">
        <v>482</v>
      </c>
      <c r="M756" s="19" t="s">
        <v>199</v>
      </c>
      <c r="N756" s="22" t="s">
        <v>24</v>
      </c>
      <c r="O756" s="2"/>
    </row>
    <row r="757" spans="1:15" ht="30" hidden="1" customHeight="1">
      <c r="A757" s="18">
        <v>753</v>
      </c>
      <c r="B757" s="38" t="s">
        <v>1947</v>
      </c>
      <c r="C757" s="20">
        <f t="shared" ca="1" si="11"/>
        <v>29</v>
      </c>
      <c r="D757" s="29" t="s">
        <v>1948</v>
      </c>
      <c r="E757" s="20" t="s">
        <v>17</v>
      </c>
      <c r="F757" s="31">
        <v>34709</v>
      </c>
      <c r="G757" s="18" t="s">
        <v>28</v>
      </c>
      <c r="H757" s="18" t="s">
        <v>1326</v>
      </c>
      <c r="I757" s="21">
        <v>44562</v>
      </c>
      <c r="J757" s="29" t="s">
        <v>1327</v>
      </c>
      <c r="K757" s="19" t="s">
        <v>658</v>
      </c>
      <c r="L757" s="19" t="s">
        <v>762</v>
      </c>
      <c r="M757" s="19" t="s">
        <v>42</v>
      </c>
      <c r="N757" s="22" t="s">
        <v>77</v>
      </c>
      <c r="O757" s="2"/>
    </row>
    <row r="758" spans="1:15" ht="30" hidden="1" customHeight="1">
      <c r="A758" s="18">
        <v>754</v>
      </c>
      <c r="B758" s="38" t="s">
        <v>1949</v>
      </c>
      <c r="C758" s="20">
        <f t="shared" ca="1" si="11"/>
        <v>29</v>
      </c>
      <c r="D758" s="29" t="s">
        <v>1950</v>
      </c>
      <c r="E758" s="20" t="s">
        <v>17</v>
      </c>
      <c r="F758" s="31">
        <v>34702</v>
      </c>
      <c r="G758" s="18" t="s">
        <v>18</v>
      </c>
      <c r="H758" s="18" t="s">
        <v>1326</v>
      </c>
      <c r="I758" s="21">
        <v>44562</v>
      </c>
      <c r="J758" s="29" t="s">
        <v>1327</v>
      </c>
      <c r="K758" s="19" t="s">
        <v>1050</v>
      </c>
      <c r="L758" s="19" t="s">
        <v>762</v>
      </c>
      <c r="M758" s="19" t="s">
        <v>42</v>
      </c>
      <c r="N758" s="22" t="s">
        <v>77</v>
      </c>
      <c r="O758" s="2"/>
    </row>
    <row r="759" spans="1:15" s="89" customFormat="1" ht="30" customHeight="1">
      <c r="A759" s="84">
        <v>755</v>
      </c>
      <c r="B759" s="199" t="s">
        <v>1951</v>
      </c>
      <c r="C759" s="86">
        <f t="shared" ca="1" si="11"/>
        <v>26</v>
      </c>
      <c r="D759" s="202" t="s">
        <v>1952</v>
      </c>
      <c r="E759" s="86" t="s">
        <v>1150</v>
      </c>
      <c r="F759" s="207">
        <v>35812</v>
      </c>
      <c r="G759" s="84" t="s">
        <v>18</v>
      </c>
      <c r="H759" s="84" t="s">
        <v>1326</v>
      </c>
      <c r="I759" s="74">
        <v>45017</v>
      </c>
      <c r="J759" s="202" t="s">
        <v>1327</v>
      </c>
      <c r="K759" s="85" t="s">
        <v>21</v>
      </c>
      <c r="L759" s="85" t="s">
        <v>30</v>
      </c>
      <c r="M759" s="85" t="s">
        <v>23</v>
      </c>
      <c r="N759" s="87" t="s">
        <v>24</v>
      </c>
      <c r="O759" s="88" t="s">
        <v>2416</v>
      </c>
    </row>
    <row r="760" spans="1:15" ht="30" hidden="1" customHeight="1">
      <c r="A760" s="18">
        <v>756</v>
      </c>
      <c r="B760" s="39" t="s">
        <v>1953</v>
      </c>
      <c r="C760" s="20">
        <f t="shared" ca="1" si="11"/>
        <v>27</v>
      </c>
      <c r="D760" s="40" t="s">
        <v>1954</v>
      </c>
      <c r="E760" s="20" t="s">
        <v>17</v>
      </c>
      <c r="F760" s="41">
        <v>35698</v>
      </c>
      <c r="G760" s="18" t="s">
        <v>18</v>
      </c>
      <c r="H760" s="18" t="s">
        <v>1326</v>
      </c>
      <c r="I760" s="21">
        <v>45017</v>
      </c>
      <c r="J760" s="29" t="s">
        <v>1327</v>
      </c>
      <c r="K760" s="19" t="s">
        <v>857</v>
      </c>
      <c r="L760" s="28" t="s">
        <v>1955</v>
      </c>
      <c r="M760" s="19" t="s">
        <v>626</v>
      </c>
      <c r="N760" s="22" t="s">
        <v>77</v>
      </c>
      <c r="O760" s="2"/>
    </row>
    <row r="761" spans="1:15" ht="30" hidden="1" customHeight="1">
      <c r="A761" s="18">
        <v>757</v>
      </c>
      <c r="B761" s="38" t="s">
        <v>1956</v>
      </c>
      <c r="C761" s="20">
        <f t="shared" ca="1" si="11"/>
        <v>23</v>
      </c>
      <c r="D761" s="29" t="s">
        <v>1957</v>
      </c>
      <c r="E761" s="20" t="s">
        <v>1644</v>
      </c>
      <c r="F761" s="31">
        <v>36992</v>
      </c>
      <c r="G761" s="18" t="s">
        <v>18</v>
      </c>
      <c r="H761" s="18" t="s">
        <v>1326</v>
      </c>
      <c r="I761" s="21">
        <v>44562</v>
      </c>
      <c r="J761" s="29" t="s">
        <v>1327</v>
      </c>
      <c r="K761" s="19" t="s">
        <v>728</v>
      </c>
      <c r="L761" s="19" t="s">
        <v>61</v>
      </c>
      <c r="M761" s="19" t="s">
        <v>42</v>
      </c>
      <c r="N761" s="22" t="s">
        <v>77</v>
      </c>
      <c r="O761" s="2"/>
    </row>
    <row r="762" spans="1:15" ht="30" hidden="1" customHeight="1">
      <c r="A762" s="18">
        <v>758</v>
      </c>
      <c r="B762" s="39" t="s">
        <v>1958</v>
      </c>
      <c r="C762" s="20">
        <f t="shared" ca="1" si="11"/>
        <v>28</v>
      </c>
      <c r="D762" s="40" t="s">
        <v>1959</v>
      </c>
      <c r="E762" s="20" t="s">
        <v>17</v>
      </c>
      <c r="F762" s="41">
        <v>35217</v>
      </c>
      <c r="G762" s="18" t="s">
        <v>18</v>
      </c>
      <c r="H762" s="18" t="s">
        <v>1326</v>
      </c>
      <c r="I762" s="21">
        <v>45017</v>
      </c>
      <c r="J762" s="29" t="s">
        <v>1327</v>
      </c>
      <c r="K762" s="19" t="s">
        <v>40</v>
      </c>
      <c r="L762" s="19" t="s">
        <v>1593</v>
      </c>
      <c r="M762" s="19" t="s">
        <v>42</v>
      </c>
      <c r="N762" s="22" t="s">
        <v>24</v>
      </c>
      <c r="O762" s="2"/>
    </row>
    <row r="763" spans="1:15" ht="30" hidden="1" customHeight="1">
      <c r="A763" s="18">
        <v>759</v>
      </c>
      <c r="B763" s="38" t="s">
        <v>1960</v>
      </c>
      <c r="C763" s="20">
        <f t="shared" ca="1" si="11"/>
        <v>26</v>
      </c>
      <c r="D763" s="29" t="s">
        <v>1961</v>
      </c>
      <c r="E763" s="20" t="s">
        <v>17</v>
      </c>
      <c r="F763" s="62">
        <v>35839</v>
      </c>
      <c r="G763" s="18" t="s">
        <v>18</v>
      </c>
      <c r="H763" s="18" t="s">
        <v>1326</v>
      </c>
      <c r="I763" s="21">
        <v>44562</v>
      </c>
      <c r="J763" s="29" t="s">
        <v>1327</v>
      </c>
      <c r="K763" s="19" t="s">
        <v>21</v>
      </c>
      <c r="L763" s="19" t="s">
        <v>30</v>
      </c>
      <c r="M763" s="19" t="s">
        <v>23</v>
      </c>
      <c r="N763" s="22" t="s">
        <v>24</v>
      </c>
      <c r="O763" s="2"/>
    </row>
    <row r="764" spans="1:15" ht="30" hidden="1" customHeight="1">
      <c r="A764" s="18">
        <v>760</v>
      </c>
      <c r="B764" s="39" t="s">
        <v>1962</v>
      </c>
      <c r="C764" s="20">
        <f t="shared" ca="1" si="11"/>
        <v>28</v>
      </c>
      <c r="D764" s="40" t="s">
        <v>1963</v>
      </c>
      <c r="E764" s="20" t="s">
        <v>73</v>
      </c>
      <c r="F764" s="41">
        <v>35303</v>
      </c>
      <c r="G764" s="18" t="s">
        <v>18</v>
      </c>
      <c r="H764" s="18" t="s">
        <v>1326</v>
      </c>
      <c r="I764" s="21">
        <v>45017</v>
      </c>
      <c r="J764" s="29" t="s">
        <v>1327</v>
      </c>
      <c r="K764" s="19" t="s">
        <v>21</v>
      </c>
      <c r="L764" s="19" t="s">
        <v>30</v>
      </c>
      <c r="M764" s="19" t="s">
        <v>23</v>
      </c>
      <c r="N764" s="22" t="s">
        <v>24</v>
      </c>
      <c r="O764" s="2"/>
    </row>
    <row r="765" spans="1:15" ht="30" hidden="1" customHeight="1">
      <c r="A765" s="18">
        <v>761</v>
      </c>
      <c r="B765" s="39" t="s">
        <v>1964</v>
      </c>
      <c r="C765" s="20">
        <f t="shared" ca="1" si="11"/>
        <v>32</v>
      </c>
      <c r="D765" s="40" t="s">
        <v>1965</v>
      </c>
      <c r="E765" s="20" t="s">
        <v>73</v>
      </c>
      <c r="F765" s="41">
        <v>33925</v>
      </c>
      <c r="G765" s="18" t="s">
        <v>28</v>
      </c>
      <c r="H765" s="18" t="s">
        <v>1326</v>
      </c>
      <c r="I765" s="21">
        <v>45017</v>
      </c>
      <c r="J765" s="29" t="s">
        <v>1327</v>
      </c>
      <c r="K765" s="19" t="s">
        <v>517</v>
      </c>
      <c r="L765" s="19" t="s">
        <v>1340</v>
      </c>
      <c r="M765" s="19" t="s">
        <v>187</v>
      </c>
      <c r="N765" s="22" t="s">
        <v>77</v>
      </c>
      <c r="O765" s="2"/>
    </row>
    <row r="766" spans="1:15" ht="30" hidden="1" customHeight="1">
      <c r="A766" s="18">
        <v>762</v>
      </c>
      <c r="B766" s="39" t="s">
        <v>1966</v>
      </c>
      <c r="C766" s="20">
        <f t="shared" ca="1" si="11"/>
        <v>35</v>
      </c>
      <c r="D766" s="40" t="s">
        <v>1967</v>
      </c>
      <c r="E766" s="20" t="s">
        <v>363</v>
      </c>
      <c r="F766" s="41">
        <v>32790</v>
      </c>
      <c r="G766" s="18" t="s">
        <v>28</v>
      </c>
      <c r="H766" s="18" t="s">
        <v>1326</v>
      </c>
      <c r="I766" s="21">
        <v>45017</v>
      </c>
      <c r="J766" s="29" t="s">
        <v>1327</v>
      </c>
      <c r="K766" s="19" t="s">
        <v>21</v>
      </c>
      <c r="L766" s="19" t="s">
        <v>30</v>
      </c>
      <c r="M766" s="19" t="s">
        <v>23</v>
      </c>
      <c r="N766" s="22" t="s">
        <v>24</v>
      </c>
      <c r="O766" s="2"/>
    </row>
    <row r="767" spans="1:15" ht="30" hidden="1" customHeight="1">
      <c r="A767" s="18">
        <v>763</v>
      </c>
      <c r="B767" s="38" t="s">
        <v>1968</v>
      </c>
      <c r="C767" s="20">
        <f t="shared" ca="1" si="11"/>
        <v>32</v>
      </c>
      <c r="D767" s="29" t="s">
        <v>1969</v>
      </c>
      <c r="E767" s="20" t="s">
        <v>17</v>
      </c>
      <c r="F767" s="21">
        <v>33659</v>
      </c>
      <c r="G767" s="18" t="s">
        <v>28</v>
      </c>
      <c r="H767" s="18" t="s">
        <v>1326</v>
      </c>
      <c r="I767" s="63">
        <v>40969</v>
      </c>
      <c r="J767" s="29" t="s">
        <v>1327</v>
      </c>
      <c r="K767" s="19" t="s">
        <v>728</v>
      </c>
      <c r="L767" s="19" t="s">
        <v>587</v>
      </c>
      <c r="M767" s="19" t="s">
        <v>468</v>
      </c>
      <c r="N767" s="22" t="s">
        <v>77</v>
      </c>
      <c r="O767" s="2"/>
    </row>
    <row r="768" spans="1:15" ht="30" hidden="1" customHeight="1">
      <c r="A768" s="18">
        <v>764</v>
      </c>
      <c r="B768" s="38" t="s">
        <v>1970</v>
      </c>
      <c r="C768" s="20">
        <f t="shared" ca="1" si="11"/>
        <v>31</v>
      </c>
      <c r="D768" s="29" t="s">
        <v>1971</v>
      </c>
      <c r="E768" s="20" t="s">
        <v>1972</v>
      </c>
      <c r="F768" s="31">
        <v>34302</v>
      </c>
      <c r="G768" s="18" t="s">
        <v>18</v>
      </c>
      <c r="H768" s="18" t="s">
        <v>1326</v>
      </c>
      <c r="I768" s="21">
        <v>44562</v>
      </c>
      <c r="J768" s="29" t="s">
        <v>1327</v>
      </c>
      <c r="K768" s="19" t="s">
        <v>21</v>
      </c>
      <c r="L768" s="19" t="s">
        <v>30</v>
      </c>
      <c r="M768" s="19" t="s">
        <v>23</v>
      </c>
      <c r="N768" s="22" t="s">
        <v>24</v>
      </c>
      <c r="O768" s="2"/>
    </row>
    <row r="769" spans="1:15" ht="30" hidden="1" customHeight="1">
      <c r="A769" s="18">
        <v>765</v>
      </c>
      <c r="B769" s="39" t="s">
        <v>1973</v>
      </c>
      <c r="C769" s="20">
        <f t="shared" ca="1" si="11"/>
        <v>26</v>
      </c>
      <c r="D769" s="40" t="s">
        <v>1974</v>
      </c>
      <c r="E769" s="20" t="s">
        <v>17</v>
      </c>
      <c r="F769" s="41">
        <v>36046</v>
      </c>
      <c r="G769" s="18" t="s">
        <v>18</v>
      </c>
      <c r="H769" s="18" t="s">
        <v>1326</v>
      </c>
      <c r="I769" s="21">
        <v>45017</v>
      </c>
      <c r="J769" s="29" t="s">
        <v>1327</v>
      </c>
      <c r="K769" s="19" t="s">
        <v>1975</v>
      </c>
      <c r="L769" s="28" t="s">
        <v>1243</v>
      </c>
      <c r="M769" s="19" t="s">
        <v>134</v>
      </c>
      <c r="N769" s="22" t="s">
        <v>77</v>
      </c>
      <c r="O769" s="2"/>
    </row>
    <row r="770" spans="1:15" ht="30" hidden="1" customHeight="1">
      <c r="A770" s="18">
        <v>766</v>
      </c>
      <c r="B770" s="39" t="s">
        <v>1976</v>
      </c>
      <c r="C770" s="20">
        <f t="shared" ca="1" si="11"/>
        <v>28</v>
      </c>
      <c r="D770" s="40" t="s">
        <v>1977</v>
      </c>
      <c r="E770" s="20" t="s">
        <v>1882</v>
      </c>
      <c r="F770" s="41">
        <v>35096</v>
      </c>
      <c r="G770" s="18" t="s">
        <v>18</v>
      </c>
      <c r="H770" s="18" t="s">
        <v>1326</v>
      </c>
      <c r="I770" s="21">
        <v>45017</v>
      </c>
      <c r="J770" s="29" t="s">
        <v>1327</v>
      </c>
      <c r="K770" s="19" t="s">
        <v>21</v>
      </c>
      <c r="L770" s="19" t="s">
        <v>30</v>
      </c>
      <c r="M770" s="19" t="s">
        <v>23</v>
      </c>
      <c r="N770" s="22" t="s">
        <v>24</v>
      </c>
      <c r="O770" s="2"/>
    </row>
    <row r="771" spans="1:15" ht="30" hidden="1" customHeight="1">
      <c r="A771" s="18">
        <v>767</v>
      </c>
      <c r="B771" s="39" t="s">
        <v>1978</v>
      </c>
      <c r="C771" s="20">
        <f t="shared" ca="1" si="11"/>
        <v>26</v>
      </c>
      <c r="D771" s="40" t="s">
        <v>1979</v>
      </c>
      <c r="E771" s="20" t="s">
        <v>73</v>
      </c>
      <c r="F771" s="41">
        <v>35805</v>
      </c>
      <c r="G771" s="18" t="s">
        <v>18</v>
      </c>
      <c r="H771" s="18" t="s">
        <v>1326</v>
      </c>
      <c r="I771" s="21">
        <v>45017</v>
      </c>
      <c r="J771" s="29" t="s">
        <v>1327</v>
      </c>
      <c r="K771" s="19" t="s">
        <v>21</v>
      </c>
      <c r="L771" s="19" t="s">
        <v>30</v>
      </c>
      <c r="M771" s="19" t="s">
        <v>23</v>
      </c>
      <c r="N771" s="22" t="s">
        <v>24</v>
      </c>
      <c r="O771" s="2"/>
    </row>
    <row r="772" spans="1:15" ht="30" hidden="1" customHeight="1">
      <c r="A772" s="18">
        <v>768</v>
      </c>
      <c r="B772" s="38" t="s">
        <v>1980</v>
      </c>
      <c r="C772" s="20">
        <f t="shared" ca="1" si="11"/>
        <v>26</v>
      </c>
      <c r="D772" s="29" t="s">
        <v>1981</v>
      </c>
      <c r="E772" s="20" t="s">
        <v>509</v>
      </c>
      <c r="F772" s="31">
        <v>35948</v>
      </c>
      <c r="G772" s="18" t="s">
        <v>18</v>
      </c>
      <c r="H772" s="18" t="s">
        <v>1326</v>
      </c>
      <c r="I772" s="21">
        <v>44562</v>
      </c>
      <c r="J772" s="29" t="s">
        <v>1327</v>
      </c>
      <c r="K772" s="19" t="s">
        <v>395</v>
      </c>
      <c r="L772" s="19" t="s">
        <v>1468</v>
      </c>
      <c r="M772" s="19" t="s">
        <v>1469</v>
      </c>
      <c r="N772" s="22" t="s">
        <v>24</v>
      </c>
      <c r="O772" s="2"/>
    </row>
    <row r="773" spans="1:15" ht="30" hidden="1" customHeight="1">
      <c r="A773" s="18">
        <v>769</v>
      </c>
      <c r="B773" s="38" t="s">
        <v>1982</v>
      </c>
      <c r="C773" s="20">
        <f t="shared" ca="1" si="11"/>
        <v>26</v>
      </c>
      <c r="D773" s="29" t="s">
        <v>1983</v>
      </c>
      <c r="E773" s="20" t="s">
        <v>779</v>
      </c>
      <c r="F773" s="31">
        <v>35983</v>
      </c>
      <c r="G773" s="18" t="s">
        <v>28</v>
      </c>
      <c r="H773" s="18" t="s">
        <v>1326</v>
      </c>
      <c r="I773" s="21">
        <v>44562</v>
      </c>
      <c r="J773" s="29" t="s">
        <v>1327</v>
      </c>
      <c r="K773" s="19" t="s">
        <v>517</v>
      </c>
      <c r="L773" s="19" t="s">
        <v>1340</v>
      </c>
      <c r="M773" s="19" t="s">
        <v>479</v>
      </c>
      <c r="N773" s="22" t="s">
        <v>77</v>
      </c>
      <c r="O773" s="2"/>
    </row>
    <row r="774" spans="1:15" ht="30" hidden="1" customHeight="1">
      <c r="A774" s="18">
        <v>770</v>
      </c>
      <c r="B774" s="38" t="s">
        <v>1984</v>
      </c>
      <c r="C774" s="20">
        <f t="shared" ca="1" si="11"/>
        <v>32</v>
      </c>
      <c r="D774" s="29" t="s">
        <v>1985</v>
      </c>
      <c r="E774" s="20" t="s">
        <v>1986</v>
      </c>
      <c r="F774" s="21">
        <v>33939</v>
      </c>
      <c r="G774" s="18" t="s">
        <v>28</v>
      </c>
      <c r="H774" s="18" t="s">
        <v>1326</v>
      </c>
      <c r="I774" s="21">
        <v>44562</v>
      </c>
      <c r="J774" s="29" t="s">
        <v>1327</v>
      </c>
      <c r="K774" s="19" t="s">
        <v>21</v>
      </c>
      <c r="L774" s="19" t="s">
        <v>30</v>
      </c>
      <c r="M774" s="19" t="s">
        <v>23</v>
      </c>
      <c r="N774" s="22" t="s">
        <v>24</v>
      </c>
      <c r="O774" s="2"/>
    </row>
    <row r="775" spans="1:15" ht="30" hidden="1" customHeight="1">
      <c r="A775" s="18">
        <v>771</v>
      </c>
      <c r="B775" s="38" t="s">
        <v>1987</v>
      </c>
      <c r="C775" s="20">
        <f t="shared" ref="C775:C838" ca="1" si="12">(YEAR(NOW())-YEAR(F775))</f>
        <v>49</v>
      </c>
      <c r="D775" s="29" t="s">
        <v>1988</v>
      </c>
      <c r="E775" s="20" t="s">
        <v>257</v>
      </c>
      <c r="F775" s="21">
        <v>27692</v>
      </c>
      <c r="G775" s="18" t="s">
        <v>28</v>
      </c>
      <c r="H775" s="18" t="s">
        <v>1326</v>
      </c>
      <c r="I775" s="21">
        <v>40575</v>
      </c>
      <c r="J775" s="29" t="s">
        <v>1327</v>
      </c>
      <c r="K775" s="19" t="s">
        <v>728</v>
      </c>
      <c r="L775" s="19" t="s">
        <v>1357</v>
      </c>
      <c r="M775" s="19" t="s">
        <v>468</v>
      </c>
      <c r="N775" s="22" t="s">
        <v>77</v>
      </c>
      <c r="O775" s="2"/>
    </row>
    <row r="776" spans="1:15" ht="30" hidden="1" customHeight="1">
      <c r="A776" s="18">
        <v>772</v>
      </c>
      <c r="B776" s="39" t="s">
        <v>1989</v>
      </c>
      <c r="C776" s="20">
        <f t="shared" ca="1" si="12"/>
        <v>25</v>
      </c>
      <c r="D776" s="40" t="s">
        <v>1990</v>
      </c>
      <c r="E776" s="20" t="s">
        <v>509</v>
      </c>
      <c r="F776" s="41">
        <v>36513</v>
      </c>
      <c r="G776" s="18" t="s">
        <v>28</v>
      </c>
      <c r="H776" s="18" t="s">
        <v>1326</v>
      </c>
      <c r="I776" s="21">
        <v>45017</v>
      </c>
      <c r="J776" s="29" t="s">
        <v>1327</v>
      </c>
      <c r="K776" s="19" t="s">
        <v>21</v>
      </c>
      <c r="L776" s="19" t="s">
        <v>30</v>
      </c>
      <c r="M776" s="19" t="s">
        <v>23</v>
      </c>
      <c r="N776" s="22" t="s">
        <v>24</v>
      </c>
      <c r="O776" s="2"/>
    </row>
    <row r="777" spans="1:15" s="65" customFormat="1" ht="30" hidden="1" customHeight="1">
      <c r="A777" s="18">
        <v>773</v>
      </c>
      <c r="B777" s="38" t="s">
        <v>1991</v>
      </c>
      <c r="C777" s="20">
        <f t="shared" ca="1" si="12"/>
        <v>48</v>
      </c>
      <c r="D777" s="29" t="s">
        <v>1992</v>
      </c>
      <c r="E777" s="20" t="s">
        <v>17</v>
      </c>
      <c r="F777" s="21">
        <v>27931</v>
      </c>
      <c r="G777" s="18" t="s">
        <v>28</v>
      </c>
      <c r="H777" s="18" t="s">
        <v>1326</v>
      </c>
      <c r="I777" s="21">
        <v>40544</v>
      </c>
      <c r="J777" s="29" t="s">
        <v>1327</v>
      </c>
      <c r="K777" s="19" t="s">
        <v>658</v>
      </c>
      <c r="L777" s="19" t="s">
        <v>1340</v>
      </c>
      <c r="M777" s="19" t="s">
        <v>187</v>
      </c>
      <c r="N777" s="22" t="s">
        <v>77</v>
      </c>
      <c r="O777" s="64"/>
    </row>
    <row r="778" spans="1:15" s="65" customFormat="1" ht="30" hidden="1" customHeight="1">
      <c r="A778" s="18">
        <v>774</v>
      </c>
      <c r="B778" s="38" t="s">
        <v>1993</v>
      </c>
      <c r="C778" s="20">
        <f t="shared" ca="1" si="12"/>
        <v>38</v>
      </c>
      <c r="D778" s="29" t="s">
        <v>1994</v>
      </c>
      <c r="E778" s="20" t="s">
        <v>17</v>
      </c>
      <c r="F778" s="21">
        <v>31523</v>
      </c>
      <c r="G778" s="18" t="s">
        <v>28</v>
      </c>
      <c r="H778" s="18" t="s">
        <v>1326</v>
      </c>
      <c r="I778" s="21">
        <v>41944</v>
      </c>
      <c r="J778" s="29" t="s">
        <v>1327</v>
      </c>
      <c r="K778" s="19" t="s">
        <v>728</v>
      </c>
      <c r="L778" s="19" t="s">
        <v>1357</v>
      </c>
      <c r="M778" s="19" t="s">
        <v>468</v>
      </c>
      <c r="N778" s="22" t="s">
        <v>77</v>
      </c>
      <c r="O778" s="64"/>
    </row>
    <row r="779" spans="1:15" s="65" customFormat="1" ht="30" hidden="1" customHeight="1">
      <c r="A779" s="18">
        <v>775</v>
      </c>
      <c r="B779" s="38" t="s">
        <v>1995</v>
      </c>
      <c r="C779" s="20">
        <f t="shared" ca="1" si="12"/>
        <v>38</v>
      </c>
      <c r="D779" s="29" t="s">
        <v>1996</v>
      </c>
      <c r="E779" s="20" t="s">
        <v>17</v>
      </c>
      <c r="F779" s="31">
        <v>31417</v>
      </c>
      <c r="G779" s="18" t="s">
        <v>18</v>
      </c>
      <c r="H779" s="18" t="s">
        <v>1326</v>
      </c>
      <c r="I779" s="21">
        <v>44562</v>
      </c>
      <c r="J779" s="29" t="s">
        <v>1327</v>
      </c>
      <c r="K779" s="19" t="s">
        <v>728</v>
      </c>
      <c r="L779" s="19" t="s">
        <v>1357</v>
      </c>
      <c r="M779" s="19" t="s">
        <v>468</v>
      </c>
      <c r="N779" s="22" t="s">
        <v>77</v>
      </c>
      <c r="O779" s="64"/>
    </row>
    <row r="780" spans="1:15" s="65" customFormat="1" ht="30" hidden="1" customHeight="1">
      <c r="A780" s="18">
        <v>776</v>
      </c>
      <c r="B780" s="38" t="s">
        <v>1997</v>
      </c>
      <c r="C780" s="20">
        <f t="shared" ca="1" si="12"/>
        <v>40</v>
      </c>
      <c r="D780" s="29" t="s">
        <v>1998</v>
      </c>
      <c r="E780" s="20" t="s">
        <v>17</v>
      </c>
      <c r="F780" s="21">
        <v>31030</v>
      </c>
      <c r="G780" s="18" t="s">
        <v>28</v>
      </c>
      <c r="H780" s="18" t="s">
        <v>1326</v>
      </c>
      <c r="I780" s="21">
        <v>40180</v>
      </c>
      <c r="J780" s="29" t="s">
        <v>1327</v>
      </c>
      <c r="K780" s="19" t="s">
        <v>931</v>
      </c>
      <c r="L780" s="19" t="s">
        <v>729</v>
      </c>
      <c r="M780" s="19" t="s">
        <v>468</v>
      </c>
      <c r="N780" s="22" t="s">
        <v>77</v>
      </c>
      <c r="O780" s="64"/>
    </row>
    <row r="781" spans="1:15" s="65" customFormat="1" ht="30" hidden="1" customHeight="1">
      <c r="A781" s="18">
        <v>777</v>
      </c>
      <c r="B781" s="38" t="s">
        <v>1999</v>
      </c>
      <c r="C781" s="20">
        <f t="shared" ca="1" si="12"/>
        <v>28</v>
      </c>
      <c r="D781" s="29" t="s">
        <v>2000</v>
      </c>
      <c r="E781" s="20" t="s">
        <v>17</v>
      </c>
      <c r="F781" s="31">
        <v>35112</v>
      </c>
      <c r="G781" s="18" t="s">
        <v>18</v>
      </c>
      <c r="H781" s="18" t="s">
        <v>1326</v>
      </c>
      <c r="I781" s="21">
        <v>44562</v>
      </c>
      <c r="J781" s="29" t="s">
        <v>1327</v>
      </c>
      <c r="K781" s="19" t="s">
        <v>69</v>
      </c>
      <c r="L781" s="19" t="s">
        <v>70</v>
      </c>
      <c r="M781" s="19" t="s">
        <v>42</v>
      </c>
      <c r="N781" s="22" t="s">
        <v>24</v>
      </c>
      <c r="O781" s="64"/>
    </row>
    <row r="782" spans="1:15" s="65" customFormat="1" ht="30" hidden="1" customHeight="1">
      <c r="A782" s="18">
        <v>778</v>
      </c>
      <c r="B782" s="38" t="s">
        <v>2001</v>
      </c>
      <c r="C782" s="20">
        <f t="shared" ca="1" si="12"/>
        <v>34</v>
      </c>
      <c r="D782" s="29" t="s">
        <v>2002</v>
      </c>
      <c r="E782" s="20" t="s">
        <v>2003</v>
      </c>
      <c r="F782" s="31">
        <v>32980</v>
      </c>
      <c r="G782" s="18" t="s">
        <v>18</v>
      </c>
      <c r="H782" s="18" t="s">
        <v>1326</v>
      </c>
      <c r="I782" s="21">
        <v>44562</v>
      </c>
      <c r="J782" s="29" t="s">
        <v>1327</v>
      </c>
      <c r="K782" s="19" t="s">
        <v>209</v>
      </c>
      <c r="L782" s="19" t="s">
        <v>1340</v>
      </c>
      <c r="M782" s="19" t="s">
        <v>187</v>
      </c>
      <c r="N782" s="22" t="s">
        <v>77</v>
      </c>
      <c r="O782" s="64"/>
    </row>
    <row r="783" spans="1:15" s="65" customFormat="1" ht="30" hidden="1" customHeight="1">
      <c r="A783" s="18">
        <v>779</v>
      </c>
      <c r="B783" s="38" t="s">
        <v>2004</v>
      </c>
      <c r="C783" s="20">
        <f t="shared" ca="1" si="12"/>
        <v>39</v>
      </c>
      <c r="D783" s="29" t="s">
        <v>2005</v>
      </c>
      <c r="E783" s="20" t="s">
        <v>17</v>
      </c>
      <c r="F783" s="21">
        <v>31371</v>
      </c>
      <c r="G783" s="18" t="s">
        <v>28</v>
      </c>
      <c r="H783" s="18" t="s">
        <v>1326</v>
      </c>
      <c r="I783" s="21">
        <v>40544</v>
      </c>
      <c r="J783" s="29" t="s">
        <v>1327</v>
      </c>
      <c r="K783" s="19" t="s">
        <v>1424</v>
      </c>
      <c r="L783" s="26" t="s">
        <v>1340</v>
      </c>
      <c r="M783" s="19" t="s">
        <v>187</v>
      </c>
      <c r="N783" s="22" t="s">
        <v>77</v>
      </c>
      <c r="O783" s="64"/>
    </row>
    <row r="784" spans="1:15" s="65" customFormat="1" ht="30" hidden="1" customHeight="1">
      <c r="A784" s="18">
        <v>780</v>
      </c>
      <c r="B784" s="38" t="s">
        <v>2006</v>
      </c>
      <c r="C784" s="20">
        <f t="shared" ca="1" si="12"/>
        <v>52</v>
      </c>
      <c r="D784" s="29" t="s">
        <v>2007</v>
      </c>
      <c r="E784" s="20" t="s">
        <v>1893</v>
      </c>
      <c r="F784" s="21">
        <v>26405</v>
      </c>
      <c r="G784" s="18" t="s">
        <v>28</v>
      </c>
      <c r="H784" s="18" t="s">
        <v>1326</v>
      </c>
      <c r="I784" s="21">
        <v>40541</v>
      </c>
      <c r="J784" s="29" t="s">
        <v>1327</v>
      </c>
      <c r="K784" s="19" t="s">
        <v>728</v>
      </c>
      <c r="L784" s="19" t="s">
        <v>1357</v>
      </c>
      <c r="M784" s="19" t="s">
        <v>468</v>
      </c>
      <c r="N784" s="22" t="s">
        <v>77</v>
      </c>
      <c r="O784" s="64"/>
    </row>
    <row r="785" spans="1:15" s="65" customFormat="1" ht="30" hidden="1" customHeight="1">
      <c r="A785" s="18">
        <v>781</v>
      </c>
      <c r="B785" s="38" t="s">
        <v>2008</v>
      </c>
      <c r="C785" s="20">
        <f t="shared" ca="1" si="12"/>
        <v>40</v>
      </c>
      <c r="D785" s="29" t="s">
        <v>2009</v>
      </c>
      <c r="E785" s="20" t="s">
        <v>17</v>
      </c>
      <c r="F785" s="21">
        <v>30973</v>
      </c>
      <c r="G785" s="18" t="s">
        <v>18</v>
      </c>
      <c r="H785" s="18" t="s">
        <v>1326</v>
      </c>
      <c r="I785" s="21">
        <v>40544</v>
      </c>
      <c r="J785" s="29" t="s">
        <v>1327</v>
      </c>
      <c r="K785" s="19" t="s">
        <v>2010</v>
      </c>
      <c r="L785" s="19" t="s">
        <v>1340</v>
      </c>
      <c r="M785" s="19" t="s">
        <v>187</v>
      </c>
      <c r="N785" s="22" t="s">
        <v>77</v>
      </c>
      <c r="O785" s="64"/>
    </row>
    <row r="786" spans="1:15" s="65" customFormat="1" ht="30" hidden="1" customHeight="1">
      <c r="A786" s="18">
        <v>782</v>
      </c>
      <c r="B786" s="38" t="s">
        <v>2011</v>
      </c>
      <c r="C786" s="20">
        <f t="shared" ca="1" si="12"/>
        <v>48</v>
      </c>
      <c r="D786" s="29" t="s">
        <v>2012</v>
      </c>
      <c r="E786" s="20" t="s">
        <v>17</v>
      </c>
      <c r="F786" s="21">
        <v>28106</v>
      </c>
      <c r="G786" s="18" t="s">
        <v>28</v>
      </c>
      <c r="H786" s="18" t="s">
        <v>1326</v>
      </c>
      <c r="I786" s="21">
        <v>40180</v>
      </c>
      <c r="J786" s="29" t="s">
        <v>1327</v>
      </c>
      <c r="K786" s="19" t="s">
        <v>658</v>
      </c>
      <c r="L786" s="19" t="s">
        <v>729</v>
      </c>
      <c r="M786" s="19" t="s">
        <v>468</v>
      </c>
      <c r="N786" s="22" t="s">
        <v>77</v>
      </c>
      <c r="O786" s="64"/>
    </row>
    <row r="787" spans="1:15" s="65" customFormat="1" ht="30" hidden="1" customHeight="1">
      <c r="A787" s="18">
        <v>783</v>
      </c>
      <c r="B787" s="38" t="s">
        <v>2013</v>
      </c>
      <c r="C787" s="20">
        <f t="shared" ca="1" si="12"/>
        <v>35</v>
      </c>
      <c r="D787" s="29" t="s">
        <v>2014</v>
      </c>
      <c r="E787" s="20" t="s">
        <v>103</v>
      </c>
      <c r="F787" s="21">
        <v>32778</v>
      </c>
      <c r="G787" s="18" t="s">
        <v>28</v>
      </c>
      <c r="H787" s="18" t="s">
        <v>1326</v>
      </c>
      <c r="I787" s="21">
        <v>41609</v>
      </c>
      <c r="J787" s="29" t="s">
        <v>1327</v>
      </c>
      <c r="K787" s="19" t="s">
        <v>21</v>
      </c>
      <c r="L787" s="19" t="s">
        <v>30</v>
      </c>
      <c r="M787" s="19" t="s">
        <v>23</v>
      </c>
      <c r="N787" s="22" t="s">
        <v>24</v>
      </c>
      <c r="O787" s="64"/>
    </row>
    <row r="788" spans="1:15" s="65" customFormat="1" ht="30" hidden="1" customHeight="1">
      <c r="A788" s="18">
        <v>784</v>
      </c>
      <c r="B788" s="39" t="s">
        <v>2015</v>
      </c>
      <c r="C788" s="20">
        <f t="shared" ca="1" si="12"/>
        <v>29</v>
      </c>
      <c r="D788" s="40" t="s">
        <v>2016</v>
      </c>
      <c r="E788" s="20" t="s">
        <v>509</v>
      </c>
      <c r="F788" s="41">
        <v>34944</v>
      </c>
      <c r="G788" s="18" t="s">
        <v>28</v>
      </c>
      <c r="H788" s="18" t="s">
        <v>1326</v>
      </c>
      <c r="I788" s="21">
        <v>45017</v>
      </c>
      <c r="J788" s="29" t="s">
        <v>1327</v>
      </c>
      <c r="K788" s="19" t="s">
        <v>21</v>
      </c>
      <c r="L788" s="26" t="s">
        <v>30</v>
      </c>
      <c r="M788" s="19" t="s">
        <v>23</v>
      </c>
      <c r="N788" s="22" t="s">
        <v>24</v>
      </c>
      <c r="O788" s="64"/>
    </row>
    <row r="789" spans="1:15" s="65" customFormat="1" ht="30" hidden="1" customHeight="1">
      <c r="A789" s="18">
        <v>785</v>
      </c>
      <c r="B789" s="39" t="s">
        <v>2017</v>
      </c>
      <c r="C789" s="20">
        <f t="shared" ca="1" si="12"/>
        <v>35</v>
      </c>
      <c r="D789" s="40" t="s">
        <v>2018</v>
      </c>
      <c r="E789" s="20" t="s">
        <v>73</v>
      </c>
      <c r="F789" s="41">
        <v>32781</v>
      </c>
      <c r="G789" s="18" t="s">
        <v>18</v>
      </c>
      <c r="H789" s="18" t="s">
        <v>1326</v>
      </c>
      <c r="I789" s="21">
        <v>45017</v>
      </c>
      <c r="J789" s="29" t="s">
        <v>1327</v>
      </c>
      <c r="K789" s="19" t="s">
        <v>197</v>
      </c>
      <c r="L789" s="19" t="s">
        <v>482</v>
      </c>
      <c r="M789" s="19" t="s">
        <v>199</v>
      </c>
      <c r="N789" s="22" t="s">
        <v>24</v>
      </c>
      <c r="O789" s="64"/>
    </row>
    <row r="790" spans="1:15" s="65" customFormat="1" ht="30" hidden="1" customHeight="1">
      <c r="A790" s="18">
        <v>786</v>
      </c>
      <c r="B790" s="38" t="s">
        <v>2019</v>
      </c>
      <c r="C790" s="20">
        <f t="shared" ca="1" si="12"/>
        <v>29</v>
      </c>
      <c r="D790" s="29" t="s">
        <v>2020</v>
      </c>
      <c r="E790" s="20" t="s">
        <v>17</v>
      </c>
      <c r="F790" s="31">
        <v>34700</v>
      </c>
      <c r="G790" s="18" t="s">
        <v>18</v>
      </c>
      <c r="H790" s="18" t="s">
        <v>1326</v>
      </c>
      <c r="I790" s="21">
        <v>44562</v>
      </c>
      <c r="J790" s="29" t="s">
        <v>1327</v>
      </c>
      <c r="K790" s="19" t="s">
        <v>517</v>
      </c>
      <c r="L790" s="19" t="s">
        <v>1340</v>
      </c>
      <c r="M790" s="19" t="s">
        <v>187</v>
      </c>
      <c r="N790" s="22" t="s">
        <v>77</v>
      </c>
      <c r="O790" s="64"/>
    </row>
    <row r="791" spans="1:15" s="65" customFormat="1" ht="30" hidden="1" customHeight="1">
      <c r="A791" s="18">
        <v>787</v>
      </c>
      <c r="B791" s="38" t="s">
        <v>2021</v>
      </c>
      <c r="C791" s="20">
        <f t="shared" ca="1" si="12"/>
        <v>49</v>
      </c>
      <c r="D791" s="29" t="s">
        <v>2022</v>
      </c>
      <c r="E791" s="20" t="s">
        <v>17</v>
      </c>
      <c r="F791" s="21">
        <v>27583</v>
      </c>
      <c r="G791" s="18" t="s">
        <v>28</v>
      </c>
      <c r="H791" s="18" t="s">
        <v>1326</v>
      </c>
      <c r="I791" s="21">
        <v>40575</v>
      </c>
      <c r="J791" s="29" t="s">
        <v>1327</v>
      </c>
      <c r="K791" s="19" t="s">
        <v>2023</v>
      </c>
      <c r="L791" s="19" t="s">
        <v>1401</v>
      </c>
      <c r="M791" s="19" t="s">
        <v>424</v>
      </c>
      <c r="N791" s="22" t="s">
        <v>77</v>
      </c>
      <c r="O791" s="64"/>
    </row>
    <row r="792" spans="1:15" s="65" customFormat="1" ht="30" hidden="1" customHeight="1">
      <c r="A792" s="18">
        <v>788</v>
      </c>
      <c r="B792" s="39" t="s">
        <v>2024</v>
      </c>
      <c r="C792" s="20">
        <f t="shared" ca="1" si="12"/>
        <v>34</v>
      </c>
      <c r="D792" s="40" t="s">
        <v>2025</v>
      </c>
      <c r="E792" s="20" t="s">
        <v>17</v>
      </c>
      <c r="F792" s="41">
        <v>33102</v>
      </c>
      <c r="G792" s="18" t="s">
        <v>18</v>
      </c>
      <c r="H792" s="18" t="s">
        <v>1326</v>
      </c>
      <c r="I792" s="21">
        <v>45017</v>
      </c>
      <c r="J792" s="29" t="s">
        <v>1327</v>
      </c>
      <c r="K792" s="19" t="s">
        <v>69</v>
      </c>
      <c r="L792" s="19" t="s">
        <v>70</v>
      </c>
      <c r="M792" s="19" t="s">
        <v>42</v>
      </c>
      <c r="N792" s="22" t="s">
        <v>24</v>
      </c>
      <c r="O792" s="64"/>
    </row>
    <row r="793" spans="1:15" s="65" customFormat="1" ht="30" hidden="1" customHeight="1">
      <c r="A793" s="18">
        <v>789</v>
      </c>
      <c r="B793" s="39" t="s">
        <v>2026</v>
      </c>
      <c r="C793" s="20">
        <f t="shared" ca="1" si="12"/>
        <v>27</v>
      </c>
      <c r="D793" s="40" t="s">
        <v>2027</v>
      </c>
      <c r="E793" s="20" t="s">
        <v>17</v>
      </c>
      <c r="F793" s="41">
        <v>35712</v>
      </c>
      <c r="G793" s="18" t="s">
        <v>18</v>
      </c>
      <c r="H793" s="18" t="s">
        <v>1326</v>
      </c>
      <c r="I793" s="21">
        <v>45017</v>
      </c>
      <c r="J793" s="29" t="s">
        <v>1327</v>
      </c>
      <c r="K793" s="19" t="s">
        <v>21</v>
      </c>
      <c r="L793" s="19" t="s">
        <v>30</v>
      </c>
      <c r="M793" s="19" t="s">
        <v>23</v>
      </c>
      <c r="N793" s="22" t="s">
        <v>24</v>
      </c>
      <c r="O793" s="64"/>
    </row>
    <row r="794" spans="1:15" s="65" customFormat="1" ht="30" hidden="1" customHeight="1">
      <c r="A794" s="18">
        <v>790</v>
      </c>
      <c r="B794" s="39" t="s">
        <v>2028</v>
      </c>
      <c r="C794" s="20">
        <f t="shared" ca="1" si="12"/>
        <v>25</v>
      </c>
      <c r="D794" s="40" t="s">
        <v>2029</v>
      </c>
      <c r="E794" s="20" t="s">
        <v>73</v>
      </c>
      <c r="F794" s="41">
        <v>36340</v>
      </c>
      <c r="G794" s="18" t="s">
        <v>18</v>
      </c>
      <c r="H794" s="18" t="s">
        <v>1326</v>
      </c>
      <c r="I794" s="21">
        <v>45017</v>
      </c>
      <c r="J794" s="29" t="s">
        <v>1327</v>
      </c>
      <c r="K794" s="19" t="s">
        <v>82</v>
      </c>
      <c r="L794" s="19" t="s">
        <v>675</v>
      </c>
      <c r="M794" s="19" t="s">
        <v>23</v>
      </c>
      <c r="N794" s="22" t="s">
        <v>24</v>
      </c>
      <c r="O794" s="64"/>
    </row>
    <row r="795" spans="1:15" s="65" customFormat="1" ht="30" hidden="1" customHeight="1">
      <c r="A795" s="18">
        <v>791</v>
      </c>
      <c r="B795" s="38" t="s">
        <v>2030</v>
      </c>
      <c r="C795" s="20">
        <f t="shared" ca="1" si="12"/>
        <v>37</v>
      </c>
      <c r="D795" s="29" t="s">
        <v>2031</v>
      </c>
      <c r="E795" s="20" t="s">
        <v>17</v>
      </c>
      <c r="F795" s="21">
        <v>31918</v>
      </c>
      <c r="G795" s="18" t="s">
        <v>28</v>
      </c>
      <c r="H795" s="18" t="s">
        <v>1326</v>
      </c>
      <c r="I795" s="21">
        <v>42614</v>
      </c>
      <c r="J795" s="29" t="s">
        <v>1327</v>
      </c>
      <c r="K795" s="19" t="s">
        <v>488</v>
      </c>
      <c r="L795" s="42" t="s">
        <v>428</v>
      </c>
      <c r="M795" s="19" t="s">
        <v>42</v>
      </c>
      <c r="N795" s="22" t="s">
        <v>77</v>
      </c>
      <c r="O795" s="64"/>
    </row>
    <row r="796" spans="1:15" s="65" customFormat="1" ht="30" hidden="1" customHeight="1">
      <c r="A796" s="18">
        <v>792</v>
      </c>
      <c r="B796" s="39" t="s">
        <v>2032</v>
      </c>
      <c r="C796" s="20">
        <f t="shared" ca="1" si="12"/>
        <v>25</v>
      </c>
      <c r="D796" s="40" t="s">
        <v>2033</v>
      </c>
      <c r="E796" s="20" t="s">
        <v>17</v>
      </c>
      <c r="F796" s="41">
        <v>36419</v>
      </c>
      <c r="G796" s="18" t="s">
        <v>18</v>
      </c>
      <c r="H796" s="18" t="s">
        <v>1326</v>
      </c>
      <c r="I796" s="21">
        <v>45017</v>
      </c>
      <c r="J796" s="29" t="s">
        <v>1327</v>
      </c>
      <c r="K796" s="19" t="s">
        <v>21</v>
      </c>
      <c r="L796" s="19" t="s">
        <v>30</v>
      </c>
      <c r="M796" s="19" t="s">
        <v>23</v>
      </c>
      <c r="N796" s="22" t="s">
        <v>24</v>
      </c>
      <c r="O796" s="64"/>
    </row>
    <row r="797" spans="1:15" s="65" customFormat="1" ht="30" hidden="1" customHeight="1">
      <c r="A797" s="18">
        <v>793</v>
      </c>
      <c r="B797" s="38" t="s">
        <v>2034</v>
      </c>
      <c r="C797" s="20">
        <f t="shared" ca="1" si="12"/>
        <v>36</v>
      </c>
      <c r="D797" s="29" t="s">
        <v>2035</v>
      </c>
      <c r="E797" s="20" t="s">
        <v>17</v>
      </c>
      <c r="F797" s="31">
        <v>32482</v>
      </c>
      <c r="G797" s="18" t="s">
        <v>18</v>
      </c>
      <c r="H797" s="18" t="s">
        <v>1326</v>
      </c>
      <c r="I797" s="21">
        <v>44562</v>
      </c>
      <c r="J797" s="29" t="s">
        <v>1327</v>
      </c>
      <c r="K797" s="19" t="s">
        <v>21</v>
      </c>
      <c r="L797" s="19" t="s">
        <v>30</v>
      </c>
      <c r="M797" s="19" t="s">
        <v>23</v>
      </c>
      <c r="N797" s="22" t="s">
        <v>24</v>
      </c>
      <c r="O797" s="64"/>
    </row>
    <row r="798" spans="1:15" s="65" customFormat="1" ht="30" hidden="1" customHeight="1">
      <c r="A798" s="18">
        <v>794</v>
      </c>
      <c r="B798" s="38" t="s">
        <v>2036</v>
      </c>
      <c r="C798" s="20">
        <f t="shared" ca="1" si="12"/>
        <v>35</v>
      </c>
      <c r="D798" s="29" t="s">
        <v>2037</v>
      </c>
      <c r="E798" s="20" t="s">
        <v>17</v>
      </c>
      <c r="F798" s="21">
        <v>32587</v>
      </c>
      <c r="G798" s="18" t="s">
        <v>18</v>
      </c>
      <c r="H798" s="18" t="s">
        <v>1326</v>
      </c>
      <c r="I798" s="21">
        <v>41944</v>
      </c>
      <c r="J798" s="29" t="s">
        <v>1327</v>
      </c>
      <c r="K798" s="19" t="s">
        <v>82</v>
      </c>
      <c r="L798" s="19" t="s">
        <v>675</v>
      </c>
      <c r="M798" s="19" t="s">
        <v>23</v>
      </c>
      <c r="N798" s="22" t="s">
        <v>24</v>
      </c>
      <c r="O798" s="64"/>
    </row>
    <row r="799" spans="1:15" s="65" customFormat="1" ht="30" hidden="1" customHeight="1">
      <c r="A799" s="18">
        <v>795</v>
      </c>
      <c r="B799" s="38" t="s">
        <v>2038</v>
      </c>
      <c r="C799" s="20">
        <f t="shared" ca="1" si="12"/>
        <v>53</v>
      </c>
      <c r="D799" s="29" t="s">
        <v>2039</v>
      </c>
      <c r="E799" s="20" t="s">
        <v>17</v>
      </c>
      <c r="F799" s="21">
        <v>26128</v>
      </c>
      <c r="G799" s="18" t="s">
        <v>28</v>
      </c>
      <c r="H799" s="18" t="s">
        <v>1326</v>
      </c>
      <c r="I799" s="21">
        <v>40541</v>
      </c>
      <c r="J799" s="29" t="s">
        <v>1327</v>
      </c>
      <c r="K799" s="19" t="s">
        <v>728</v>
      </c>
      <c r="L799" s="19" t="s">
        <v>1397</v>
      </c>
      <c r="M799" s="19" t="s">
        <v>468</v>
      </c>
      <c r="N799" s="22" t="s">
        <v>77</v>
      </c>
      <c r="O799" s="64"/>
    </row>
    <row r="800" spans="1:15" s="65" customFormat="1" ht="30" hidden="1" customHeight="1">
      <c r="A800" s="18">
        <v>796</v>
      </c>
      <c r="B800" s="38" t="s">
        <v>2040</v>
      </c>
      <c r="C800" s="20">
        <f t="shared" ca="1" si="12"/>
        <v>44</v>
      </c>
      <c r="D800" s="29" t="s">
        <v>2041</v>
      </c>
      <c r="E800" s="20" t="s">
        <v>17</v>
      </c>
      <c r="F800" s="21">
        <v>29573</v>
      </c>
      <c r="G800" s="18" t="s">
        <v>28</v>
      </c>
      <c r="H800" s="18" t="s">
        <v>1326</v>
      </c>
      <c r="I800" s="21">
        <v>40180</v>
      </c>
      <c r="J800" s="29" t="s">
        <v>1327</v>
      </c>
      <c r="K800" s="19" t="s">
        <v>21</v>
      </c>
      <c r="L800" s="19" t="s">
        <v>30</v>
      </c>
      <c r="M800" s="19" t="s">
        <v>23</v>
      </c>
      <c r="N800" s="22" t="s">
        <v>24</v>
      </c>
      <c r="O800" s="64"/>
    </row>
    <row r="801" spans="1:15" s="65" customFormat="1" ht="30" hidden="1" customHeight="1">
      <c r="A801" s="18">
        <v>797</v>
      </c>
      <c r="B801" s="38" t="s">
        <v>2042</v>
      </c>
      <c r="C801" s="20">
        <f t="shared" ca="1" si="12"/>
        <v>33</v>
      </c>
      <c r="D801" s="29" t="s">
        <v>2043</v>
      </c>
      <c r="E801" s="20" t="s">
        <v>17</v>
      </c>
      <c r="F801" s="31">
        <v>33564</v>
      </c>
      <c r="G801" s="18" t="s">
        <v>18</v>
      </c>
      <c r="H801" s="18" t="s">
        <v>1326</v>
      </c>
      <c r="I801" s="21">
        <v>44562</v>
      </c>
      <c r="J801" s="29" t="s">
        <v>1327</v>
      </c>
      <c r="K801" s="19" t="s">
        <v>82</v>
      </c>
      <c r="L801" s="19" t="s">
        <v>675</v>
      </c>
      <c r="M801" s="19" t="s">
        <v>23</v>
      </c>
      <c r="N801" s="22" t="s">
        <v>24</v>
      </c>
      <c r="O801" s="64"/>
    </row>
    <row r="802" spans="1:15" s="65" customFormat="1" ht="30" hidden="1" customHeight="1">
      <c r="A802" s="18">
        <v>798</v>
      </c>
      <c r="B802" s="38" t="s">
        <v>2044</v>
      </c>
      <c r="C802" s="20">
        <f t="shared" ca="1" si="12"/>
        <v>33</v>
      </c>
      <c r="D802" s="29" t="s">
        <v>2045</v>
      </c>
      <c r="E802" s="20" t="s">
        <v>17</v>
      </c>
      <c r="F802" s="21">
        <v>33329</v>
      </c>
      <c r="G802" s="18" t="s">
        <v>28</v>
      </c>
      <c r="H802" s="18" t="s">
        <v>1326</v>
      </c>
      <c r="I802" s="21">
        <v>40969</v>
      </c>
      <c r="J802" s="29" t="s">
        <v>1327</v>
      </c>
      <c r="K802" s="19" t="s">
        <v>2046</v>
      </c>
      <c r="L802" s="19" t="s">
        <v>762</v>
      </c>
      <c r="M802" s="19" t="s">
        <v>42</v>
      </c>
      <c r="N802" s="22" t="s">
        <v>77</v>
      </c>
      <c r="O802" s="64"/>
    </row>
    <row r="803" spans="1:15" s="65" customFormat="1" ht="30" hidden="1" customHeight="1">
      <c r="A803" s="18">
        <v>799</v>
      </c>
      <c r="B803" s="38" t="s">
        <v>2047</v>
      </c>
      <c r="C803" s="20">
        <f t="shared" ca="1" si="12"/>
        <v>41</v>
      </c>
      <c r="D803" s="29" t="s">
        <v>2048</v>
      </c>
      <c r="E803" s="20" t="s">
        <v>17</v>
      </c>
      <c r="F803" s="21">
        <v>30469</v>
      </c>
      <c r="G803" s="18" t="s">
        <v>28</v>
      </c>
      <c r="H803" s="18" t="s">
        <v>1326</v>
      </c>
      <c r="I803" s="21">
        <v>40180</v>
      </c>
      <c r="J803" s="29" t="s">
        <v>1327</v>
      </c>
      <c r="K803" s="19" t="s">
        <v>1400</v>
      </c>
      <c r="L803" s="19" t="s">
        <v>729</v>
      </c>
      <c r="M803" s="19" t="s">
        <v>468</v>
      </c>
      <c r="N803" s="22" t="s">
        <v>77</v>
      </c>
      <c r="O803" s="64"/>
    </row>
    <row r="804" spans="1:15" s="65" customFormat="1" ht="30" hidden="1" customHeight="1">
      <c r="A804" s="18">
        <v>800</v>
      </c>
      <c r="B804" s="38" t="s">
        <v>2049</v>
      </c>
      <c r="C804" s="20">
        <f t="shared" ca="1" si="12"/>
        <v>43</v>
      </c>
      <c r="D804" s="29" t="s">
        <v>2050</v>
      </c>
      <c r="E804" s="20" t="s">
        <v>17</v>
      </c>
      <c r="F804" s="21">
        <v>29926</v>
      </c>
      <c r="G804" s="18" t="s">
        <v>18</v>
      </c>
      <c r="H804" s="18" t="s">
        <v>1326</v>
      </c>
      <c r="I804" s="21">
        <v>41944</v>
      </c>
      <c r="J804" s="29" t="s">
        <v>1327</v>
      </c>
      <c r="K804" s="19" t="s">
        <v>21</v>
      </c>
      <c r="L804" s="19" t="s">
        <v>30</v>
      </c>
      <c r="M804" s="19" t="s">
        <v>23</v>
      </c>
      <c r="N804" s="22" t="s">
        <v>24</v>
      </c>
      <c r="O804" s="64"/>
    </row>
    <row r="805" spans="1:15" s="65" customFormat="1" ht="30" hidden="1" customHeight="1">
      <c r="A805" s="18">
        <v>801</v>
      </c>
      <c r="B805" s="38" t="s">
        <v>2051</v>
      </c>
      <c r="C805" s="20">
        <f t="shared" ca="1" si="12"/>
        <v>40</v>
      </c>
      <c r="D805" s="29" t="s">
        <v>2052</v>
      </c>
      <c r="E805" s="20" t="s">
        <v>2053</v>
      </c>
      <c r="F805" s="31">
        <v>30916</v>
      </c>
      <c r="G805" s="18" t="s">
        <v>28</v>
      </c>
      <c r="H805" s="18" t="s">
        <v>1326</v>
      </c>
      <c r="I805" s="21">
        <v>44562</v>
      </c>
      <c r="J805" s="29" t="s">
        <v>1327</v>
      </c>
      <c r="K805" s="19" t="s">
        <v>2010</v>
      </c>
      <c r="L805" s="19" t="s">
        <v>1340</v>
      </c>
      <c r="M805" s="19" t="s">
        <v>134</v>
      </c>
      <c r="N805" s="22" t="s">
        <v>77</v>
      </c>
      <c r="O805" s="64"/>
    </row>
    <row r="806" spans="1:15" s="65" customFormat="1" ht="30" hidden="1" customHeight="1">
      <c r="A806" s="18">
        <v>802</v>
      </c>
      <c r="B806" s="38" t="s">
        <v>2054</v>
      </c>
      <c r="C806" s="20">
        <f t="shared" ca="1" si="12"/>
        <v>39</v>
      </c>
      <c r="D806" s="29" t="s">
        <v>2055</v>
      </c>
      <c r="E806" s="20" t="s">
        <v>17</v>
      </c>
      <c r="F806" s="21">
        <v>31154</v>
      </c>
      <c r="G806" s="18" t="s">
        <v>28</v>
      </c>
      <c r="H806" s="18" t="s">
        <v>1326</v>
      </c>
      <c r="I806" s="21">
        <v>44562</v>
      </c>
      <c r="J806" s="29" t="s">
        <v>1327</v>
      </c>
      <c r="K806" s="19" t="s">
        <v>2056</v>
      </c>
      <c r="L806" s="19" t="s">
        <v>133</v>
      </c>
      <c r="M806" s="19" t="s">
        <v>76</v>
      </c>
      <c r="N806" s="22" t="s">
        <v>77</v>
      </c>
      <c r="O806" s="64"/>
    </row>
    <row r="807" spans="1:15" s="65" customFormat="1" ht="30" hidden="1" customHeight="1">
      <c r="A807" s="18">
        <v>803</v>
      </c>
      <c r="B807" s="38" t="s">
        <v>2057</v>
      </c>
      <c r="C807" s="20">
        <f t="shared" ca="1" si="12"/>
        <v>34</v>
      </c>
      <c r="D807" s="29" t="s">
        <v>2058</v>
      </c>
      <c r="E807" s="20" t="s">
        <v>17</v>
      </c>
      <c r="F807" s="31">
        <v>33086</v>
      </c>
      <c r="G807" s="18" t="s">
        <v>18</v>
      </c>
      <c r="H807" s="18" t="s">
        <v>1326</v>
      </c>
      <c r="I807" s="21">
        <v>44562</v>
      </c>
      <c r="J807" s="29" t="s">
        <v>1327</v>
      </c>
      <c r="K807" s="19" t="s">
        <v>21</v>
      </c>
      <c r="L807" s="19" t="s">
        <v>30</v>
      </c>
      <c r="M807" s="19" t="s">
        <v>23</v>
      </c>
      <c r="N807" s="22" t="s">
        <v>24</v>
      </c>
      <c r="O807" s="64"/>
    </row>
    <row r="808" spans="1:15" s="65" customFormat="1" ht="30" hidden="1" customHeight="1">
      <c r="A808" s="18">
        <v>804</v>
      </c>
      <c r="B808" s="38" t="s">
        <v>2059</v>
      </c>
      <c r="C808" s="20">
        <f t="shared" ca="1" si="12"/>
        <v>37</v>
      </c>
      <c r="D808" s="29" t="s">
        <v>2060</v>
      </c>
      <c r="E808" s="20" t="s">
        <v>173</v>
      </c>
      <c r="F808" s="21">
        <v>32003</v>
      </c>
      <c r="G808" s="18" t="s">
        <v>18</v>
      </c>
      <c r="H808" s="18" t="s">
        <v>1326</v>
      </c>
      <c r="I808" s="21">
        <v>39518</v>
      </c>
      <c r="J808" s="29" t="s">
        <v>1327</v>
      </c>
      <c r="K808" s="19" t="s">
        <v>1564</v>
      </c>
      <c r="L808" s="19" t="s">
        <v>1340</v>
      </c>
      <c r="M808" s="19" t="s">
        <v>187</v>
      </c>
      <c r="N808" s="22" t="s">
        <v>77</v>
      </c>
      <c r="O808" s="64"/>
    </row>
    <row r="809" spans="1:15" s="65" customFormat="1" ht="30" hidden="1" customHeight="1">
      <c r="A809" s="18">
        <v>805</v>
      </c>
      <c r="B809" s="38" t="s">
        <v>2061</v>
      </c>
      <c r="C809" s="20">
        <f t="shared" ca="1" si="12"/>
        <v>42</v>
      </c>
      <c r="D809" s="29" t="s">
        <v>2062</v>
      </c>
      <c r="E809" s="20" t="s">
        <v>17</v>
      </c>
      <c r="F809" s="21">
        <v>30011</v>
      </c>
      <c r="G809" s="18" t="s">
        <v>18</v>
      </c>
      <c r="H809" s="18" t="s">
        <v>1326</v>
      </c>
      <c r="I809" s="21">
        <v>40180</v>
      </c>
      <c r="J809" s="29" t="s">
        <v>1327</v>
      </c>
      <c r="K809" s="19" t="s">
        <v>728</v>
      </c>
      <c r="L809" s="19" t="s">
        <v>61</v>
      </c>
      <c r="M809" s="19" t="s">
        <v>134</v>
      </c>
      <c r="N809" s="22" t="s">
        <v>77</v>
      </c>
      <c r="O809" s="64"/>
    </row>
    <row r="810" spans="1:15" s="65" customFormat="1" ht="30" hidden="1" customHeight="1">
      <c r="A810" s="18">
        <v>806</v>
      </c>
      <c r="B810" s="38" t="s">
        <v>2063</v>
      </c>
      <c r="C810" s="20">
        <f t="shared" ca="1" si="12"/>
        <v>37</v>
      </c>
      <c r="D810" s="29" t="s">
        <v>2064</v>
      </c>
      <c r="E810" s="20" t="s">
        <v>17</v>
      </c>
      <c r="F810" s="21">
        <v>31912</v>
      </c>
      <c r="G810" s="18" t="s">
        <v>18</v>
      </c>
      <c r="H810" s="18" t="s">
        <v>1326</v>
      </c>
      <c r="I810" s="21">
        <v>44562</v>
      </c>
      <c r="J810" s="29" t="s">
        <v>1327</v>
      </c>
      <c r="K810" s="19" t="s">
        <v>21</v>
      </c>
      <c r="L810" s="19" t="s">
        <v>30</v>
      </c>
      <c r="M810" s="19" t="s">
        <v>23</v>
      </c>
      <c r="N810" s="22" t="s">
        <v>24</v>
      </c>
      <c r="O810" s="64"/>
    </row>
    <row r="811" spans="1:15" s="65" customFormat="1" ht="30" hidden="1" customHeight="1">
      <c r="A811" s="18">
        <v>807</v>
      </c>
      <c r="B811" s="38" t="s">
        <v>2065</v>
      </c>
      <c r="C811" s="20">
        <f t="shared" ca="1" si="12"/>
        <v>55</v>
      </c>
      <c r="D811" s="29" t="s">
        <v>2066</v>
      </c>
      <c r="E811" s="20" t="s">
        <v>509</v>
      </c>
      <c r="F811" s="21">
        <v>25346</v>
      </c>
      <c r="G811" s="18" t="s">
        <v>18</v>
      </c>
      <c r="H811" s="18" t="s">
        <v>1326</v>
      </c>
      <c r="I811" s="21">
        <v>40180</v>
      </c>
      <c r="J811" s="29" t="s">
        <v>1327</v>
      </c>
      <c r="K811" s="19" t="s">
        <v>586</v>
      </c>
      <c r="L811" s="19" t="s">
        <v>220</v>
      </c>
      <c r="M811" s="19" t="s">
        <v>634</v>
      </c>
      <c r="N811" s="22" t="s">
        <v>77</v>
      </c>
      <c r="O811" s="64"/>
    </row>
    <row r="812" spans="1:15" s="65" customFormat="1" ht="30" hidden="1" customHeight="1">
      <c r="A812" s="18">
        <v>808</v>
      </c>
      <c r="B812" s="38" t="s">
        <v>2067</v>
      </c>
      <c r="C812" s="20">
        <f t="shared" ca="1" si="12"/>
        <v>45</v>
      </c>
      <c r="D812" s="29" t="s">
        <v>2068</v>
      </c>
      <c r="E812" s="20" t="s">
        <v>363</v>
      </c>
      <c r="F812" s="21">
        <v>29012</v>
      </c>
      <c r="G812" s="18" t="s">
        <v>18</v>
      </c>
      <c r="H812" s="18" t="s">
        <v>1326</v>
      </c>
      <c r="I812" s="21">
        <v>41944</v>
      </c>
      <c r="J812" s="29" t="s">
        <v>1327</v>
      </c>
      <c r="K812" s="19" t="s">
        <v>517</v>
      </c>
      <c r="L812" s="19" t="s">
        <v>1340</v>
      </c>
      <c r="M812" s="19" t="s">
        <v>187</v>
      </c>
      <c r="N812" s="22" t="s">
        <v>77</v>
      </c>
      <c r="O812" s="64"/>
    </row>
    <row r="813" spans="1:15" s="65" customFormat="1" ht="30" hidden="1" customHeight="1">
      <c r="A813" s="18">
        <v>809</v>
      </c>
      <c r="B813" s="38" t="s">
        <v>2069</v>
      </c>
      <c r="C813" s="20">
        <f t="shared" ca="1" si="12"/>
        <v>34</v>
      </c>
      <c r="D813" s="29" t="s">
        <v>2070</v>
      </c>
      <c r="E813" s="20" t="s">
        <v>17</v>
      </c>
      <c r="F813" s="21">
        <v>33218</v>
      </c>
      <c r="G813" s="18" t="s">
        <v>18</v>
      </c>
      <c r="H813" s="18" t="s">
        <v>1326</v>
      </c>
      <c r="I813" s="21">
        <v>41640</v>
      </c>
      <c r="J813" s="29" t="s">
        <v>1327</v>
      </c>
      <c r="K813" s="19" t="s">
        <v>52</v>
      </c>
      <c r="L813" s="26" t="s">
        <v>66</v>
      </c>
      <c r="M813" s="19" t="s">
        <v>23</v>
      </c>
      <c r="N813" s="22" t="s">
        <v>24</v>
      </c>
      <c r="O813" s="64"/>
    </row>
    <row r="814" spans="1:15" s="65" customFormat="1" ht="30" hidden="1" customHeight="1">
      <c r="A814" s="18">
        <v>810</v>
      </c>
      <c r="B814" s="39" t="s">
        <v>2071</v>
      </c>
      <c r="C814" s="20">
        <f t="shared" ca="1" si="12"/>
        <v>30</v>
      </c>
      <c r="D814" s="40" t="s">
        <v>2072</v>
      </c>
      <c r="E814" s="20" t="s">
        <v>73</v>
      </c>
      <c r="F814" s="41">
        <v>34554</v>
      </c>
      <c r="G814" s="18" t="s">
        <v>28</v>
      </c>
      <c r="H814" s="18" t="s">
        <v>1326</v>
      </c>
      <c r="I814" s="21">
        <v>45017</v>
      </c>
      <c r="J814" s="29" t="s">
        <v>1327</v>
      </c>
      <c r="K814" s="19" t="s">
        <v>21</v>
      </c>
      <c r="L814" s="19" t="s">
        <v>30</v>
      </c>
      <c r="M814" s="19" t="s">
        <v>23</v>
      </c>
      <c r="N814" s="22" t="s">
        <v>24</v>
      </c>
      <c r="O814" s="64"/>
    </row>
    <row r="815" spans="1:15" s="65" customFormat="1" ht="30" hidden="1" customHeight="1">
      <c r="A815" s="18">
        <v>811</v>
      </c>
      <c r="B815" s="39" t="s">
        <v>2073</v>
      </c>
      <c r="C815" s="20">
        <f t="shared" ca="1" si="12"/>
        <v>29</v>
      </c>
      <c r="D815" s="40" t="s">
        <v>2074</v>
      </c>
      <c r="E815" s="20" t="s">
        <v>17</v>
      </c>
      <c r="F815" s="41">
        <v>34739</v>
      </c>
      <c r="G815" s="18" t="s">
        <v>18</v>
      </c>
      <c r="H815" s="18" t="s">
        <v>1326</v>
      </c>
      <c r="I815" s="21">
        <v>45017</v>
      </c>
      <c r="J815" s="29" t="s">
        <v>1327</v>
      </c>
      <c r="K815" s="19" t="s">
        <v>21</v>
      </c>
      <c r="L815" s="19" t="s">
        <v>30</v>
      </c>
      <c r="M815" s="19" t="s">
        <v>23</v>
      </c>
      <c r="N815" s="22" t="s">
        <v>24</v>
      </c>
      <c r="O815" s="64"/>
    </row>
    <row r="816" spans="1:15" s="65" customFormat="1" ht="30" hidden="1" customHeight="1">
      <c r="A816" s="18">
        <v>812</v>
      </c>
      <c r="B816" s="38" t="s">
        <v>2075</v>
      </c>
      <c r="C816" s="20">
        <f t="shared" ca="1" si="12"/>
        <v>40</v>
      </c>
      <c r="D816" s="29" t="s">
        <v>2076</v>
      </c>
      <c r="E816" s="20" t="s">
        <v>17</v>
      </c>
      <c r="F816" s="21">
        <v>30777</v>
      </c>
      <c r="G816" s="18" t="s">
        <v>28</v>
      </c>
      <c r="H816" s="18" t="s">
        <v>1326</v>
      </c>
      <c r="I816" s="21">
        <v>40541</v>
      </c>
      <c r="J816" s="29" t="s">
        <v>1327</v>
      </c>
      <c r="K816" s="19" t="s">
        <v>728</v>
      </c>
      <c r="L816" s="19" t="s">
        <v>61</v>
      </c>
      <c r="M816" s="19" t="s">
        <v>634</v>
      </c>
      <c r="N816" s="22" t="s">
        <v>77</v>
      </c>
      <c r="O816" s="64"/>
    </row>
    <row r="817" spans="1:15" s="65" customFormat="1" ht="30" hidden="1" customHeight="1">
      <c r="A817" s="18">
        <v>813</v>
      </c>
      <c r="B817" s="38" t="s">
        <v>2077</v>
      </c>
      <c r="C817" s="20">
        <f t="shared" ca="1" si="12"/>
        <v>53</v>
      </c>
      <c r="D817" s="29" t="s">
        <v>2078</v>
      </c>
      <c r="E817" s="20" t="s">
        <v>17</v>
      </c>
      <c r="F817" s="21">
        <v>26156</v>
      </c>
      <c r="G817" s="18" t="s">
        <v>28</v>
      </c>
      <c r="H817" s="18" t="s">
        <v>1326</v>
      </c>
      <c r="I817" s="21">
        <v>40541</v>
      </c>
      <c r="J817" s="29" t="s">
        <v>1327</v>
      </c>
      <c r="K817" s="19" t="s">
        <v>586</v>
      </c>
      <c r="L817" s="19" t="s">
        <v>61</v>
      </c>
      <c r="M817" s="19" t="s">
        <v>424</v>
      </c>
      <c r="N817" s="22" t="s">
        <v>77</v>
      </c>
      <c r="O817" s="64"/>
    </row>
    <row r="818" spans="1:15" s="65" customFormat="1" ht="30" hidden="1" customHeight="1">
      <c r="A818" s="18">
        <v>814</v>
      </c>
      <c r="B818" s="38" t="s">
        <v>2079</v>
      </c>
      <c r="C818" s="20">
        <f t="shared" ca="1" si="12"/>
        <v>54</v>
      </c>
      <c r="D818" s="29" t="s">
        <v>2080</v>
      </c>
      <c r="E818" s="20" t="s">
        <v>302</v>
      </c>
      <c r="F818" s="21">
        <v>25729</v>
      </c>
      <c r="G818" s="18" t="s">
        <v>28</v>
      </c>
      <c r="H818" s="18" t="s">
        <v>1326</v>
      </c>
      <c r="I818" s="21">
        <v>40541</v>
      </c>
      <c r="J818" s="29" t="s">
        <v>1327</v>
      </c>
      <c r="K818" s="19" t="s">
        <v>809</v>
      </c>
      <c r="L818" s="19" t="s">
        <v>61</v>
      </c>
      <c r="M818" s="19" t="s">
        <v>468</v>
      </c>
      <c r="N818" s="22" t="s">
        <v>77</v>
      </c>
      <c r="O818" s="64"/>
    </row>
    <row r="819" spans="1:15" s="206" customFormat="1" ht="30" customHeight="1">
      <c r="A819" s="84">
        <v>815</v>
      </c>
      <c r="B819" s="204" t="s">
        <v>2081</v>
      </c>
      <c r="C819" s="86">
        <f t="shared" ca="1" si="12"/>
        <v>58</v>
      </c>
      <c r="D819" s="202" t="s">
        <v>2082</v>
      </c>
      <c r="E819" s="86" t="s">
        <v>17</v>
      </c>
      <c r="F819" s="74">
        <v>24194</v>
      </c>
      <c r="G819" s="84" t="s">
        <v>28</v>
      </c>
      <c r="H819" s="84" t="s">
        <v>1326</v>
      </c>
      <c r="I819" s="74">
        <v>40541</v>
      </c>
      <c r="J819" s="202" t="s">
        <v>1327</v>
      </c>
      <c r="K819" s="85" t="s">
        <v>728</v>
      </c>
      <c r="L819" s="85" t="s">
        <v>61</v>
      </c>
      <c r="M819" s="85" t="s">
        <v>468</v>
      </c>
      <c r="N819" s="87" t="s">
        <v>77</v>
      </c>
      <c r="O819" s="205" t="s">
        <v>907</v>
      </c>
    </row>
    <row r="820" spans="1:15" s="65" customFormat="1" ht="30" hidden="1" customHeight="1">
      <c r="A820" s="18">
        <v>816</v>
      </c>
      <c r="B820" s="38" t="s">
        <v>2083</v>
      </c>
      <c r="C820" s="20">
        <f t="shared" ca="1" si="12"/>
        <v>41</v>
      </c>
      <c r="D820" s="29" t="s">
        <v>2084</v>
      </c>
      <c r="E820" s="20" t="s">
        <v>17</v>
      </c>
      <c r="F820" s="21">
        <v>30463</v>
      </c>
      <c r="G820" s="18" t="s">
        <v>28</v>
      </c>
      <c r="H820" s="18" t="s">
        <v>1326</v>
      </c>
      <c r="I820" s="21">
        <v>40180</v>
      </c>
      <c r="J820" s="29" t="s">
        <v>1327</v>
      </c>
      <c r="K820" s="19" t="s">
        <v>1400</v>
      </c>
      <c r="L820" s="42" t="s">
        <v>61</v>
      </c>
      <c r="M820" s="19" t="s">
        <v>134</v>
      </c>
      <c r="N820" s="22" t="s">
        <v>77</v>
      </c>
      <c r="O820" s="64"/>
    </row>
    <row r="821" spans="1:15" s="65" customFormat="1" ht="30" hidden="1" customHeight="1">
      <c r="A821" s="18">
        <v>817</v>
      </c>
      <c r="B821" s="38" t="s">
        <v>2085</v>
      </c>
      <c r="C821" s="20">
        <f t="shared" ca="1" si="12"/>
        <v>52</v>
      </c>
      <c r="D821" s="29" t="s">
        <v>2086</v>
      </c>
      <c r="E821" s="20" t="s">
        <v>17</v>
      </c>
      <c r="F821" s="21">
        <v>26488</v>
      </c>
      <c r="G821" s="18" t="s">
        <v>28</v>
      </c>
      <c r="H821" s="18" t="s">
        <v>1326</v>
      </c>
      <c r="I821" s="21">
        <v>40026</v>
      </c>
      <c r="J821" s="29" t="s">
        <v>1327</v>
      </c>
      <c r="K821" s="19" t="s">
        <v>809</v>
      </c>
      <c r="L821" s="19" t="s">
        <v>61</v>
      </c>
      <c r="M821" s="19" t="s">
        <v>634</v>
      </c>
      <c r="N821" s="22" t="s">
        <v>77</v>
      </c>
      <c r="O821" s="64"/>
    </row>
    <row r="822" spans="1:15" s="65" customFormat="1" ht="30" hidden="1" customHeight="1">
      <c r="A822" s="18">
        <v>818</v>
      </c>
      <c r="B822" s="38" t="s">
        <v>2087</v>
      </c>
      <c r="C822" s="20">
        <f t="shared" ca="1" si="12"/>
        <v>44</v>
      </c>
      <c r="D822" s="29" t="s">
        <v>2088</v>
      </c>
      <c r="E822" s="20" t="s">
        <v>17</v>
      </c>
      <c r="F822" s="31">
        <v>29431</v>
      </c>
      <c r="G822" s="18" t="s">
        <v>18</v>
      </c>
      <c r="H822" s="18" t="s">
        <v>1326</v>
      </c>
      <c r="I822" s="21">
        <v>44562</v>
      </c>
      <c r="J822" s="29" t="s">
        <v>1327</v>
      </c>
      <c r="K822" s="19" t="s">
        <v>728</v>
      </c>
      <c r="L822" s="19" t="s">
        <v>1357</v>
      </c>
      <c r="M822" s="19" t="s">
        <v>468</v>
      </c>
      <c r="N822" s="22" t="s">
        <v>77</v>
      </c>
      <c r="O822" s="64"/>
    </row>
    <row r="823" spans="1:15" s="65" customFormat="1" ht="30" hidden="1" customHeight="1">
      <c r="A823" s="18">
        <v>819</v>
      </c>
      <c r="B823" s="38" t="s">
        <v>2089</v>
      </c>
      <c r="C823" s="20">
        <f t="shared" ca="1" si="12"/>
        <v>39</v>
      </c>
      <c r="D823" s="29" t="s">
        <v>2090</v>
      </c>
      <c r="E823" s="20" t="s">
        <v>17</v>
      </c>
      <c r="F823" s="21">
        <v>31349</v>
      </c>
      <c r="G823" s="18" t="s">
        <v>28</v>
      </c>
      <c r="H823" s="18" t="s">
        <v>1326</v>
      </c>
      <c r="I823" s="21">
        <v>40541</v>
      </c>
      <c r="J823" s="29" t="s">
        <v>1327</v>
      </c>
      <c r="K823" s="19" t="s">
        <v>1400</v>
      </c>
      <c r="L823" s="19" t="s">
        <v>61</v>
      </c>
      <c r="M823" s="19" t="s">
        <v>634</v>
      </c>
      <c r="N823" s="22" t="s">
        <v>77</v>
      </c>
      <c r="O823" s="64"/>
    </row>
    <row r="824" spans="1:15" s="65" customFormat="1" ht="30" hidden="1" customHeight="1">
      <c r="A824" s="18">
        <v>820</v>
      </c>
      <c r="B824" s="38" t="s">
        <v>2089</v>
      </c>
      <c r="C824" s="20">
        <f t="shared" ca="1" si="12"/>
        <v>39</v>
      </c>
      <c r="D824" s="29" t="s">
        <v>2091</v>
      </c>
      <c r="E824" s="20" t="s">
        <v>17</v>
      </c>
      <c r="F824" s="21">
        <v>31365</v>
      </c>
      <c r="G824" s="18" t="s">
        <v>28</v>
      </c>
      <c r="H824" s="18" t="s">
        <v>1326</v>
      </c>
      <c r="I824" s="21">
        <v>44562</v>
      </c>
      <c r="J824" s="29" t="s">
        <v>1327</v>
      </c>
      <c r="K824" s="19" t="s">
        <v>1504</v>
      </c>
      <c r="L824" s="19" t="s">
        <v>587</v>
      </c>
      <c r="M824" s="19" t="s">
        <v>468</v>
      </c>
      <c r="N824" s="22" t="s">
        <v>77</v>
      </c>
      <c r="O824" s="64"/>
    </row>
    <row r="825" spans="1:15" s="65" customFormat="1" ht="30" hidden="1" customHeight="1">
      <c r="A825" s="18">
        <v>821</v>
      </c>
      <c r="B825" s="38" t="s">
        <v>2089</v>
      </c>
      <c r="C825" s="20">
        <f t="shared" ca="1" si="12"/>
        <v>46</v>
      </c>
      <c r="D825" s="29" t="s">
        <v>2092</v>
      </c>
      <c r="E825" s="20" t="s">
        <v>17</v>
      </c>
      <c r="F825" s="21">
        <v>28772</v>
      </c>
      <c r="G825" s="18" t="s">
        <v>28</v>
      </c>
      <c r="H825" s="18" t="s">
        <v>1326</v>
      </c>
      <c r="I825" s="21">
        <v>44562</v>
      </c>
      <c r="J825" s="29" t="s">
        <v>1327</v>
      </c>
      <c r="K825" s="19" t="s">
        <v>658</v>
      </c>
      <c r="L825" s="19" t="s">
        <v>61</v>
      </c>
      <c r="M825" s="19" t="s">
        <v>634</v>
      </c>
      <c r="N825" s="22" t="s">
        <v>77</v>
      </c>
      <c r="O825" s="64"/>
    </row>
    <row r="826" spans="1:15" s="65" customFormat="1" ht="30" hidden="1" customHeight="1">
      <c r="A826" s="18">
        <v>822</v>
      </c>
      <c r="B826" s="38" t="s">
        <v>2093</v>
      </c>
      <c r="C826" s="20">
        <f t="shared" ca="1" si="12"/>
        <v>45</v>
      </c>
      <c r="D826" s="29" t="s">
        <v>2094</v>
      </c>
      <c r="E826" s="20" t="s">
        <v>17</v>
      </c>
      <c r="F826" s="21">
        <v>29186</v>
      </c>
      <c r="G826" s="18" t="s">
        <v>28</v>
      </c>
      <c r="H826" s="18" t="s">
        <v>1326</v>
      </c>
      <c r="I826" s="21">
        <v>40541</v>
      </c>
      <c r="J826" s="29" t="s">
        <v>1327</v>
      </c>
      <c r="K826" s="19" t="s">
        <v>728</v>
      </c>
      <c r="L826" s="19" t="s">
        <v>61</v>
      </c>
      <c r="M826" s="19" t="s">
        <v>634</v>
      </c>
      <c r="N826" s="22" t="s">
        <v>77</v>
      </c>
      <c r="O826" s="64"/>
    </row>
    <row r="827" spans="1:15" s="65" customFormat="1" ht="30" hidden="1" customHeight="1">
      <c r="A827" s="18">
        <v>823</v>
      </c>
      <c r="B827" s="38" t="s">
        <v>2093</v>
      </c>
      <c r="C827" s="20">
        <f t="shared" ca="1" si="12"/>
        <v>52</v>
      </c>
      <c r="D827" s="29" t="s">
        <v>2095</v>
      </c>
      <c r="E827" s="20" t="s">
        <v>17</v>
      </c>
      <c r="F827" s="21">
        <v>26664</v>
      </c>
      <c r="G827" s="18" t="s">
        <v>28</v>
      </c>
      <c r="H827" s="18" t="s">
        <v>1326</v>
      </c>
      <c r="I827" s="21">
        <v>35186</v>
      </c>
      <c r="J827" s="29" t="s">
        <v>1327</v>
      </c>
      <c r="K827" s="19" t="s">
        <v>728</v>
      </c>
      <c r="L827" s="19" t="s">
        <v>220</v>
      </c>
      <c r="M827" s="19" t="s">
        <v>187</v>
      </c>
      <c r="N827" s="22" t="s">
        <v>77</v>
      </c>
      <c r="O827" s="64"/>
    </row>
    <row r="828" spans="1:15" s="65" customFormat="1" ht="30" hidden="1" customHeight="1">
      <c r="A828" s="18">
        <v>824</v>
      </c>
      <c r="B828" s="38" t="s">
        <v>2096</v>
      </c>
      <c r="C828" s="20">
        <f t="shared" ca="1" si="12"/>
        <v>39</v>
      </c>
      <c r="D828" s="29" t="s">
        <v>2097</v>
      </c>
      <c r="E828" s="20" t="s">
        <v>2098</v>
      </c>
      <c r="F828" s="21">
        <v>31335</v>
      </c>
      <c r="G828" s="18" t="s">
        <v>28</v>
      </c>
      <c r="H828" s="18" t="s">
        <v>1326</v>
      </c>
      <c r="I828" s="21">
        <v>41944</v>
      </c>
      <c r="J828" s="29" t="s">
        <v>1327</v>
      </c>
      <c r="K828" s="19" t="s">
        <v>809</v>
      </c>
      <c r="L828" s="19" t="s">
        <v>61</v>
      </c>
      <c r="M828" s="19" t="s">
        <v>424</v>
      </c>
      <c r="N828" s="22" t="s">
        <v>77</v>
      </c>
      <c r="O828" s="64"/>
    </row>
    <row r="829" spans="1:15" s="65" customFormat="1" ht="30" hidden="1" customHeight="1">
      <c r="A829" s="18">
        <v>825</v>
      </c>
      <c r="B829" s="38" t="s">
        <v>2099</v>
      </c>
      <c r="C829" s="20">
        <f t="shared" ca="1" si="12"/>
        <v>46</v>
      </c>
      <c r="D829" s="29" t="s">
        <v>2100</v>
      </c>
      <c r="E829" s="20" t="s">
        <v>17</v>
      </c>
      <c r="F829" s="21">
        <v>28837</v>
      </c>
      <c r="G829" s="18" t="s">
        <v>18</v>
      </c>
      <c r="H829" s="18" t="s">
        <v>1326</v>
      </c>
      <c r="I829" s="21">
        <v>40180</v>
      </c>
      <c r="J829" s="29" t="s">
        <v>1327</v>
      </c>
      <c r="K829" s="19" t="s">
        <v>21</v>
      </c>
      <c r="L829" s="19" t="s">
        <v>30</v>
      </c>
      <c r="M829" s="19" t="s">
        <v>23</v>
      </c>
      <c r="N829" s="22" t="s">
        <v>24</v>
      </c>
      <c r="O829" s="64"/>
    </row>
    <row r="830" spans="1:15" s="65" customFormat="1" ht="30" hidden="1" customHeight="1">
      <c r="A830" s="18">
        <v>826</v>
      </c>
      <c r="B830" s="38" t="s">
        <v>2101</v>
      </c>
      <c r="C830" s="20">
        <f t="shared" ca="1" si="12"/>
        <v>36</v>
      </c>
      <c r="D830" s="29" t="s">
        <v>2102</v>
      </c>
      <c r="E830" s="20" t="s">
        <v>17</v>
      </c>
      <c r="F830" s="21">
        <v>32238</v>
      </c>
      <c r="G830" s="18" t="s">
        <v>28</v>
      </c>
      <c r="H830" s="18" t="s">
        <v>1326</v>
      </c>
      <c r="I830" s="21">
        <v>40969</v>
      </c>
      <c r="J830" s="29" t="s">
        <v>1327</v>
      </c>
      <c r="K830" s="19" t="s">
        <v>728</v>
      </c>
      <c r="L830" s="26" t="s">
        <v>61</v>
      </c>
      <c r="M830" s="19" t="s">
        <v>42</v>
      </c>
      <c r="N830" s="22" t="s">
        <v>77</v>
      </c>
      <c r="O830" s="64"/>
    </row>
    <row r="831" spans="1:15" s="65" customFormat="1" ht="30" hidden="1" customHeight="1">
      <c r="A831" s="18">
        <v>827</v>
      </c>
      <c r="B831" s="38" t="s">
        <v>2103</v>
      </c>
      <c r="C831" s="20">
        <f t="shared" ca="1" si="12"/>
        <v>40</v>
      </c>
      <c r="D831" s="29" t="s">
        <v>2104</v>
      </c>
      <c r="E831" s="20" t="s">
        <v>17</v>
      </c>
      <c r="F831" s="21">
        <v>30824</v>
      </c>
      <c r="G831" s="18" t="s">
        <v>28</v>
      </c>
      <c r="H831" s="18" t="s">
        <v>1326</v>
      </c>
      <c r="I831" s="21">
        <v>40817</v>
      </c>
      <c r="J831" s="29" t="s">
        <v>1327</v>
      </c>
      <c r="K831" s="19" t="s">
        <v>586</v>
      </c>
      <c r="L831" s="19" t="s">
        <v>61</v>
      </c>
      <c r="M831" s="19" t="s">
        <v>424</v>
      </c>
      <c r="N831" s="22" t="s">
        <v>77</v>
      </c>
      <c r="O831" s="64"/>
    </row>
    <row r="832" spans="1:15" s="65" customFormat="1" ht="30" hidden="1" customHeight="1">
      <c r="A832" s="18">
        <v>828</v>
      </c>
      <c r="B832" s="38" t="s">
        <v>2105</v>
      </c>
      <c r="C832" s="20">
        <f t="shared" ca="1" si="12"/>
        <v>42</v>
      </c>
      <c r="D832" s="29" t="s">
        <v>2106</v>
      </c>
      <c r="E832" s="20" t="s">
        <v>17</v>
      </c>
      <c r="F832" s="21">
        <v>30002</v>
      </c>
      <c r="G832" s="18" t="s">
        <v>28</v>
      </c>
      <c r="H832" s="18" t="s">
        <v>1326</v>
      </c>
      <c r="I832" s="21">
        <v>40180</v>
      </c>
      <c r="J832" s="29" t="s">
        <v>1327</v>
      </c>
      <c r="K832" s="19" t="s">
        <v>444</v>
      </c>
      <c r="L832" s="19" t="s">
        <v>762</v>
      </c>
      <c r="M832" s="19" t="s">
        <v>42</v>
      </c>
      <c r="N832" s="22" t="s">
        <v>77</v>
      </c>
      <c r="O832" s="64"/>
    </row>
    <row r="833" spans="1:15" s="65" customFormat="1" ht="30" hidden="1" customHeight="1">
      <c r="A833" s="18">
        <v>829</v>
      </c>
      <c r="B833" s="38" t="s">
        <v>2107</v>
      </c>
      <c r="C833" s="20">
        <f t="shared" ca="1" si="12"/>
        <v>42</v>
      </c>
      <c r="D833" s="29" t="s">
        <v>2108</v>
      </c>
      <c r="E833" s="20" t="s">
        <v>1893</v>
      </c>
      <c r="F833" s="21">
        <v>30301</v>
      </c>
      <c r="G833" s="18" t="s">
        <v>28</v>
      </c>
      <c r="H833" s="18" t="s">
        <v>1326</v>
      </c>
      <c r="I833" s="21">
        <v>40541</v>
      </c>
      <c r="J833" s="29" t="s">
        <v>1327</v>
      </c>
      <c r="K833" s="19" t="s">
        <v>2109</v>
      </c>
      <c r="L833" s="19" t="s">
        <v>61</v>
      </c>
      <c r="M833" s="19" t="s">
        <v>468</v>
      </c>
      <c r="N833" s="22" t="s">
        <v>77</v>
      </c>
      <c r="O833" s="64"/>
    </row>
    <row r="834" spans="1:15" s="65" customFormat="1" ht="30" hidden="1" customHeight="1">
      <c r="A834" s="18">
        <v>830</v>
      </c>
      <c r="B834" s="38" t="s">
        <v>2110</v>
      </c>
      <c r="C834" s="20">
        <f t="shared" ca="1" si="12"/>
        <v>32</v>
      </c>
      <c r="D834" s="29" t="s">
        <v>2111</v>
      </c>
      <c r="E834" s="20" t="s">
        <v>17</v>
      </c>
      <c r="F834" s="31">
        <v>33721</v>
      </c>
      <c r="G834" s="18" t="s">
        <v>28</v>
      </c>
      <c r="H834" s="18" t="s">
        <v>1326</v>
      </c>
      <c r="I834" s="21">
        <v>44562</v>
      </c>
      <c r="J834" s="29" t="s">
        <v>1327</v>
      </c>
      <c r="K834" s="19" t="s">
        <v>21</v>
      </c>
      <c r="L834" s="19" t="s">
        <v>30</v>
      </c>
      <c r="M834" s="19" t="s">
        <v>23</v>
      </c>
      <c r="N834" s="22" t="s">
        <v>24</v>
      </c>
      <c r="O834" s="64"/>
    </row>
    <row r="835" spans="1:15" s="65" customFormat="1" ht="30" hidden="1" customHeight="1">
      <c r="A835" s="18">
        <v>831</v>
      </c>
      <c r="B835" s="38" t="s">
        <v>2112</v>
      </c>
      <c r="C835" s="20">
        <f t="shared" ca="1" si="12"/>
        <v>33</v>
      </c>
      <c r="D835" s="29" t="s">
        <v>2113</v>
      </c>
      <c r="E835" s="20" t="s">
        <v>17</v>
      </c>
      <c r="F835" s="31">
        <v>33594</v>
      </c>
      <c r="G835" s="18" t="s">
        <v>28</v>
      </c>
      <c r="H835" s="18" t="s">
        <v>1326</v>
      </c>
      <c r="I835" s="21">
        <v>44562</v>
      </c>
      <c r="J835" s="29" t="s">
        <v>1327</v>
      </c>
      <c r="K835" s="19" t="s">
        <v>931</v>
      </c>
      <c r="L835" s="19" t="s">
        <v>1401</v>
      </c>
      <c r="M835" s="19" t="s">
        <v>424</v>
      </c>
      <c r="N835" s="22" t="s">
        <v>77</v>
      </c>
      <c r="O835" s="64"/>
    </row>
    <row r="836" spans="1:15" s="65" customFormat="1" ht="30" hidden="1" customHeight="1">
      <c r="A836" s="18">
        <v>832</v>
      </c>
      <c r="B836" s="38" t="s">
        <v>2114</v>
      </c>
      <c r="C836" s="20">
        <f t="shared" ca="1" si="12"/>
        <v>40</v>
      </c>
      <c r="D836" s="29" t="s">
        <v>2115</v>
      </c>
      <c r="E836" s="20" t="s">
        <v>17</v>
      </c>
      <c r="F836" s="21">
        <v>30857</v>
      </c>
      <c r="G836" s="18" t="s">
        <v>28</v>
      </c>
      <c r="H836" s="18" t="s">
        <v>1326</v>
      </c>
      <c r="I836" s="21">
        <v>40299</v>
      </c>
      <c r="J836" s="29" t="s">
        <v>1327</v>
      </c>
      <c r="K836" s="19" t="s">
        <v>1658</v>
      </c>
      <c r="L836" s="19" t="s">
        <v>910</v>
      </c>
      <c r="M836" s="19" t="s">
        <v>42</v>
      </c>
      <c r="N836" s="22" t="s">
        <v>77</v>
      </c>
      <c r="O836" s="64"/>
    </row>
    <row r="837" spans="1:15" s="65" customFormat="1" ht="30" hidden="1" customHeight="1">
      <c r="A837" s="18">
        <v>833</v>
      </c>
      <c r="B837" s="38" t="s">
        <v>2116</v>
      </c>
      <c r="C837" s="20">
        <f t="shared" ca="1" si="12"/>
        <v>45</v>
      </c>
      <c r="D837" s="29" t="s">
        <v>2117</v>
      </c>
      <c r="E837" s="20" t="s">
        <v>17</v>
      </c>
      <c r="F837" s="21">
        <v>28863</v>
      </c>
      <c r="G837" s="18" t="s">
        <v>28</v>
      </c>
      <c r="H837" s="18" t="s">
        <v>1326</v>
      </c>
      <c r="I837" s="21">
        <v>40180</v>
      </c>
      <c r="J837" s="29" t="s">
        <v>1327</v>
      </c>
      <c r="K837" s="19" t="s">
        <v>728</v>
      </c>
      <c r="L837" s="19" t="s">
        <v>762</v>
      </c>
      <c r="M837" s="19" t="s">
        <v>42</v>
      </c>
      <c r="N837" s="22" t="s">
        <v>77</v>
      </c>
      <c r="O837" s="64"/>
    </row>
    <row r="838" spans="1:15" s="65" customFormat="1" ht="30" hidden="1" customHeight="1">
      <c r="A838" s="18">
        <v>834</v>
      </c>
      <c r="B838" s="39" t="s">
        <v>2118</v>
      </c>
      <c r="C838" s="20">
        <f t="shared" ca="1" si="12"/>
        <v>23</v>
      </c>
      <c r="D838" s="40" t="s">
        <v>2119</v>
      </c>
      <c r="E838" s="20" t="s">
        <v>17</v>
      </c>
      <c r="F838" s="41">
        <v>37069</v>
      </c>
      <c r="G838" s="18" t="s">
        <v>28</v>
      </c>
      <c r="H838" s="18" t="s">
        <v>1326</v>
      </c>
      <c r="I838" s="21">
        <v>45017</v>
      </c>
      <c r="J838" s="29" t="s">
        <v>1327</v>
      </c>
      <c r="K838" s="19" t="s">
        <v>69</v>
      </c>
      <c r="L838" s="19" t="s">
        <v>70</v>
      </c>
      <c r="M838" s="19" t="s">
        <v>42</v>
      </c>
      <c r="N838" s="22" t="s">
        <v>24</v>
      </c>
      <c r="O838" s="64"/>
    </row>
    <row r="839" spans="1:15" s="65" customFormat="1" ht="30" hidden="1" customHeight="1">
      <c r="A839" s="18">
        <v>835</v>
      </c>
      <c r="B839" s="38" t="s">
        <v>2120</v>
      </c>
      <c r="C839" s="20">
        <f t="shared" ref="C839:C888" ca="1" si="13">(YEAR(NOW())-YEAR(F839))</f>
        <v>39</v>
      </c>
      <c r="D839" s="29" t="s">
        <v>2121</v>
      </c>
      <c r="E839" s="20" t="s">
        <v>17</v>
      </c>
      <c r="F839" s="21">
        <v>31055</v>
      </c>
      <c r="G839" s="18" t="s">
        <v>28</v>
      </c>
      <c r="H839" s="18" t="s">
        <v>1326</v>
      </c>
      <c r="I839" s="21">
        <v>41214</v>
      </c>
      <c r="J839" s="29" t="s">
        <v>1327</v>
      </c>
      <c r="K839" s="19" t="s">
        <v>728</v>
      </c>
      <c r="L839" s="19" t="s">
        <v>729</v>
      </c>
      <c r="M839" s="19" t="s">
        <v>468</v>
      </c>
      <c r="N839" s="22" t="s">
        <v>77</v>
      </c>
      <c r="O839" s="64"/>
    </row>
    <row r="840" spans="1:15" s="65" customFormat="1" ht="30" hidden="1" customHeight="1">
      <c r="A840" s="18">
        <v>836</v>
      </c>
      <c r="B840" s="38" t="s">
        <v>2122</v>
      </c>
      <c r="C840" s="20">
        <f t="shared" ca="1" si="13"/>
        <v>37</v>
      </c>
      <c r="D840" s="29" t="s">
        <v>2123</v>
      </c>
      <c r="E840" s="20" t="s">
        <v>17</v>
      </c>
      <c r="F840" s="21">
        <v>32057</v>
      </c>
      <c r="G840" s="18" t="s">
        <v>28</v>
      </c>
      <c r="H840" s="18" t="s">
        <v>1326</v>
      </c>
      <c r="I840" s="21">
        <v>41244</v>
      </c>
      <c r="J840" s="29" t="s">
        <v>1327</v>
      </c>
      <c r="K840" s="19" t="s">
        <v>82</v>
      </c>
      <c r="L840" s="19" t="s">
        <v>675</v>
      </c>
      <c r="M840" s="19" t="s">
        <v>23</v>
      </c>
      <c r="N840" s="22" t="s">
        <v>24</v>
      </c>
      <c r="O840" s="64"/>
    </row>
    <row r="841" spans="1:15" s="65" customFormat="1" ht="30" hidden="1" customHeight="1">
      <c r="A841" s="18">
        <v>837</v>
      </c>
      <c r="B841" s="38" t="s">
        <v>2124</v>
      </c>
      <c r="C841" s="20">
        <f t="shared" ca="1" si="13"/>
        <v>50</v>
      </c>
      <c r="D841" s="29" t="s">
        <v>2125</v>
      </c>
      <c r="E841" s="20" t="s">
        <v>45</v>
      </c>
      <c r="F841" s="66">
        <v>27327</v>
      </c>
      <c r="G841" s="18" t="s">
        <v>28</v>
      </c>
      <c r="H841" s="18" t="s">
        <v>1326</v>
      </c>
      <c r="I841" s="21">
        <v>40541</v>
      </c>
      <c r="J841" s="29" t="s">
        <v>1327</v>
      </c>
      <c r="K841" s="19" t="s">
        <v>728</v>
      </c>
      <c r="L841" s="19" t="s">
        <v>61</v>
      </c>
      <c r="M841" s="19" t="s">
        <v>42</v>
      </c>
      <c r="N841" s="22" t="s">
        <v>77</v>
      </c>
      <c r="O841" s="64"/>
    </row>
    <row r="842" spans="1:15" s="65" customFormat="1" ht="30" hidden="1" customHeight="1">
      <c r="A842" s="18">
        <v>838</v>
      </c>
      <c r="B842" s="38" t="s">
        <v>2126</v>
      </c>
      <c r="C842" s="20">
        <f t="shared" ca="1" si="13"/>
        <v>33</v>
      </c>
      <c r="D842" s="29" t="s">
        <v>2127</v>
      </c>
      <c r="E842" s="20" t="s">
        <v>17</v>
      </c>
      <c r="F842" s="21">
        <v>33511</v>
      </c>
      <c r="G842" s="18" t="s">
        <v>28</v>
      </c>
      <c r="H842" s="18" t="s">
        <v>1326</v>
      </c>
      <c r="I842" s="21">
        <v>41609</v>
      </c>
      <c r="J842" s="29" t="s">
        <v>1327</v>
      </c>
      <c r="K842" s="19" t="s">
        <v>21</v>
      </c>
      <c r="L842" s="19" t="s">
        <v>30</v>
      </c>
      <c r="M842" s="19" t="s">
        <v>23</v>
      </c>
      <c r="N842" s="22" t="s">
        <v>24</v>
      </c>
      <c r="O842" s="64"/>
    </row>
    <row r="843" spans="1:15" s="65" customFormat="1" ht="30" hidden="1" customHeight="1">
      <c r="A843" s="18">
        <v>839</v>
      </c>
      <c r="B843" s="38" t="s">
        <v>975</v>
      </c>
      <c r="C843" s="20">
        <f t="shared" ca="1" si="13"/>
        <v>34</v>
      </c>
      <c r="D843" s="29" t="s">
        <v>2128</v>
      </c>
      <c r="E843" s="20" t="s">
        <v>17</v>
      </c>
      <c r="F843" s="21">
        <v>33040</v>
      </c>
      <c r="G843" s="18" t="s">
        <v>28</v>
      </c>
      <c r="H843" s="18" t="s">
        <v>1326</v>
      </c>
      <c r="I843" s="21">
        <v>42917</v>
      </c>
      <c r="J843" s="29" t="s">
        <v>1327</v>
      </c>
      <c r="K843" s="19" t="s">
        <v>82</v>
      </c>
      <c r="L843" s="19" t="s">
        <v>675</v>
      </c>
      <c r="M843" s="19" t="s">
        <v>23</v>
      </c>
      <c r="N843" s="22" t="s">
        <v>24</v>
      </c>
      <c r="O843" s="64"/>
    </row>
    <row r="844" spans="1:15" s="65" customFormat="1" ht="30" hidden="1" customHeight="1">
      <c r="A844" s="18">
        <v>840</v>
      </c>
      <c r="B844" s="38" t="s">
        <v>2129</v>
      </c>
      <c r="C844" s="20">
        <f t="shared" ca="1" si="13"/>
        <v>46</v>
      </c>
      <c r="D844" s="29" t="s">
        <v>2130</v>
      </c>
      <c r="E844" s="20" t="s">
        <v>17</v>
      </c>
      <c r="F844" s="21">
        <v>28683</v>
      </c>
      <c r="G844" s="18" t="s">
        <v>28</v>
      </c>
      <c r="H844" s="18" t="s">
        <v>1326</v>
      </c>
      <c r="I844" s="21">
        <v>40299</v>
      </c>
      <c r="J844" s="29" t="s">
        <v>1327</v>
      </c>
      <c r="K844" s="19" t="s">
        <v>728</v>
      </c>
      <c r="L844" s="19" t="s">
        <v>1357</v>
      </c>
      <c r="M844" s="19" t="s">
        <v>468</v>
      </c>
      <c r="N844" s="22" t="s">
        <v>77</v>
      </c>
      <c r="O844" s="64"/>
    </row>
    <row r="845" spans="1:15" s="206" customFormat="1" ht="30" customHeight="1">
      <c r="A845" s="84">
        <v>841</v>
      </c>
      <c r="B845" s="204" t="s">
        <v>2131</v>
      </c>
      <c r="C845" s="86">
        <f t="shared" ca="1" si="13"/>
        <v>30</v>
      </c>
      <c r="D845" s="202" t="s">
        <v>2132</v>
      </c>
      <c r="E845" s="86" t="s">
        <v>17</v>
      </c>
      <c r="F845" s="74">
        <v>34527</v>
      </c>
      <c r="G845" s="84" t="s">
        <v>18</v>
      </c>
      <c r="H845" s="84" t="s">
        <v>1326</v>
      </c>
      <c r="I845" s="74">
        <v>42887</v>
      </c>
      <c r="J845" s="202" t="s">
        <v>1327</v>
      </c>
      <c r="K845" s="85" t="s">
        <v>460</v>
      </c>
      <c r="L845" s="85" t="s">
        <v>66</v>
      </c>
      <c r="M845" s="85" t="s">
        <v>23</v>
      </c>
      <c r="N845" s="87" t="s">
        <v>24</v>
      </c>
      <c r="O845" s="205" t="s">
        <v>2416</v>
      </c>
    </row>
    <row r="846" spans="1:15" s="65" customFormat="1" ht="30" hidden="1" customHeight="1">
      <c r="A846" s="18">
        <v>842</v>
      </c>
      <c r="B846" s="39" t="s">
        <v>2133</v>
      </c>
      <c r="C846" s="20">
        <f t="shared" ca="1" si="13"/>
        <v>26</v>
      </c>
      <c r="D846" s="40" t="s">
        <v>2134</v>
      </c>
      <c r="E846" s="20" t="s">
        <v>73</v>
      </c>
      <c r="F846" s="41">
        <v>36145</v>
      </c>
      <c r="G846" s="18" t="s">
        <v>18</v>
      </c>
      <c r="H846" s="18" t="s">
        <v>1326</v>
      </c>
      <c r="I846" s="21">
        <v>45017</v>
      </c>
      <c r="J846" s="29" t="s">
        <v>1327</v>
      </c>
      <c r="K846" s="19" t="s">
        <v>227</v>
      </c>
      <c r="L846" s="28" t="s">
        <v>688</v>
      </c>
      <c r="M846" s="19" t="s">
        <v>42</v>
      </c>
      <c r="N846" s="22" t="s">
        <v>24</v>
      </c>
      <c r="O846" s="64"/>
    </row>
    <row r="847" spans="1:15" s="65" customFormat="1" ht="30" hidden="1" customHeight="1">
      <c r="A847" s="18">
        <v>843</v>
      </c>
      <c r="B847" s="38" t="s">
        <v>2135</v>
      </c>
      <c r="C847" s="20">
        <f t="shared" ca="1" si="13"/>
        <v>26</v>
      </c>
      <c r="D847" s="29" t="s">
        <v>2136</v>
      </c>
      <c r="E847" s="20" t="s">
        <v>17</v>
      </c>
      <c r="F847" s="31">
        <v>35931</v>
      </c>
      <c r="G847" s="18" t="s">
        <v>18</v>
      </c>
      <c r="H847" s="18" t="s">
        <v>1326</v>
      </c>
      <c r="I847" s="21">
        <v>44562</v>
      </c>
      <c r="J847" s="29" t="s">
        <v>1327</v>
      </c>
      <c r="K847" s="19" t="s">
        <v>728</v>
      </c>
      <c r="L847" s="19" t="s">
        <v>762</v>
      </c>
      <c r="M847" s="19" t="s">
        <v>42</v>
      </c>
      <c r="N847" s="22" t="s">
        <v>77</v>
      </c>
      <c r="O847" s="64"/>
    </row>
    <row r="848" spans="1:15" s="65" customFormat="1" ht="30" hidden="1" customHeight="1">
      <c r="A848" s="18">
        <v>844</v>
      </c>
      <c r="B848" s="38" t="s">
        <v>2137</v>
      </c>
      <c r="C848" s="20">
        <f t="shared" ca="1" si="13"/>
        <v>35</v>
      </c>
      <c r="D848" s="29" t="s">
        <v>2138</v>
      </c>
      <c r="E848" s="20" t="s">
        <v>17</v>
      </c>
      <c r="F848" s="21">
        <v>32756</v>
      </c>
      <c r="G848" s="18" t="s">
        <v>18</v>
      </c>
      <c r="H848" s="18" t="s">
        <v>1326</v>
      </c>
      <c r="I848" s="21">
        <v>41183</v>
      </c>
      <c r="J848" s="29" t="s">
        <v>1327</v>
      </c>
      <c r="K848" s="19" t="s">
        <v>21</v>
      </c>
      <c r="L848" s="19" t="s">
        <v>30</v>
      </c>
      <c r="M848" s="19" t="s">
        <v>23</v>
      </c>
      <c r="N848" s="22" t="s">
        <v>24</v>
      </c>
      <c r="O848" s="64"/>
    </row>
    <row r="849" spans="1:15" s="65" customFormat="1" ht="30" hidden="1" customHeight="1">
      <c r="A849" s="18">
        <v>845</v>
      </c>
      <c r="B849" s="38" t="s">
        <v>2139</v>
      </c>
      <c r="C849" s="20">
        <f t="shared" ca="1" si="13"/>
        <v>28</v>
      </c>
      <c r="D849" s="29" t="s">
        <v>2140</v>
      </c>
      <c r="E849" s="20" t="s">
        <v>17</v>
      </c>
      <c r="F849" s="31">
        <v>35193</v>
      </c>
      <c r="G849" s="18" t="s">
        <v>28</v>
      </c>
      <c r="H849" s="18" t="s">
        <v>1326</v>
      </c>
      <c r="I849" s="21">
        <v>44562</v>
      </c>
      <c r="J849" s="29" t="s">
        <v>1327</v>
      </c>
      <c r="K849" s="19" t="s">
        <v>82</v>
      </c>
      <c r="L849" s="19" t="s">
        <v>675</v>
      </c>
      <c r="M849" s="19" t="s">
        <v>23</v>
      </c>
      <c r="N849" s="22" t="s">
        <v>24</v>
      </c>
      <c r="O849" s="64"/>
    </row>
    <row r="850" spans="1:15" s="65" customFormat="1" ht="30" hidden="1" customHeight="1">
      <c r="A850" s="18">
        <v>846</v>
      </c>
      <c r="B850" s="38" t="s">
        <v>2141</v>
      </c>
      <c r="C850" s="20">
        <f t="shared" ca="1" si="13"/>
        <v>54</v>
      </c>
      <c r="D850" s="29" t="s">
        <v>2142</v>
      </c>
      <c r="E850" s="20" t="s">
        <v>17</v>
      </c>
      <c r="F850" s="21">
        <v>25647</v>
      </c>
      <c r="G850" s="18" t="s">
        <v>18</v>
      </c>
      <c r="H850" s="18" t="s">
        <v>1326</v>
      </c>
      <c r="I850" s="21">
        <v>33999</v>
      </c>
      <c r="J850" s="29" t="s">
        <v>1327</v>
      </c>
      <c r="K850" s="19" t="s">
        <v>728</v>
      </c>
      <c r="L850" s="19" t="s">
        <v>1340</v>
      </c>
      <c r="M850" s="19" t="s">
        <v>187</v>
      </c>
      <c r="N850" s="22" t="s">
        <v>77</v>
      </c>
      <c r="O850" s="64"/>
    </row>
    <row r="851" spans="1:15" s="65" customFormat="1" ht="30" hidden="1" customHeight="1">
      <c r="A851" s="18">
        <v>847</v>
      </c>
      <c r="B851" s="38" t="s">
        <v>2143</v>
      </c>
      <c r="C851" s="20">
        <f t="shared" ca="1" si="13"/>
        <v>40</v>
      </c>
      <c r="D851" s="29" t="s">
        <v>2144</v>
      </c>
      <c r="E851" s="20" t="s">
        <v>131</v>
      </c>
      <c r="F851" s="21">
        <v>30772</v>
      </c>
      <c r="G851" s="18" t="s">
        <v>18</v>
      </c>
      <c r="H851" s="18" t="s">
        <v>1326</v>
      </c>
      <c r="I851" s="21">
        <v>40180</v>
      </c>
      <c r="J851" s="29" t="s">
        <v>1327</v>
      </c>
      <c r="K851" s="19" t="s">
        <v>2145</v>
      </c>
      <c r="L851" s="19" t="s">
        <v>61</v>
      </c>
      <c r="M851" s="19" t="s">
        <v>134</v>
      </c>
      <c r="N851" s="22" t="s">
        <v>77</v>
      </c>
      <c r="O851" s="64"/>
    </row>
    <row r="852" spans="1:15" s="65" customFormat="1" ht="30" hidden="1" customHeight="1">
      <c r="A852" s="18">
        <v>848</v>
      </c>
      <c r="B852" s="38" t="s">
        <v>2146</v>
      </c>
      <c r="C852" s="20">
        <f t="shared" ca="1" si="13"/>
        <v>26</v>
      </c>
      <c r="D852" s="29" t="s">
        <v>2147</v>
      </c>
      <c r="E852" s="20" t="s">
        <v>516</v>
      </c>
      <c r="F852" s="31">
        <v>36002</v>
      </c>
      <c r="G852" s="18" t="s">
        <v>18</v>
      </c>
      <c r="H852" s="18" t="s">
        <v>1326</v>
      </c>
      <c r="I852" s="21">
        <v>44562</v>
      </c>
      <c r="J852" s="29" t="s">
        <v>1327</v>
      </c>
      <c r="K852" s="19" t="s">
        <v>21</v>
      </c>
      <c r="L852" s="19" t="s">
        <v>30</v>
      </c>
      <c r="M852" s="19" t="s">
        <v>23</v>
      </c>
      <c r="N852" s="22" t="s">
        <v>24</v>
      </c>
      <c r="O852" s="64"/>
    </row>
    <row r="853" spans="1:15" s="65" customFormat="1" ht="30" hidden="1" customHeight="1">
      <c r="A853" s="18">
        <v>849</v>
      </c>
      <c r="B853" s="38" t="s">
        <v>2148</v>
      </c>
      <c r="C853" s="20">
        <f t="shared" ca="1" si="13"/>
        <v>25</v>
      </c>
      <c r="D853" s="29" t="s">
        <v>2149</v>
      </c>
      <c r="E853" s="20" t="s">
        <v>17</v>
      </c>
      <c r="F853" s="21">
        <v>36259</v>
      </c>
      <c r="G853" s="18" t="s">
        <v>28</v>
      </c>
      <c r="H853" s="18" t="s">
        <v>1326</v>
      </c>
      <c r="I853" s="21">
        <v>44562</v>
      </c>
      <c r="J853" s="29" t="s">
        <v>1327</v>
      </c>
      <c r="K853" s="19" t="s">
        <v>2150</v>
      </c>
      <c r="L853" s="19" t="s">
        <v>762</v>
      </c>
      <c r="M853" s="19" t="s">
        <v>42</v>
      </c>
      <c r="N853" s="22" t="s">
        <v>77</v>
      </c>
      <c r="O853" s="64"/>
    </row>
    <row r="854" spans="1:15" s="65" customFormat="1" ht="30" hidden="1" customHeight="1">
      <c r="A854" s="18">
        <v>850</v>
      </c>
      <c r="B854" s="38" t="s">
        <v>2151</v>
      </c>
      <c r="C854" s="20">
        <f t="shared" ca="1" si="13"/>
        <v>28</v>
      </c>
      <c r="D854" s="29" t="s">
        <v>2152</v>
      </c>
      <c r="E854" s="20" t="s">
        <v>2153</v>
      </c>
      <c r="F854" s="31">
        <v>35266</v>
      </c>
      <c r="G854" s="18" t="s">
        <v>28</v>
      </c>
      <c r="H854" s="18" t="s">
        <v>1326</v>
      </c>
      <c r="I854" s="21">
        <v>44562</v>
      </c>
      <c r="J854" s="29" t="s">
        <v>1327</v>
      </c>
      <c r="K854" s="19" t="s">
        <v>69</v>
      </c>
      <c r="L854" s="19" t="s">
        <v>70</v>
      </c>
      <c r="M854" s="19" t="s">
        <v>42</v>
      </c>
      <c r="N854" s="22" t="s">
        <v>24</v>
      </c>
      <c r="O854" s="64"/>
    </row>
    <row r="855" spans="1:15" s="65" customFormat="1" ht="30" hidden="1" customHeight="1">
      <c r="A855" s="18">
        <v>851</v>
      </c>
      <c r="B855" s="38" t="s">
        <v>2154</v>
      </c>
      <c r="C855" s="20">
        <f t="shared" ca="1" si="13"/>
        <v>37</v>
      </c>
      <c r="D855" s="29" t="s">
        <v>2155</v>
      </c>
      <c r="E855" s="20" t="s">
        <v>257</v>
      </c>
      <c r="F855" s="21">
        <v>32024</v>
      </c>
      <c r="G855" s="18" t="s">
        <v>18</v>
      </c>
      <c r="H855" s="18" t="s">
        <v>1326</v>
      </c>
      <c r="I855" s="21">
        <v>41214</v>
      </c>
      <c r="J855" s="29" t="s">
        <v>1327</v>
      </c>
      <c r="K855" s="19" t="s">
        <v>52</v>
      </c>
      <c r="L855" s="19" t="s">
        <v>66</v>
      </c>
      <c r="M855" s="19" t="s">
        <v>23</v>
      </c>
      <c r="N855" s="22" t="s">
        <v>24</v>
      </c>
      <c r="O855" s="64"/>
    </row>
    <row r="856" spans="1:15" s="206" customFormat="1" ht="30" customHeight="1">
      <c r="A856" s="84">
        <v>852</v>
      </c>
      <c r="B856" s="204" t="s">
        <v>2156</v>
      </c>
      <c r="C856" s="86">
        <f t="shared" ca="1" si="13"/>
        <v>58</v>
      </c>
      <c r="D856" s="202" t="s">
        <v>2157</v>
      </c>
      <c r="E856" s="86" t="s">
        <v>17</v>
      </c>
      <c r="F856" s="74">
        <v>24126</v>
      </c>
      <c r="G856" s="84" t="s">
        <v>28</v>
      </c>
      <c r="H856" s="84" t="s">
        <v>1326</v>
      </c>
      <c r="I856" s="74">
        <v>40603</v>
      </c>
      <c r="J856" s="202" t="s">
        <v>1327</v>
      </c>
      <c r="K856" s="85" t="s">
        <v>586</v>
      </c>
      <c r="L856" s="85" t="s">
        <v>1397</v>
      </c>
      <c r="M856" s="85" t="s">
        <v>468</v>
      </c>
      <c r="N856" s="87" t="s">
        <v>77</v>
      </c>
      <c r="O856" s="205" t="s">
        <v>2416</v>
      </c>
    </row>
    <row r="857" spans="1:15" s="65" customFormat="1" ht="30" hidden="1" customHeight="1">
      <c r="A857" s="18">
        <v>853</v>
      </c>
      <c r="B857" s="38" t="s">
        <v>2158</v>
      </c>
      <c r="C857" s="20">
        <f t="shared" ca="1" si="13"/>
        <v>42</v>
      </c>
      <c r="D857" s="29" t="s">
        <v>2159</v>
      </c>
      <c r="E857" s="20" t="s">
        <v>17</v>
      </c>
      <c r="F857" s="21">
        <v>30154</v>
      </c>
      <c r="G857" s="18" t="s">
        <v>18</v>
      </c>
      <c r="H857" s="18" t="s">
        <v>1326</v>
      </c>
      <c r="I857" s="21">
        <v>40180</v>
      </c>
      <c r="J857" s="29" t="s">
        <v>1327</v>
      </c>
      <c r="K857" s="19" t="s">
        <v>47</v>
      </c>
      <c r="L857" s="19" t="s">
        <v>1686</v>
      </c>
      <c r="M857" s="19" t="s">
        <v>42</v>
      </c>
      <c r="N857" s="22" t="s">
        <v>24</v>
      </c>
      <c r="O857" s="64"/>
    </row>
    <row r="858" spans="1:15" s="65" customFormat="1" ht="30" hidden="1" customHeight="1">
      <c r="A858" s="18">
        <v>854</v>
      </c>
      <c r="B858" s="38" t="s">
        <v>2160</v>
      </c>
      <c r="C858" s="20">
        <f t="shared" ca="1" si="13"/>
        <v>50</v>
      </c>
      <c r="D858" s="29" t="s">
        <v>2161</v>
      </c>
      <c r="E858" s="20" t="s">
        <v>17</v>
      </c>
      <c r="F858" s="21">
        <v>27247</v>
      </c>
      <c r="G858" s="18" t="s">
        <v>18</v>
      </c>
      <c r="H858" s="18" t="s">
        <v>1326</v>
      </c>
      <c r="I858" s="21">
        <v>40180</v>
      </c>
      <c r="J858" s="29" t="s">
        <v>1327</v>
      </c>
      <c r="K858" s="19" t="s">
        <v>658</v>
      </c>
      <c r="L858" s="19" t="s">
        <v>61</v>
      </c>
      <c r="M858" s="19" t="s">
        <v>468</v>
      </c>
      <c r="N858" s="22" t="s">
        <v>77</v>
      </c>
      <c r="O858" s="64"/>
    </row>
    <row r="859" spans="1:15" s="65" customFormat="1" ht="30" hidden="1" customHeight="1">
      <c r="A859" s="18">
        <v>855</v>
      </c>
      <c r="B859" s="39" t="s">
        <v>2162</v>
      </c>
      <c r="C859" s="20">
        <f t="shared" ca="1" si="13"/>
        <v>24</v>
      </c>
      <c r="D859" s="40" t="s">
        <v>2163</v>
      </c>
      <c r="E859" s="20" t="s">
        <v>516</v>
      </c>
      <c r="F859" s="41">
        <v>36675</v>
      </c>
      <c r="G859" s="18" t="s">
        <v>18</v>
      </c>
      <c r="H859" s="18" t="s">
        <v>1326</v>
      </c>
      <c r="I859" s="21">
        <v>45017</v>
      </c>
      <c r="J859" s="29" t="s">
        <v>1327</v>
      </c>
      <c r="K859" s="19" t="s">
        <v>1706</v>
      </c>
      <c r="L859" s="28" t="s">
        <v>957</v>
      </c>
      <c r="M859" s="23" t="s">
        <v>164</v>
      </c>
      <c r="N859" s="22" t="s">
        <v>24</v>
      </c>
      <c r="O859" s="64"/>
    </row>
    <row r="860" spans="1:15" s="65" customFormat="1" ht="30" hidden="1" customHeight="1">
      <c r="A860" s="18">
        <v>856</v>
      </c>
      <c r="B860" s="38" t="s">
        <v>2164</v>
      </c>
      <c r="C860" s="20">
        <f t="shared" ca="1" si="13"/>
        <v>31</v>
      </c>
      <c r="D860" s="29" t="s">
        <v>2165</v>
      </c>
      <c r="E860" s="20" t="s">
        <v>17</v>
      </c>
      <c r="F860" s="21">
        <v>34019</v>
      </c>
      <c r="G860" s="18" t="s">
        <v>18</v>
      </c>
      <c r="H860" s="18" t="s">
        <v>1326</v>
      </c>
      <c r="I860" s="21">
        <v>41944</v>
      </c>
      <c r="J860" s="29" t="s">
        <v>1327</v>
      </c>
      <c r="K860" s="19" t="s">
        <v>2166</v>
      </c>
      <c r="L860" s="19" t="s">
        <v>1340</v>
      </c>
      <c r="M860" s="19" t="s">
        <v>187</v>
      </c>
      <c r="N860" s="22" t="s">
        <v>77</v>
      </c>
      <c r="O860" s="64"/>
    </row>
    <row r="861" spans="1:15" s="65" customFormat="1" ht="30" hidden="1" customHeight="1">
      <c r="A861" s="18">
        <v>857</v>
      </c>
      <c r="B861" s="38" t="s">
        <v>2167</v>
      </c>
      <c r="C861" s="20">
        <f t="shared" ca="1" si="13"/>
        <v>34</v>
      </c>
      <c r="D861" s="29" t="s">
        <v>2168</v>
      </c>
      <c r="E861" s="20" t="s">
        <v>17</v>
      </c>
      <c r="F861" s="31">
        <v>33070</v>
      </c>
      <c r="G861" s="18" t="s">
        <v>28</v>
      </c>
      <c r="H861" s="18" t="s">
        <v>1326</v>
      </c>
      <c r="I861" s="21">
        <v>44562</v>
      </c>
      <c r="J861" s="29" t="s">
        <v>1327</v>
      </c>
      <c r="K861" s="19" t="s">
        <v>1497</v>
      </c>
      <c r="L861" s="19" t="s">
        <v>61</v>
      </c>
      <c r="M861" s="19" t="s">
        <v>468</v>
      </c>
      <c r="N861" s="22" t="s">
        <v>77</v>
      </c>
      <c r="O861" s="64"/>
    </row>
    <row r="862" spans="1:15" s="65" customFormat="1" ht="30" hidden="1" customHeight="1">
      <c r="A862" s="18">
        <v>858</v>
      </c>
      <c r="B862" s="38" t="s">
        <v>2169</v>
      </c>
      <c r="C862" s="20">
        <f t="shared" ca="1" si="13"/>
        <v>49</v>
      </c>
      <c r="D862" s="29" t="s">
        <v>2170</v>
      </c>
      <c r="E862" s="20" t="s">
        <v>17</v>
      </c>
      <c r="F862" s="21">
        <v>27658</v>
      </c>
      <c r="G862" s="18" t="s">
        <v>28</v>
      </c>
      <c r="H862" s="18" t="s">
        <v>1326</v>
      </c>
      <c r="I862" s="21">
        <v>40541</v>
      </c>
      <c r="J862" s="29" t="s">
        <v>1327</v>
      </c>
      <c r="K862" s="19" t="s">
        <v>728</v>
      </c>
      <c r="L862" s="19" t="s">
        <v>61</v>
      </c>
      <c r="M862" s="19" t="s">
        <v>424</v>
      </c>
      <c r="N862" s="22" t="s">
        <v>77</v>
      </c>
      <c r="O862" s="64"/>
    </row>
    <row r="863" spans="1:15" s="65" customFormat="1" ht="30" hidden="1" customHeight="1">
      <c r="A863" s="18">
        <v>859</v>
      </c>
      <c r="B863" s="38" t="s">
        <v>2171</v>
      </c>
      <c r="C863" s="20">
        <f t="shared" ca="1" si="13"/>
        <v>49</v>
      </c>
      <c r="D863" s="29" t="s">
        <v>2172</v>
      </c>
      <c r="E863" s="20" t="s">
        <v>17</v>
      </c>
      <c r="F863" s="21">
        <v>27658</v>
      </c>
      <c r="G863" s="18" t="s">
        <v>28</v>
      </c>
      <c r="H863" s="18" t="s">
        <v>1326</v>
      </c>
      <c r="I863" s="21">
        <v>40541</v>
      </c>
      <c r="J863" s="29" t="s">
        <v>1327</v>
      </c>
      <c r="K863" s="19" t="s">
        <v>586</v>
      </c>
      <c r="L863" s="19" t="s">
        <v>61</v>
      </c>
      <c r="M863" s="19" t="s">
        <v>932</v>
      </c>
      <c r="N863" s="22" t="s">
        <v>77</v>
      </c>
      <c r="O863" s="64"/>
    </row>
    <row r="864" spans="1:15" s="65" customFormat="1" ht="30" hidden="1" customHeight="1">
      <c r="A864" s="18">
        <v>860</v>
      </c>
      <c r="B864" s="38" t="s">
        <v>2173</v>
      </c>
      <c r="C864" s="20">
        <f t="shared" ca="1" si="13"/>
        <v>29</v>
      </c>
      <c r="D864" s="29" t="s">
        <v>2174</v>
      </c>
      <c r="E864" s="20" t="s">
        <v>17</v>
      </c>
      <c r="F864" s="31">
        <v>34899</v>
      </c>
      <c r="G864" s="18" t="s">
        <v>28</v>
      </c>
      <c r="H864" s="18" t="s">
        <v>1326</v>
      </c>
      <c r="I864" s="21">
        <v>44562</v>
      </c>
      <c r="J864" s="29" t="s">
        <v>1327</v>
      </c>
      <c r="K864" s="19" t="s">
        <v>2046</v>
      </c>
      <c r="L864" s="19" t="s">
        <v>61</v>
      </c>
      <c r="M864" s="19" t="s">
        <v>424</v>
      </c>
      <c r="N864" s="22" t="s">
        <v>77</v>
      </c>
      <c r="O864" s="64"/>
    </row>
    <row r="865" spans="1:15" s="65" customFormat="1" ht="30" hidden="1" customHeight="1">
      <c r="A865" s="18">
        <v>861</v>
      </c>
      <c r="B865" s="39" t="s">
        <v>2175</v>
      </c>
      <c r="C865" s="20">
        <f t="shared" ca="1" si="13"/>
        <v>26</v>
      </c>
      <c r="D865" s="40" t="s">
        <v>2176</v>
      </c>
      <c r="E865" s="20" t="s">
        <v>17</v>
      </c>
      <c r="F865" s="41">
        <v>35843</v>
      </c>
      <c r="G865" s="18" t="s">
        <v>18</v>
      </c>
      <c r="H865" s="18" t="s">
        <v>1326</v>
      </c>
      <c r="I865" s="21">
        <v>45017</v>
      </c>
      <c r="J865" s="29" t="s">
        <v>1327</v>
      </c>
      <c r="K865" s="19" t="s">
        <v>69</v>
      </c>
      <c r="L865" s="19" t="s">
        <v>70</v>
      </c>
      <c r="M865" s="19" t="s">
        <v>42</v>
      </c>
      <c r="N865" s="22" t="s">
        <v>24</v>
      </c>
      <c r="O865" s="64"/>
    </row>
    <row r="866" spans="1:15" s="65" customFormat="1" ht="30" hidden="1" customHeight="1">
      <c r="A866" s="18">
        <v>862</v>
      </c>
      <c r="B866" s="43" t="s">
        <v>2177</v>
      </c>
      <c r="C866" s="20">
        <f t="shared" ca="1" si="13"/>
        <v>38</v>
      </c>
      <c r="D866" s="44" t="s">
        <v>2178</v>
      </c>
      <c r="E866" s="45" t="s">
        <v>73</v>
      </c>
      <c r="F866" s="46">
        <v>31521</v>
      </c>
      <c r="G866" s="47" t="s">
        <v>28</v>
      </c>
      <c r="H866" s="47" t="s">
        <v>1326</v>
      </c>
      <c r="I866" s="46">
        <v>40575</v>
      </c>
      <c r="J866" s="44" t="s">
        <v>1327</v>
      </c>
      <c r="K866" s="48" t="s">
        <v>931</v>
      </c>
      <c r="L866" s="48" t="s">
        <v>729</v>
      </c>
      <c r="M866" s="48" t="s">
        <v>2179</v>
      </c>
      <c r="N866" s="49" t="s">
        <v>77</v>
      </c>
      <c r="O866" s="64"/>
    </row>
    <row r="867" spans="1:15" s="65" customFormat="1" ht="30" hidden="1" customHeight="1">
      <c r="A867" s="18">
        <v>863</v>
      </c>
      <c r="B867" s="38" t="s">
        <v>2180</v>
      </c>
      <c r="C867" s="20">
        <f t="shared" ca="1" si="13"/>
        <v>45</v>
      </c>
      <c r="D867" s="29" t="s">
        <v>2181</v>
      </c>
      <c r="E867" s="20" t="s">
        <v>17</v>
      </c>
      <c r="F867" s="21">
        <v>29129</v>
      </c>
      <c r="G867" s="18" t="s">
        <v>28</v>
      </c>
      <c r="H867" s="18" t="s">
        <v>1326</v>
      </c>
      <c r="I867" s="21">
        <v>40541</v>
      </c>
      <c r="J867" s="29" t="s">
        <v>1327</v>
      </c>
      <c r="K867" s="19" t="s">
        <v>586</v>
      </c>
      <c r="L867" s="19" t="s">
        <v>587</v>
      </c>
      <c r="M867" s="19" t="s">
        <v>468</v>
      </c>
      <c r="N867" s="22" t="s">
        <v>77</v>
      </c>
      <c r="O867" s="64"/>
    </row>
    <row r="868" spans="1:15" s="65" customFormat="1" ht="30" hidden="1" customHeight="1">
      <c r="A868" s="18">
        <v>864</v>
      </c>
      <c r="B868" s="38" t="s">
        <v>2182</v>
      </c>
      <c r="C868" s="20">
        <f t="shared" ca="1" si="13"/>
        <v>25</v>
      </c>
      <c r="D868" s="29" t="s">
        <v>2183</v>
      </c>
      <c r="E868" s="20" t="s">
        <v>17</v>
      </c>
      <c r="F868" s="31">
        <v>36276</v>
      </c>
      <c r="G868" s="18" t="s">
        <v>28</v>
      </c>
      <c r="H868" s="18" t="s">
        <v>1326</v>
      </c>
      <c r="I868" s="21">
        <v>44562</v>
      </c>
      <c r="J868" s="29" t="s">
        <v>1327</v>
      </c>
      <c r="K868" s="19" t="s">
        <v>21</v>
      </c>
      <c r="L868" s="19" t="s">
        <v>30</v>
      </c>
      <c r="M868" s="19" t="s">
        <v>23</v>
      </c>
      <c r="N868" s="22" t="s">
        <v>24</v>
      </c>
      <c r="O868" s="64"/>
    </row>
    <row r="869" spans="1:15" s="65" customFormat="1" ht="30" hidden="1" customHeight="1">
      <c r="A869" s="18">
        <v>865</v>
      </c>
      <c r="B869" s="38" t="s">
        <v>2184</v>
      </c>
      <c r="C869" s="20">
        <f t="shared" ca="1" si="13"/>
        <v>52</v>
      </c>
      <c r="D869" s="29" t="s">
        <v>2185</v>
      </c>
      <c r="E869" s="20" t="s">
        <v>17</v>
      </c>
      <c r="F869" s="21">
        <v>26448</v>
      </c>
      <c r="G869" s="18" t="s">
        <v>28</v>
      </c>
      <c r="H869" s="18" t="s">
        <v>1326</v>
      </c>
      <c r="I869" s="21">
        <v>44562</v>
      </c>
      <c r="J869" s="29" t="s">
        <v>1327</v>
      </c>
      <c r="K869" s="19" t="s">
        <v>728</v>
      </c>
      <c r="L869" s="19" t="s">
        <v>428</v>
      </c>
      <c r="M869" s="19" t="s">
        <v>76</v>
      </c>
      <c r="N869" s="22" t="s">
        <v>77</v>
      </c>
      <c r="O869" s="64"/>
    </row>
    <row r="870" spans="1:15" s="65" customFormat="1" ht="30" hidden="1" customHeight="1">
      <c r="A870" s="18">
        <v>866</v>
      </c>
      <c r="B870" s="39" t="s">
        <v>2186</v>
      </c>
      <c r="C870" s="20">
        <f t="shared" ca="1" si="13"/>
        <v>29</v>
      </c>
      <c r="D870" s="40" t="s">
        <v>2187</v>
      </c>
      <c r="E870" s="20" t="s">
        <v>73</v>
      </c>
      <c r="F870" s="41">
        <v>34858</v>
      </c>
      <c r="G870" s="18" t="s">
        <v>28</v>
      </c>
      <c r="H870" s="18" t="s">
        <v>1326</v>
      </c>
      <c r="I870" s="21">
        <v>45017</v>
      </c>
      <c r="J870" s="29" t="s">
        <v>1327</v>
      </c>
      <c r="K870" s="19" t="s">
        <v>21</v>
      </c>
      <c r="L870" s="19" t="s">
        <v>30</v>
      </c>
      <c r="M870" s="19" t="s">
        <v>23</v>
      </c>
      <c r="N870" s="22" t="s">
        <v>24</v>
      </c>
      <c r="O870" s="64"/>
    </row>
    <row r="871" spans="1:15" s="65" customFormat="1" ht="30" hidden="1" customHeight="1">
      <c r="A871" s="18">
        <v>867</v>
      </c>
      <c r="B871" s="38" t="s">
        <v>2188</v>
      </c>
      <c r="C871" s="20">
        <f t="shared" ca="1" si="13"/>
        <v>37</v>
      </c>
      <c r="D871" s="29" t="s">
        <v>2189</v>
      </c>
      <c r="E871" s="20" t="s">
        <v>17</v>
      </c>
      <c r="F871" s="21">
        <v>31862</v>
      </c>
      <c r="G871" s="18" t="s">
        <v>28</v>
      </c>
      <c r="H871" s="18" t="s">
        <v>1326</v>
      </c>
      <c r="I871" s="21">
        <v>40541</v>
      </c>
      <c r="J871" s="29" t="s">
        <v>1327</v>
      </c>
      <c r="K871" s="19" t="s">
        <v>728</v>
      </c>
      <c r="L871" s="19" t="s">
        <v>1397</v>
      </c>
      <c r="M871" s="19" t="s">
        <v>468</v>
      </c>
      <c r="N871" s="22" t="s">
        <v>77</v>
      </c>
      <c r="O871" s="64"/>
    </row>
    <row r="872" spans="1:15" s="65" customFormat="1" ht="30" hidden="1" customHeight="1">
      <c r="A872" s="18">
        <v>868</v>
      </c>
      <c r="B872" s="38" t="s">
        <v>2190</v>
      </c>
      <c r="C872" s="20">
        <f t="shared" ca="1" si="13"/>
        <v>39</v>
      </c>
      <c r="D872" s="29" t="s">
        <v>2191</v>
      </c>
      <c r="E872" s="20" t="s">
        <v>17</v>
      </c>
      <c r="F872" s="21">
        <v>31061</v>
      </c>
      <c r="G872" s="18" t="s">
        <v>28</v>
      </c>
      <c r="H872" s="18" t="s">
        <v>1326</v>
      </c>
      <c r="I872" s="21">
        <v>42156</v>
      </c>
      <c r="J872" s="29" t="s">
        <v>1327</v>
      </c>
      <c r="K872" s="19" t="s">
        <v>728</v>
      </c>
      <c r="L872" s="19" t="s">
        <v>587</v>
      </c>
      <c r="M872" s="19" t="s">
        <v>468</v>
      </c>
      <c r="N872" s="22" t="s">
        <v>77</v>
      </c>
      <c r="O872" s="64"/>
    </row>
    <row r="873" spans="1:15" s="65" customFormat="1" ht="30" hidden="1" customHeight="1">
      <c r="A873" s="18">
        <v>869</v>
      </c>
      <c r="B873" s="39" t="s">
        <v>2192</v>
      </c>
      <c r="C873" s="20">
        <f t="shared" ca="1" si="13"/>
        <v>34</v>
      </c>
      <c r="D873" s="40" t="s">
        <v>2193</v>
      </c>
      <c r="E873" s="20" t="s">
        <v>17</v>
      </c>
      <c r="F873" s="41">
        <v>32877</v>
      </c>
      <c r="G873" s="18" t="s">
        <v>18</v>
      </c>
      <c r="H873" s="18" t="s">
        <v>1326</v>
      </c>
      <c r="I873" s="21">
        <v>45017</v>
      </c>
      <c r="J873" s="29" t="s">
        <v>1327</v>
      </c>
      <c r="K873" s="19" t="s">
        <v>21</v>
      </c>
      <c r="L873" s="19" t="s">
        <v>30</v>
      </c>
      <c r="M873" s="19" t="s">
        <v>23</v>
      </c>
      <c r="N873" s="22" t="s">
        <v>24</v>
      </c>
      <c r="O873" s="64"/>
    </row>
    <row r="874" spans="1:15" s="65" customFormat="1" ht="30" hidden="1" customHeight="1">
      <c r="A874" s="18">
        <v>870</v>
      </c>
      <c r="B874" s="39" t="s">
        <v>2194</v>
      </c>
      <c r="C874" s="20">
        <f t="shared" ca="1" si="13"/>
        <v>28</v>
      </c>
      <c r="D874" s="40" t="s">
        <v>2195</v>
      </c>
      <c r="E874" s="20" t="s">
        <v>1150</v>
      </c>
      <c r="F874" s="41">
        <v>35192</v>
      </c>
      <c r="G874" s="18" t="s">
        <v>18</v>
      </c>
      <c r="H874" s="18" t="s">
        <v>1326</v>
      </c>
      <c r="I874" s="21">
        <v>45017</v>
      </c>
      <c r="J874" s="29" t="s">
        <v>1327</v>
      </c>
      <c r="K874" s="19" t="s">
        <v>40</v>
      </c>
      <c r="L874" s="19" t="s">
        <v>1593</v>
      </c>
      <c r="M874" s="19" t="s">
        <v>42</v>
      </c>
      <c r="N874" s="22" t="s">
        <v>24</v>
      </c>
      <c r="O874" s="64"/>
    </row>
    <row r="875" spans="1:15" s="65" customFormat="1" ht="30" hidden="1" customHeight="1">
      <c r="A875" s="18">
        <v>871</v>
      </c>
      <c r="B875" s="38" t="s">
        <v>2196</v>
      </c>
      <c r="C875" s="20">
        <f t="shared" ca="1" si="13"/>
        <v>46</v>
      </c>
      <c r="D875" s="29" t="s">
        <v>2197</v>
      </c>
      <c r="E875" s="20" t="s">
        <v>17</v>
      </c>
      <c r="F875" s="21">
        <v>28812</v>
      </c>
      <c r="G875" s="18" t="s">
        <v>28</v>
      </c>
      <c r="H875" s="18" t="s">
        <v>1326</v>
      </c>
      <c r="I875" s="21">
        <v>41609</v>
      </c>
      <c r="J875" s="29" t="s">
        <v>1327</v>
      </c>
      <c r="K875" s="19" t="s">
        <v>728</v>
      </c>
      <c r="L875" s="19" t="s">
        <v>587</v>
      </c>
      <c r="M875" s="19" t="s">
        <v>468</v>
      </c>
      <c r="N875" s="22" t="s">
        <v>77</v>
      </c>
      <c r="O875" s="64"/>
    </row>
    <row r="876" spans="1:15" ht="30" hidden="1" customHeight="1">
      <c r="A876" s="18">
        <v>872</v>
      </c>
      <c r="B876" s="38" t="s">
        <v>2198</v>
      </c>
      <c r="C876" s="20">
        <f t="shared" ca="1" si="13"/>
        <v>38</v>
      </c>
      <c r="D876" s="29" t="s">
        <v>2199</v>
      </c>
      <c r="E876" s="20" t="s">
        <v>17</v>
      </c>
      <c r="F876" s="21">
        <v>31583</v>
      </c>
      <c r="G876" s="18" t="s">
        <v>18</v>
      </c>
      <c r="H876" s="18" t="s">
        <v>1326</v>
      </c>
      <c r="I876" s="21">
        <v>40544</v>
      </c>
      <c r="J876" s="29" t="s">
        <v>1327</v>
      </c>
      <c r="K876" s="19" t="s">
        <v>1424</v>
      </c>
      <c r="L876" s="19" t="s">
        <v>762</v>
      </c>
      <c r="M876" s="19" t="s">
        <v>42</v>
      </c>
      <c r="N876" s="22" t="s">
        <v>77</v>
      </c>
      <c r="O876" s="2"/>
    </row>
    <row r="877" spans="1:15" ht="30" hidden="1" customHeight="1">
      <c r="A877" s="18">
        <v>873</v>
      </c>
      <c r="B877" s="38" t="s">
        <v>2200</v>
      </c>
      <c r="C877" s="20">
        <f t="shared" ca="1" si="13"/>
        <v>41</v>
      </c>
      <c r="D877" s="29" t="s">
        <v>2201</v>
      </c>
      <c r="E877" s="20" t="s">
        <v>17</v>
      </c>
      <c r="F877" s="21">
        <v>30488</v>
      </c>
      <c r="G877" s="18" t="s">
        <v>18</v>
      </c>
      <c r="H877" s="18" t="s">
        <v>1326</v>
      </c>
      <c r="I877" s="21">
        <v>40180</v>
      </c>
      <c r="J877" s="29" t="s">
        <v>1327</v>
      </c>
      <c r="K877" s="19" t="s">
        <v>1424</v>
      </c>
      <c r="L877" s="19" t="s">
        <v>1340</v>
      </c>
      <c r="M877" s="19" t="s">
        <v>479</v>
      </c>
      <c r="N877" s="22" t="s">
        <v>77</v>
      </c>
      <c r="O877" s="2"/>
    </row>
    <row r="878" spans="1:15" ht="30" hidden="1" customHeight="1">
      <c r="A878" s="18">
        <v>874</v>
      </c>
      <c r="B878" s="38" t="s">
        <v>2202</v>
      </c>
      <c r="C878" s="20">
        <f t="shared" ca="1" si="13"/>
        <v>25</v>
      </c>
      <c r="D878" s="29" t="s">
        <v>2203</v>
      </c>
      <c r="E878" s="20" t="s">
        <v>103</v>
      </c>
      <c r="F878" s="31">
        <v>36275</v>
      </c>
      <c r="G878" s="18" t="s">
        <v>28</v>
      </c>
      <c r="H878" s="18" t="s">
        <v>1326</v>
      </c>
      <c r="I878" s="21">
        <v>44562</v>
      </c>
      <c r="J878" s="29" t="s">
        <v>1327</v>
      </c>
      <c r="K878" s="19" t="s">
        <v>197</v>
      </c>
      <c r="L878" s="19" t="s">
        <v>482</v>
      </c>
      <c r="M878" s="19" t="s">
        <v>199</v>
      </c>
      <c r="N878" s="22" t="s">
        <v>24</v>
      </c>
      <c r="O878" s="2"/>
    </row>
    <row r="879" spans="1:15" ht="30" hidden="1" customHeight="1">
      <c r="A879" s="18">
        <v>875</v>
      </c>
      <c r="B879" s="38" t="s">
        <v>2204</v>
      </c>
      <c r="C879" s="20">
        <f t="shared" ca="1" si="13"/>
        <v>48</v>
      </c>
      <c r="D879" s="67" t="s">
        <v>2205</v>
      </c>
      <c r="E879" s="20" t="s">
        <v>647</v>
      </c>
      <c r="F879" s="21">
        <v>28020</v>
      </c>
      <c r="G879" s="18" t="s">
        <v>18</v>
      </c>
      <c r="H879" s="18" t="s">
        <v>1326</v>
      </c>
      <c r="I879" s="21">
        <v>40026</v>
      </c>
      <c r="J879" s="29" t="s">
        <v>1327</v>
      </c>
      <c r="K879" s="19" t="s">
        <v>69</v>
      </c>
      <c r="L879" s="19" t="s">
        <v>70</v>
      </c>
      <c r="M879" s="19" t="s">
        <v>42</v>
      </c>
      <c r="N879" s="22" t="s">
        <v>24</v>
      </c>
      <c r="O879" s="2"/>
    </row>
    <row r="880" spans="1:15" ht="30" hidden="1" customHeight="1">
      <c r="A880" s="18">
        <v>876</v>
      </c>
      <c r="B880" s="38" t="s">
        <v>2206</v>
      </c>
      <c r="C880" s="20">
        <f t="shared" ca="1" si="13"/>
        <v>37</v>
      </c>
      <c r="D880" s="29" t="s">
        <v>2207</v>
      </c>
      <c r="E880" s="20" t="s">
        <v>17</v>
      </c>
      <c r="F880" s="21">
        <v>32007</v>
      </c>
      <c r="G880" s="18" t="s">
        <v>28</v>
      </c>
      <c r="H880" s="18" t="s">
        <v>1326</v>
      </c>
      <c r="I880" s="21">
        <v>42614</v>
      </c>
      <c r="J880" s="29" t="s">
        <v>1327</v>
      </c>
      <c r="K880" s="19" t="s">
        <v>35</v>
      </c>
      <c r="L880" s="19" t="s">
        <v>1701</v>
      </c>
      <c r="M880" s="19" t="s">
        <v>76</v>
      </c>
      <c r="N880" s="22" t="s">
        <v>77</v>
      </c>
      <c r="O880" s="2"/>
    </row>
    <row r="881" spans="1:15" ht="30" hidden="1" customHeight="1">
      <c r="A881" s="18">
        <v>877</v>
      </c>
      <c r="B881" s="19" t="s">
        <v>2208</v>
      </c>
      <c r="C881" s="20">
        <f t="shared" ca="1" si="13"/>
        <v>40</v>
      </c>
      <c r="D881" s="29" t="s">
        <v>2209</v>
      </c>
      <c r="E881" s="20" t="s">
        <v>17</v>
      </c>
      <c r="F881" s="21">
        <v>31012</v>
      </c>
      <c r="G881" s="18" t="s">
        <v>28</v>
      </c>
      <c r="H881" s="18" t="s">
        <v>1326</v>
      </c>
      <c r="I881" s="21">
        <v>41640</v>
      </c>
      <c r="J881" s="29" t="s">
        <v>1327</v>
      </c>
      <c r="K881" s="19" t="s">
        <v>658</v>
      </c>
      <c r="L881" s="19" t="s">
        <v>587</v>
      </c>
      <c r="M881" s="19" t="s">
        <v>468</v>
      </c>
      <c r="N881" s="22" t="s">
        <v>77</v>
      </c>
      <c r="O881" s="2"/>
    </row>
    <row r="882" spans="1:15" ht="30" hidden="1" customHeight="1">
      <c r="A882" s="18">
        <v>878</v>
      </c>
      <c r="B882" s="28" t="s">
        <v>2210</v>
      </c>
      <c r="C882" s="20">
        <f t="shared" ca="1" si="13"/>
        <v>25</v>
      </c>
      <c r="D882" s="40" t="s">
        <v>2211</v>
      </c>
      <c r="E882" s="20" t="s">
        <v>173</v>
      </c>
      <c r="F882" s="41">
        <v>36320</v>
      </c>
      <c r="G882" s="18" t="s">
        <v>18</v>
      </c>
      <c r="H882" s="18" t="s">
        <v>1326</v>
      </c>
      <c r="I882" s="21">
        <v>45017</v>
      </c>
      <c r="J882" s="29" t="s">
        <v>1327</v>
      </c>
      <c r="K882" s="19" t="s">
        <v>69</v>
      </c>
      <c r="L882" s="19" t="s">
        <v>70</v>
      </c>
      <c r="M882" s="19" t="s">
        <v>42</v>
      </c>
      <c r="N882" s="22" t="s">
        <v>24</v>
      </c>
      <c r="O882" s="2"/>
    </row>
    <row r="883" spans="1:15" ht="30" hidden="1" customHeight="1">
      <c r="A883" s="18">
        <v>879</v>
      </c>
      <c r="B883" s="28" t="s">
        <v>2212</v>
      </c>
      <c r="C883" s="20">
        <f t="shared" ca="1" si="13"/>
        <v>32</v>
      </c>
      <c r="D883" s="40" t="s">
        <v>2213</v>
      </c>
      <c r="E883" s="20" t="s">
        <v>17</v>
      </c>
      <c r="F883" s="41">
        <v>33611</v>
      </c>
      <c r="G883" s="18" t="s">
        <v>28</v>
      </c>
      <c r="H883" s="18" t="s">
        <v>1326</v>
      </c>
      <c r="I883" s="21">
        <v>44944</v>
      </c>
      <c r="J883" s="29" t="s">
        <v>1327</v>
      </c>
      <c r="K883" s="19" t="s">
        <v>2214</v>
      </c>
      <c r="L883" s="19" t="s">
        <v>2215</v>
      </c>
      <c r="M883" s="19" t="s">
        <v>236</v>
      </c>
      <c r="N883" s="22" t="s">
        <v>24</v>
      </c>
      <c r="O883" s="2"/>
    </row>
    <row r="884" spans="1:15" s="68" customFormat="1" ht="30" hidden="1" customHeight="1">
      <c r="A884" s="18">
        <v>880</v>
      </c>
      <c r="B884" s="19" t="s">
        <v>2216</v>
      </c>
      <c r="C884" s="20">
        <f t="shared" ca="1" si="13"/>
        <v>33</v>
      </c>
      <c r="D884" s="18" t="s">
        <v>2217</v>
      </c>
      <c r="E884" s="20" t="s">
        <v>17</v>
      </c>
      <c r="F884" s="34">
        <v>33393</v>
      </c>
      <c r="G884" s="18" t="s">
        <v>18</v>
      </c>
      <c r="H884" s="18" t="s">
        <v>1109</v>
      </c>
      <c r="I884" s="21">
        <v>44562</v>
      </c>
      <c r="J884" s="18" t="s">
        <v>1116</v>
      </c>
      <c r="K884" s="53" t="s">
        <v>227</v>
      </c>
      <c r="L884" s="19" t="s">
        <v>688</v>
      </c>
      <c r="M884" s="19" t="s">
        <v>42</v>
      </c>
      <c r="N884" s="22" t="s">
        <v>24</v>
      </c>
      <c r="O884" s="2"/>
    </row>
    <row r="885" spans="1:15" s="68" customFormat="1" ht="30" hidden="1" customHeight="1">
      <c r="A885" s="18">
        <v>881</v>
      </c>
      <c r="B885" s="19" t="s">
        <v>2218</v>
      </c>
      <c r="C885" s="20">
        <f t="shared" ca="1" si="13"/>
        <v>33</v>
      </c>
      <c r="D885" s="18" t="s">
        <v>2219</v>
      </c>
      <c r="E885" s="20" t="s">
        <v>17</v>
      </c>
      <c r="F885" s="34">
        <v>33310</v>
      </c>
      <c r="G885" s="18" t="s">
        <v>18</v>
      </c>
      <c r="H885" s="18" t="s">
        <v>1109</v>
      </c>
      <c r="I885" s="21">
        <v>45200</v>
      </c>
      <c r="J885" s="18" t="s">
        <v>1110</v>
      </c>
      <c r="K885" s="19" t="s">
        <v>2220</v>
      </c>
      <c r="L885" s="19" t="s">
        <v>2221</v>
      </c>
      <c r="M885" s="19" t="s">
        <v>2222</v>
      </c>
      <c r="N885" s="22" t="s">
        <v>24</v>
      </c>
      <c r="O885" s="2"/>
    </row>
    <row r="886" spans="1:15" s="68" customFormat="1" ht="30" hidden="1" customHeight="1">
      <c r="A886" s="18">
        <v>882</v>
      </c>
      <c r="B886" s="19" t="s">
        <v>2223</v>
      </c>
      <c r="C886" s="20">
        <f t="shared" ca="1" si="13"/>
        <v>36</v>
      </c>
      <c r="D886" s="18" t="s">
        <v>2224</v>
      </c>
      <c r="E886" s="20" t="s">
        <v>17</v>
      </c>
      <c r="F886" s="34">
        <v>32188</v>
      </c>
      <c r="G886" s="18" t="s">
        <v>28</v>
      </c>
      <c r="H886" s="18" t="s">
        <v>1109</v>
      </c>
      <c r="I886" s="21">
        <v>45200</v>
      </c>
      <c r="J886" s="18" t="s">
        <v>1110</v>
      </c>
      <c r="K886" s="19" t="s">
        <v>2220</v>
      </c>
      <c r="L886" s="19" t="s">
        <v>2225</v>
      </c>
      <c r="M886" s="19" t="s">
        <v>2226</v>
      </c>
      <c r="N886" s="22" t="s">
        <v>24</v>
      </c>
      <c r="O886" s="2"/>
    </row>
    <row r="887" spans="1:15" s="68" customFormat="1" ht="30" hidden="1" customHeight="1">
      <c r="A887" s="18">
        <v>883</v>
      </c>
      <c r="B887" s="19" t="s">
        <v>2227</v>
      </c>
      <c r="C887" s="20">
        <f t="shared" ca="1" si="13"/>
        <v>31</v>
      </c>
      <c r="D887" s="18" t="s">
        <v>2228</v>
      </c>
      <c r="E887" s="20" t="s">
        <v>17</v>
      </c>
      <c r="F887" s="34">
        <v>34048</v>
      </c>
      <c r="G887" s="18" t="s">
        <v>18</v>
      </c>
      <c r="H887" s="18" t="s">
        <v>19</v>
      </c>
      <c r="I887" s="21">
        <v>43497</v>
      </c>
      <c r="J887" s="18" t="s">
        <v>29</v>
      </c>
      <c r="K887" s="19" t="s">
        <v>21</v>
      </c>
      <c r="L887" s="19" t="s">
        <v>30</v>
      </c>
      <c r="M887" s="19" t="s">
        <v>23</v>
      </c>
      <c r="N887" s="22" t="s">
        <v>24</v>
      </c>
      <c r="O887" s="2"/>
    </row>
    <row r="888" spans="1:15" s="68" customFormat="1" ht="30" hidden="1" customHeight="1">
      <c r="A888" s="18">
        <v>884</v>
      </c>
      <c r="B888" s="19" t="s">
        <v>2229</v>
      </c>
      <c r="C888" s="20">
        <f t="shared" ca="1" si="13"/>
        <v>31</v>
      </c>
      <c r="D888" s="18" t="s">
        <v>2230</v>
      </c>
      <c r="E888" s="20" t="s">
        <v>2231</v>
      </c>
      <c r="F888" s="34">
        <v>34316</v>
      </c>
      <c r="G888" s="18" t="s">
        <v>18</v>
      </c>
      <c r="H888" s="18" t="s">
        <v>19</v>
      </c>
      <c r="I888" s="21">
        <v>43497</v>
      </c>
      <c r="J888" s="18" t="s">
        <v>29</v>
      </c>
      <c r="K888" s="19" t="s">
        <v>2232</v>
      </c>
      <c r="L888" s="19" t="s">
        <v>497</v>
      </c>
      <c r="M888" s="19" t="s">
        <v>1227</v>
      </c>
      <c r="N888" s="22" t="s">
        <v>24</v>
      </c>
      <c r="O888" s="2"/>
    </row>
    <row r="889" spans="1:15" ht="3.75" customHeight="1">
      <c r="A889" s="69"/>
      <c r="B889" s="70"/>
      <c r="C889" s="71"/>
      <c r="D889" s="72"/>
      <c r="E889" s="73"/>
      <c r="F889" s="74"/>
      <c r="G889" s="75"/>
      <c r="H889" s="75"/>
      <c r="I889" s="75"/>
      <c r="J889" s="75"/>
      <c r="K889" s="70"/>
      <c r="L889" s="76"/>
      <c r="M889" s="70"/>
      <c r="N889" s="69"/>
    </row>
  </sheetData>
  <sheetProtection selectLockedCells="1"/>
  <autoFilter ref="A3:P888" xr:uid="{D85CA8B4-8DDF-421A-AD99-61F117186993}">
    <filterColumn colId="1">
      <colorFilter dxfId="15"/>
    </filterColumn>
  </autoFilter>
  <mergeCells count="2">
    <mergeCell ref="A1:M1"/>
    <mergeCell ref="A2:B2"/>
  </mergeCells>
  <conditionalFormatting sqref="B572">
    <cfRule type="duplicateValues" dxfId="14" priority="5"/>
  </conditionalFormatting>
  <conditionalFormatting sqref="B881">
    <cfRule type="duplicateValues" dxfId="13" priority="4"/>
  </conditionalFormatting>
  <conditionalFormatting sqref="B883">
    <cfRule type="duplicateValues" dxfId="12" priority="3"/>
  </conditionalFormatting>
  <conditionalFormatting sqref="B882">
    <cfRule type="duplicateValues" dxfId="11" priority="2"/>
  </conditionalFormatting>
  <conditionalFormatting sqref="C1:C1048576">
    <cfRule type="cellIs" dxfId="10" priority="1" operator="between">
      <formula>58</formula>
      <formula>60</formula>
    </cfRule>
  </conditionalFormatting>
  <pageMargins left="0.25" right="0.25" top="0.75" bottom="0.75" header="0.3" footer="0.3"/>
  <pageSetup paperSize="5" scale="8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9077-1531-4E5F-83FA-7662009B5258}">
  <sheetPr>
    <tabColor rgb="FFFFFF00"/>
  </sheetPr>
  <dimension ref="A1:O1020"/>
  <sheetViews>
    <sheetView zoomScale="85" zoomScaleNormal="85" zoomScaleSheetLayoutView="85" workbookViewId="0">
      <pane ySplit="3" topLeftCell="A1014" activePane="bottomLeft" state="frozen"/>
      <selection pane="bottomLeft" activeCell="H1020" sqref="H1020"/>
    </sheetView>
  </sheetViews>
  <sheetFormatPr defaultRowHeight="30" customHeight="1"/>
  <cols>
    <col min="1" max="1" width="5.7109375" style="77" customWidth="1"/>
    <col min="2" max="2" width="30.7109375" style="78" bestFit="1" customWidth="1"/>
    <col min="3" max="3" width="11.42578125" style="79" customWidth="1"/>
    <col min="4" max="4" width="21.140625" style="80" bestFit="1" customWidth="1"/>
    <col min="5" max="5" width="17" style="81" bestFit="1" customWidth="1"/>
    <col min="6" max="6" width="16.28515625" style="7" bestFit="1" customWidth="1"/>
    <col min="7" max="7" width="10.42578125" style="77" bestFit="1" customWidth="1"/>
    <col min="8" max="8" width="13.28515625" style="77" bestFit="1" customWidth="1"/>
    <col min="9" max="9" width="10.28515625" style="77" bestFit="1" customWidth="1"/>
    <col min="10" max="10" width="5" style="77" bestFit="1" customWidth="1"/>
    <col min="11" max="11" width="31.140625" style="78" bestFit="1" customWidth="1"/>
    <col min="12" max="12" width="39.85546875" style="82" bestFit="1" customWidth="1"/>
    <col min="13" max="13" width="32.7109375" style="78" bestFit="1" customWidth="1"/>
    <col min="14" max="14" width="13.140625" style="83" bestFit="1" customWidth="1"/>
    <col min="15" max="15" width="22.42578125" style="3" bestFit="1" customWidth="1"/>
    <col min="16" max="16" width="20.28515625" style="3" customWidth="1"/>
    <col min="17" max="16384" width="9.140625" style="3"/>
  </cols>
  <sheetData>
    <row r="1" spans="1:15" ht="30" customHeight="1">
      <c r="A1" s="309" t="s">
        <v>0</v>
      </c>
      <c r="B1" s="309"/>
      <c r="C1" s="309"/>
      <c r="D1" s="309"/>
      <c r="E1" s="309"/>
      <c r="F1" s="309"/>
      <c r="G1" s="309"/>
      <c r="H1" s="309"/>
      <c r="I1" s="309"/>
      <c r="J1" s="309"/>
      <c r="K1" s="309"/>
      <c r="L1" s="310"/>
      <c r="M1" s="309"/>
      <c r="N1" s="1"/>
      <c r="O1" s="2"/>
    </row>
    <row r="2" spans="1:15" ht="15">
      <c r="A2" s="311" t="s">
        <v>2757</v>
      </c>
      <c r="B2" s="312"/>
      <c r="C2" s="4"/>
      <c r="D2" s="5"/>
      <c r="E2" s="6"/>
      <c r="G2" s="5"/>
      <c r="H2" s="5"/>
      <c r="I2" s="5"/>
      <c r="J2" s="5"/>
      <c r="K2" s="8"/>
      <c r="L2" s="6"/>
      <c r="M2" s="8"/>
      <c r="N2" s="1"/>
      <c r="O2" s="2">
        <v>2024</v>
      </c>
    </row>
    <row r="3" spans="1:15" s="13" customFormat="1" ht="30" customHeight="1">
      <c r="A3" s="9" t="s">
        <v>2</v>
      </c>
      <c r="B3" s="9" t="s">
        <v>3</v>
      </c>
      <c r="C3" s="9" t="s">
        <v>4</v>
      </c>
      <c r="D3" s="9" t="s">
        <v>5</v>
      </c>
      <c r="E3" s="9" t="s">
        <v>6</v>
      </c>
      <c r="F3" s="10" t="s">
        <v>7</v>
      </c>
      <c r="G3" s="9" t="s">
        <v>8</v>
      </c>
      <c r="H3" s="9" t="s">
        <v>9</v>
      </c>
      <c r="I3" s="9" t="s">
        <v>10</v>
      </c>
      <c r="J3" s="9" t="s">
        <v>11</v>
      </c>
      <c r="K3" s="9" t="s">
        <v>12</v>
      </c>
      <c r="L3" s="9" t="s">
        <v>13</v>
      </c>
      <c r="M3" s="9" t="s">
        <v>14</v>
      </c>
      <c r="N3" s="11" t="s">
        <v>13</v>
      </c>
      <c r="O3" s="12"/>
    </row>
    <row r="4" spans="1:15" s="17" customFormat="1" ht="12.75">
      <c r="A4" s="14">
        <v>1</v>
      </c>
      <c r="B4" s="15">
        <v>2</v>
      </c>
      <c r="C4" s="15"/>
      <c r="D4" s="15">
        <v>3</v>
      </c>
      <c r="E4" s="15">
        <v>4</v>
      </c>
      <c r="F4" s="14">
        <v>5</v>
      </c>
      <c r="G4" s="14">
        <v>6</v>
      </c>
      <c r="H4" s="14">
        <v>7</v>
      </c>
      <c r="I4" s="14">
        <v>8</v>
      </c>
      <c r="J4" s="14">
        <v>9</v>
      </c>
      <c r="K4" s="15">
        <v>10</v>
      </c>
      <c r="L4" s="15">
        <v>11</v>
      </c>
      <c r="M4" s="15">
        <v>12</v>
      </c>
      <c r="N4" s="15">
        <v>13</v>
      </c>
      <c r="O4" s="16"/>
    </row>
    <row r="5" spans="1:15" ht="30" customHeight="1">
      <c r="A5" s="18">
        <v>1</v>
      </c>
      <c r="B5" s="19" t="s">
        <v>15</v>
      </c>
      <c r="C5" s="20">
        <f ca="1">(YEAR(NOW())-YEAR(F5))</f>
        <v>36</v>
      </c>
      <c r="D5" s="18" t="s">
        <v>16</v>
      </c>
      <c r="E5" s="20" t="s">
        <v>17</v>
      </c>
      <c r="F5" s="21">
        <v>32180</v>
      </c>
      <c r="G5" s="18" t="s">
        <v>18</v>
      </c>
      <c r="H5" s="18" t="s">
        <v>19</v>
      </c>
      <c r="I5" s="21">
        <v>43635</v>
      </c>
      <c r="J5" s="20" t="s">
        <v>20</v>
      </c>
      <c r="K5" s="19" t="s">
        <v>21</v>
      </c>
      <c r="L5" s="19" t="s">
        <v>22</v>
      </c>
      <c r="M5" s="19" t="s">
        <v>23</v>
      </c>
      <c r="N5" s="22" t="s">
        <v>24</v>
      </c>
      <c r="O5" s="2"/>
    </row>
    <row r="6" spans="1:15" ht="30" customHeight="1">
      <c r="A6" s="18">
        <v>2</v>
      </c>
      <c r="B6" s="19" t="s">
        <v>25</v>
      </c>
      <c r="C6" s="20">
        <f ca="1">(YEAR(NOW())-YEAR(F6))</f>
        <v>34</v>
      </c>
      <c r="D6" s="18" t="s">
        <v>26</v>
      </c>
      <c r="E6" s="20" t="s">
        <v>27</v>
      </c>
      <c r="F6" s="21">
        <v>33050</v>
      </c>
      <c r="G6" s="18" t="s">
        <v>28</v>
      </c>
      <c r="H6" s="18" t="s">
        <v>19</v>
      </c>
      <c r="I6" s="21">
        <v>43528</v>
      </c>
      <c r="J6" s="20" t="s">
        <v>29</v>
      </c>
      <c r="K6" s="19" t="s">
        <v>21</v>
      </c>
      <c r="L6" s="19" t="s">
        <v>30</v>
      </c>
      <c r="M6" s="19" t="s">
        <v>23</v>
      </c>
      <c r="N6" s="22" t="s">
        <v>24</v>
      </c>
      <c r="O6" s="2"/>
    </row>
    <row r="7" spans="1:15" ht="30" customHeight="1">
      <c r="A7" s="18">
        <v>3</v>
      </c>
      <c r="B7" s="19" t="s">
        <v>31</v>
      </c>
      <c r="C7" s="20">
        <f t="shared" ref="C7:C70" ca="1" si="0">(YEAR(NOW())-YEAR(F7))</f>
        <v>44</v>
      </c>
      <c r="D7" s="18" t="s">
        <v>32</v>
      </c>
      <c r="E7" s="20" t="s">
        <v>33</v>
      </c>
      <c r="F7" s="21">
        <v>29472</v>
      </c>
      <c r="G7" s="18" t="s">
        <v>28</v>
      </c>
      <c r="H7" s="18" t="s">
        <v>19</v>
      </c>
      <c r="I7" s="21">
        <v>39083</v>
      </c>
      <c r="J7" s="20" t="s">
        <v>34</v>
      </c>
      <c r="K7" s="19" t="s">
        <v>35</v>
      </c>
      <c r="L7" s="19" t="s">
        <v>2434</v>
      </c>
      <c r="M7" s="19" t="s">
        <v>37</v>
      </c>
      <c r="N7" s="20" t="s">
        <v>37</v>
      </c>
      <c r="O7" s="2"/>
    </row>
    <row r="8" spans="1:15" ht="30" customHeight="1">
      <c r="A8" s="18">
        <v>4</v>
      </c>
      <c r="B8" s="19" t="s">
        <v>38</v>
      </c>
      <c r="C8" s="20">
        <f t="shared" ca="1" si="0"/>
        <v>54</v>
      </c>
      <c r="D8" s="18" t="s">
        <v>39</v>
      </c>
      <c r="E8" s="20" t="s">
        <v>17</v>
      </c>
      <c r="F8" s="21">
        <v>25927</v>
      </c>
      <c r="G8" s="18" t="s">
        <v>18</v>
      </c>
      <c r="H8" s="18" t="s">
        <v>19</v>
      </c>
      <c r="I8" s="21">
        <v>34394</v>
      </c>
      <c r="J8" s="20" t="s">
        <v>34</v>
      </c>
      <c r="K8" s="19" t="s">
        <v>40</v>
      </c>
      <c r="L8" s="19" t="s">
        <v>41</v>
      </c>
      <c r="M8" s="19" t="s">
        <v>42</v>
      </c>
      <c r="N8" s="22" t="s">
        <v>24</v>
      </c>
      <c r="O8" s="2"/>
    </row>
    <row r="9" spans="1:15" ht="30" customHeight="1">
      <c r="A9" s="18">
        <v>5</v>
      </c>
      <c r="B9" s="19" t="s">
        <v>43</v>
      </c>
      <c r="C9" s="20">
        <f t="shared" ca="1" si="0"/>
        <v>34</v>
      </c>
      <c r="D9" s="18" t="s">
        <v>44</v>
      </c>
      <c r="E9" s="20" t="s">
        <v>45</v>
      </c>
      <c r="F9" s="21">
        <v>33064</v>
      </c>
      <c r="G9" s="18" t="s">
        <v>28</v>
      </c>
      <c r="H9" s="18" t="s">
        <v>19</v>
      </c>
      <c r="I9" s="21">
        <v>44166</v>
      </c>
      <c r="J9" s="20" t="s">
        <v>46</v>
      </c>
      <c r="K9" s="19" t="s">
        <v>47</v>
      </c>
      <c r="L9" s="19" t="s">
        <v>48</v>
      </c>
      <c r="M9" s="19" t="s">
        <v>42</v>
      </c>
      <c r="N9" s="22" t="s">
        <v>24</v>
      </c>
      <c r="O9" s="2"/>
    </row>
    <row r="10" spans="1:15" ht="30" customHeight="1">
      <c r="A10" s="18">
        <v>6</v>
      </c>
      <c r="B10" s="19" t="s">
        <v>49</v>
      </c>
      <c r="C10" s="20">
        <f t="shared" ca="1" si="0"/>
        <v>51</v>
      </c>
      <c r="D10" s="18" t="s">
        <v>50</v>
      </c>
      <c r="E10" s="20" t="s">
        <v>51</v>
      </c>
      <c r="F10" s="21">
        <v>26786</v>
      </c>
      <c r="G10" s="18" t="s">
        <v>18</v>
      </c>
      <c r="H10" s="18" t="s">
        <v>19</v>
      </c>
      <c r="I10" s="21">
        <v>43745</v>
      </c>
      <c r="J10" s="20" t="s">
        <v>34</v>
      </c>
      <c r="K10" s="19" t="s">
        <v>52</v>
      </c>
      <c r="L10" s="19" t="s">
        <v>53</v>
      </c>
      <c r="M10" s="19" t="s">
        <v>23</v>
      </c>
      <c r="N10" s="22" t="s">
        <v>24</v>
      </c>
      <c r="O10" s="2"/>
    </row>
    <row r="11" spans="1:15" ht="30" customHeight="1">
      <c r="A11" s="18">
        <v>7</v>
      </c>
      <c r="B11" s="19" t="s">
        <v>54</v>
      </c>
      <c r="C11" s="20">
        <f t="shared" ca="1" si="0"/>
        <v>50</v>
      </c>
      <c r="D11" s="18" t="s">
        <v>55</v>
      </c>
      <c r="E11" s="20" t="s">
        <v>17</v>
      </c>
      <c r="F11" s="21">
        <v>27118</v>
      </c>
      <c r="G11" s="18" t="s">
        <v>28</v>
      </c>
      <c r="H11" s="18" t="s">
        <v>19</v>
      </c>
      <c r="I11" s="21">
        <v>39873</v>
      </c>
      <c r="J11" s="20" t="s">
        <v>56</v>
      </c>
      <c r="K11" s="19" t="s">
        <v>21</v>
      </c>
      <c r="L11" s="19" t="s">
        <v>57</v>
      </c>
      <c r="M11" s="19" t="s">
        <v>23</v>
      </c>
      <c r="N11" s="22" t="s">
        <v>24</v>
      </c>
      <c r="O11" s="2"/>
    </row>
    <row r="12" spans="1:15" ht="30" customHeight="1">
      <c r="A12" s="18">
        <v>8</v>
      </c>
      <c r="B12" s="19" t="s">
        <v>58</v>
      </c>
      <c r="C12" s="20">
        <f t="shared" ca="1" si="0"/>
        <v>55</v>
      </c>
      <c r="D12" s="18" t="s">
        <v>59</v>
      </c>
      <c r="E12" s="20" t="s">
        <v>17</v>
      </c>
      <c r="F12" s="21">
        <v>25430</v>
      </c>
      <c r="G12" s="18" t="s">
        <v>18</v>
      </c>
      <c r="H12" s="18" t="s">
        <v>19</v>
      </c>
      <c r="I12" s="21">
        <v>32568</v>
      </c>
      <c r="J12" s="20" t="s">
        <v>34</v>
      </c>
      <c r="K12" s="19" t="s">
        <v>60</v>
      </c>
      <c r="L12" s="19" t="s">
        <v>61</v>
      </c>
      <c r="M12" s="19" t="s">
        <v>23</v>
      </c>
      <c r="N12" s="22" t="s">
        <v>24</v>
      </c>
      <c r="O12" s="2"/>
    </row>
    <row r="13" spans="1:15" ht="30" customHeight="1">
      <c r="A13" s="18">
        <v>9</v>
      </c>
      <c r="B13" s="19" t="s">
        <v>62</v>
      </c>
      <c r="C13" s="20">
        <f t="shared" ca="1" si="0"/>
        <v>40</v>
      </c>
      <c r="D13" s="18" t="s">
        <v>63</v>
      </c>
      <c r="E13" s="20" t="s">
        <v>64</v>
      </c>
      <c r="F13" s="21">
        <v>31007</v>
      </c>
      <c r="G13" s="18" t="s">
        <v>18</v>
      </c>
      <c r="H13" s="18" t="s">
        <v>19</v>
      </c>
      <c r="I13" s="21">
        <v>42826</v>
      </c>
      <c r="J13" s="20" t="s">
        <v>65</v>
      </c>
      <c r="K13" s="19" t="s">
        <v>52</v>
      </c>
      <c r="L13" s="19" t="s">
        <v>66</v>
      </c>
      <c r="M13" s="19" t="s">
        <v>23</v>
      </c>
      <c r="N13" s="22" t="s">
        <v>24</v>
      </c>
      <c r="O13" s="2"/>
    </row>
    <row r="14" spans="1:15" ht="30" customHeight="1">
      <c r="A14" s="18">
        <v>10</v>
      </c>
      <c r="B14" s="19" t="s">
        <v>67</v>
      </c>
      <c r="C14" s="20">
        <f t="shared" ca="1" si="0"/>
        <v>32</v>
      </c>
      <c r="D14" s="18" t="s">
        <v>68</v>
      </c>
      <c r="E14" s="20" t="s">
        <v>17</v>
      </c>
      <c r="F14" s="21">
        <v>33778</v>
      </c>
      <c r="G14" s="18" t="s">
        <v>18</v>
      </c>
      <c r="H14" s="18" t="s">
        <v>19</v>
      </c>
      <c r="I14" s="21">
        <v>44166</v>
      </c>
      <c r="J14" s="20" t="s">
        <v>46</v>
      </c>
      <c r="K14" s="19" t="s">
        <v>69</v>
      </c>
      <c r="L14" s="19" t="s">
        <v>70</v>
      </c>
      <c r="M14" s="19" t="s">
        <v>42</v>
      </c>
      <c r="N14" s="22" t="s">
        <v>24</v>
      </c>
      <c r="O14" s="2"/>
    </row>
    <row r="15" spans="1:15" ht="30" customHeight="1">
      <c r="A15" s="18">
        <v>11</v>
      </c>
      <c r="B15" s="19" t="s">
        <v>71</v>
      </c>
      <c r="C15" s="20">
        <f t="shared" ca="1" si="0"/>
        <v>28</v>
      </c>
      <c r="D15" s="18" t="s">
        <v>72</v>
      </c>
      <c r="E15" s="20" t="s">
        <v>73</v>
      </c>
      <c r="F15" s="21">
        <v>35277</v>
      </c>
      <c r="G15" s="18" t="s">
        <v>28</v>
      </c>
      <c r="H15" s="18" t="s">
        <v>19</v>
      </c>
      <c r="I15" s="21">
        <v>44166</v>
      </c>
      <c r="J15" s="20" t="s">
        <v>46</v>
      </c>
      <c r="K15" s="19" t="s">
        <v>74</v>
      </c>
      <c r="L15" s="19" t="s">
        <v>75</v>
      </c>
      <c r="M15" s="19" t="s">
        <v>76</v>
      </c>
      <c r="N15" s="22" t="s">
        <v>77</v>
      </c>
      <c r="O15" s="2"/>
    </row>
    <row r="16" spans="1:15" ht="30" customHeight="1">
      <c r="A16" s="18">
        <v>12</v>
      </c>
      <c r="B16" s="19" t="s">
        <v>78</v>
      </c>
      <c r="C16" s="20">
        <f t="shared" ca="1" si="0"/>
        <v>50</v>
      </c>
      <c r="D16" s="18" t="s">
        <v>79</v>
      </c>
      <c r="E16" s="20" t="s">
        <v>80</v>
      </c>
      <c r="F16" s="21">
        <v>27147</v>
      </c>
      <c r="G16" s="18" t="s">
        <v>18</v>
      </c>
      <c r="H16" s="18" t="s">
        <v>19</v>
      </c>
      <c r="I16" s="21">
        <v>35490</v>
      </c>
      <c r="J16" s="20" t="s">
        <v>81</v>
      </c>
      <c r="K16" s="19" t="s">
        <v>82</v>
      </c>
      <c r="L16" s="19" t="s">
        <v>83</v>
      </c>
      <c r="M16" s="19" t="s">
        <v>23</v>
      </c>
      <c r="N16" s="22" t="s">
        <v>24</v>
      </c>
      <c r="O16" s="2"/>
    </row>
    <row r="17" spans="1:15" ht="30" customHeight="1">
      <c r="A17" s="18">
        <v>13</v>
      </c>
      <c r="B17" s="19" t="s">
        <v>84</v>
      </c>
      <c r="C17" s="20">
        <f t="shared" ca="1" si="0"/>
        <v>30</v>
      </c>
      <c r="D17" s="18" t="s">
        <v>85</v>
      </c>
      <c r="E17" s="20" t="s">
        <v>86</v>
      </c>
      <c r="F17" s="21">
        <v>34459</v>
      </c>
      <c r="G17" s="18" t="s">
        <v>18</v>
      </c>
      <c r="H17" s="18" t="s">
        <v>19</v>
      </c>
      <c r="I17" s="21">
        <v>43528</v>
      </c>
      <c r="J17" s="20" t="s">
        <v>20</v>
      </c>
      <c r="K17" s="19" t="s">
        <v>82</v>
      </c>
      <c r="L17" s="19" t="s">
        <v>87</v>
      </c>
      <c r="M17" s="19" t="s">
        <v>23</v>
      </c>
      <c r="N17" s="22" t="s">
        <v>24</v>
      </c>
      <c r="O17" s="2"/>
    </row>
    <row r="18" spans="1:15" ht="30" customHeight="1">
      <c r="A18" s="18">
        <v>14</v>
      </c>
      <c r="B18" s="19" t="s">
        <v>88</v>
      </c>
      <c r="C18" s="20">
        <f t="shared" ca="1" si="0"/>
        <v>33</v>
      </c>
      <c r="D18" s="18" t="s">
        <v>89</v>
      </c>
      <c r="E18" s="20" t="s">
        <v>17</v>
      </c>
      <c r="F18" s="21">
        <v>33351</v>
      </c>
      <c r="G18" s="18" t="s">
        <v>18</v>
      </c>
      <c r="H18" s="18" t="s">
        <v>19</v>
      </c>
      <c r="I18" s="21">
        <v>42036</v>
      </c>
      <c r="J18" s="20" t="s">
        <v>56</v>
      </c>
      <c r="K18" s="19" t="s">
        <v>90</v>
      </c>
      <c r="L18" s="19" t="s">
        <v>91</v>
      </c>
      <c r="M18" s="19" t="s">
        <v>42</v>
      </c>
      <c r="N18" s="22" t="s">
        <v>77</v>
      </c>
      <c r="O18" s="2"/>
    </row>
    <row r="19" spans="1:15" ht="30" customHeight="1">
      <c r="A19" s="18">
        <v>15</v>
      </c>
      <c r="B19" s="19" t="s">
        <v>92</v>
      </c>
      <c r="C19" s="20">
        <f t="shared" ca="1" si="0"/>
        <v>36</v>
      </c>
      <c r="D19" s="18" t="s">
        <v>93</v>
      </c>
      <c r="E19" s="20" t="s">
        <v>17</v>
      </c>
      <c r="F19" s="21">
        <v>32285</v>
      </c>
      <c r="G19" s="18" t="s">
        <v>18</v>
      </c>
      <c r="H19" s="18" t="s">
        <v>19</v>
      </c>
      <c r="I19" s="21">
        <v>43528</v>
      </c>
      <c r="J19" s="20" t="s">
        <v>29</v>
      </c>
      <c r="K19" s="19" t="s">
        <v>21</v>
      </c>
      <c r="L19" s="19" t="s">
        <v>30</v>
      </c>
      <c r="M19" s="19" t="s">
        <v>23</v>
      </c>
      <c r="N19" s="22" t="s">
        <v>24</v>
      </c>
      <c r="O19" s="2"/>
    </row>
    <row r="20" spans="1:15" ht="30" customHeight="1">
      <c r="A20" s="18">
        <v>16</v>
      </c>
      <c r="B20" s="19" t="s">
        <v>94</v>
      </c>
      <c r="C20" s="20">
        <f t="shared" ca="1" si="0"/>
        <v>47</v>
      </c>
      <c r="D20" s="18" t="s">
        <v>95</v>
      </c>
      <c r="E20" s="20" t="s">
        <v>17</v>
      </c>
      <c r="F20" s="21">
        <v>28375</v>
      </c>
      <c r="G20" s="18" t="s">
        <v>18</v>
      </c>
      <c r="H20" s="18" t="s">
        <v>19</v>
      </c>
      <c r="I20" s="21">
        <v>39083</v>
      </c>
      <c r="J20" s="20" t="s">
        <v>34</v>
      </c>
      <c r="K20" s="19" t="s">
        <v>82</v>
      </c>
      <c r="L20" s="19" t="s">
        <v>96</v>
      </c>
      <c r="M20" s="19" t="s">
        <v>23</v>
      </c>
      <c r="N20" s="22" t="s">
        <v>24</v>
      </c>
      <c r="O20" s="2"/>
    </row>
    <row r="21" spans="1:15" ht="30" customHeight="1">
      <c r="A21" s="18">
        <v>17</v>
      </c>
      <c r="B21" s="19" t="s">
        <v>97</v>
      </c>
      <c r="C21" s="20">
        <f t="shared" ca="1" si="0"/>
        <v>34</v>
      </c>
      <c r="D21" s="18" t="s">
        <v>98</v>
      </c>
      <c r="E21" s="20" t="s">
        <v>17</v>
      </c>
      <c r="F21" s="21">
        <v>33033</v>
      </c>
      <c r="G21" s="18" t="s">
        <v>28</v>
      </c>
      <c r="H21" s="18" t="s">
        <v>19</v>
      </c>
      <c r="I21" s="21">
        <v>43528</v>
      </c>
      <c r="J21" s="20" t="s">
        <v>29</v>
      </c>
      <c r="K21" s="19" t="s">
        <v>21</v>
      </c>
      <c r="L21" s="19" t="s">
        <v>30</v>
      </c>
      <c r="M21" s="19" t="s">
        <v>23</v>
      </c>
      <c r="N21" s="22" t="s">
        <v>24</v>
      </c>
      <c r="O21" s="2"/>
    </row>
    <row r="22" spans="1:15" ht="30" customHeight="1">
      <c r="A22" s="18">
        <v>18</v>
      </c>
      <c r="B22" s="19" t="s">
        <v>99</v>
      </c>
      <c r="C22" s="20">
        <f t="shared" ca="1" si="0"/>
        <v>28</v>
      </c>
      <c r="D22" s="18" t="s">
        <v>100</v>
      </c>
      <c r="E22" s="20" t="s">
        <v>17</v>
      </c>
      <c r="F22" s="21">
        <v>35180</v>
      </c>
      <c r="G22" s="18" t="s">
        <v>18</v>
      </c>
      <c r="H22" s="18" t="s">
        <v>19</v>
      </c>
      <c r="I22" s="21">
        <v>43528</v>
      </c>
      <c r="J22" s="20" t="s">
        <v>29</v>
      </c>
      <c r="K22" s="19" t="s">
        <v>47</v>
      </c>
      <c r="L22" s="19" t="s">
        <v>48</v>
      </c>
      <c r="M22" s="19" t="s">
        <v>42</v>
      </c>
      <c r="N22" s="22" t="s">
        <v>24</v>
      </c>
      <c r="O22" s="2"/>
    </row>
    <row r="23" spans="1:15" ht="30" customHeight="1">
      <c r="A23" s="18">
        <v>19</v>
      </c>
      <c r="B23" s="19" t="s">
        <v>101</v>
      </c>
      <c r="C23" s="20">
        <f t="shared" ca="1" si="0"/>
        <v>33</v>
      </c>
      <c r="D23" s="18" t="s">
        <v>102</v>
      </c>
      <c r="E23" s="20" t="s">
        <v>103</v>
      </c>
      <c r="F23" s="21">
        <v>33544</v>
      </c>
      <c r="G23" s="18" t="s">
        <v>18</v>
      </c>
      <c r="H23" s="18" t="s">
        <v>19</v>
      </c>
      <c r="I23" s="21">
        <v>42036</v>
      </c>
      <c r="J23" s="20" t="s">
        <v>65</v>
      </c>
      <c r="K23" s="19" t="s">
        <v>52</v>
      </c>
      <c r="L23" s="19" t="s">
        <v>104</v>
      </c>
      <c r="M23" s="19" t="s">
        <v>23</v>
      </c>
      <c r="N23" s="22" t="s">
        <v>24</v>
      </c>
      <c r="O23" s="2"/>
    </row>
    <row r="24" spans="1:15" ht="30" customHeight="1">
      <c r="A24" s="18">
        <v>20</v>
      </c>
      <c r="B24" s="19" t="s">
        <v>105</v>
      </c>
      <c r="C24" s="20">
        <f t="shared" ca="1" si="0"/>
        <v>34</v>
      </c>
      <c r="D24" s="18" t="s">
        <v>106</v>
      </c>
      <c r="E24" s="20" t="s">
        <v>17</v>
      </c>
      <c r="F24" s="21">
        <v>32896</v>
      </c>
      <c r="G24" s="18" t="s">
        <v>18</v>
      </c>
      <c r="H24" s="18" t="s">
        <v>19</v>
      </c>
      <c r="I24" s="21">
        <v>43010</v>
      </c>
      <c r="J24" s="20" t="s">
        <v>56</v>
      </c>
      <c r="K24" s="19" t="s">
        <v>107</v>
      </c>
      <c r="L24" s="19" t="s">
        <v>108</v>
      </c>
      <c r="M24" s="19" t="s">
        <v>42</v>
      </c>
      <c r="N24" s="22" t="s">
        <v>24</v>
      </c>
      <c r="O24" s="2"/>
    </row>
    <row r="25" spans="1:15" ht="30" customHeight="1">
      <c r="A25" s="18">
        <v>21</v>
      </c>
      <c r="B25" s="19" t="s">
        <v>109</v>
      </c>
      <c r="C25" s="20">
        <f t="shared" ca="1" si="0"/>
        <v>44</v>
      </c>
      <c r="D25" s="18" t="s">
        <v>110</v>
      </c>
      <c r="E25" s="20" t="s">
        <v>17</v>
      </c>
      <c r="F25" s="21">
        <v>29339</v>
      </c>
      <c r="G25" s="18" t="s">
        <v>18</v>
      </c>
      <c r="H25" s="18" t="s">
        <v>19</v>
      </c>
      <c r="I25" s="21">
        <v>38353</v>
      </c>
      <c r="J25" s="20" t="s">
        <v>56</v>
      </c>
      <c r="K25" s="19" t="s">
        <v>82</v>
      </c>
      <c r="L25" s="19" t="s">
        <v>96</v>
      </c>
      <c r="M25" s="19" t="s">
        <v>23</v>
      </c>
      <c r="N25" s="22" t="s">
        <v>24</v>
      </c>
      <c r="O25" s="2"/>
    </row>
    <row r="26" spans="1:15" ht="30" customHeight="1">
      <c r="A26" s="18">
        <v>22</v>
      </c>
      <c r="B26" s="19" t="s">
        <v>111</v>
      </c>
      <c r="C26" s="20">
        <f t="shared" ca="1" si="0"/>
        <v>38</v>
      </c>
      <c r="D26" s="18" t="s">
        <v>112</v>
      </c>
      <c r="E26" s="20" t="s">
        <v>113</v>
      </c>
      <c r="F26" s="21">
        <v>31707</v>
      </c>
      <c r="G26" s="18" t="s">
        <v>18</v>
      </c>
      <c r="H26" s="18" t="s">
        <v>19</v>
      </c>
      <c r="I26" s="21">
        <v>40544</v>
      </c>
      <c r="J26" s="20" t="s">
        <v>56</v>
      </c>
      <c r="K26" s="19" t="s">
        <v>82</v>
      </c>
      <c r="L26" s="19" t="s">
        <v>96</v>
      </c>
      <c r="M26" s="19" t="s">
        <v>23</v>
      </c>
      <c r="N26" s="22" t="s">
        <v>24</v>
      </c>
      <c r="O26" s="2"/>
    </row>
    <row r="27" spans="1:15" ht="30" customHeight="1">
      <c r="A27" s="18">
        <v>23</v>
      </c>
      <c r="B27" s="19" t="s">
        <v>114</v>
      </c>
      <c r="C27" s="20">
        <f t="shared" ca="1" si="0"/>
        <v>51</v>
      </c>
      <c r="D27" s="18" t="s">
        <v>115</v>
      </c>
      <c r="E27" s="20" t="s">
        <v>17</v>
      </c>
      <c r="F27" s="21">
        <v>26869</v>
      </c>
      <c r="G27" s="18" t="s">
        <v>18</v>
      </c>
      <c r="H27" s="18" t="s">
        <v>19</v>
      </c>
      <c r="I27" s="21">
        <v>35855</v>
      </c>
      <c r="J27" s="20" t="s">
        <v>34</v>
      </c>
      <c r="K27" s="19" t="s">
        <v>116</v>
      </c>
      <c r="L27" s="19" t="s">
        <v>117</v>
      </c>
      <c r="M27" s="19" t="s">
        <v>118</v>
      </c>
      <c r="N27" s="22" t="s">
        <v>24</v>
      </c>
      <c r="O27" s="2"/>
    </row>
    <row r="28" spans="1:15" ht="30" customHeight="1">
      <c r="A28" s="18">
        <v>24</v>
      </c>
      <c r="B28" s="19" t="s">
        <v>119</v>
      </c>
      <c r="C28" s="20">
        <f t="shared" ca="1" si="0"/>
        <v>44</v>
      </c>
      <c r="D28" s="18" t="s">
        <v>120</v>
      </c>
      <c r="E28" s="20" t="s">
        <v>17</v>
      </c>
      <c r="F28" s="21">
        <v>29483</v>
      </c>
      <c r="G28" s="18" t="s">
        <v>28</v>
      </c>
      <c r="H28" s="18" t="s">
        <v>19</v>
      </c>
      <c r="I28" s="21">
        <v>40179</v>
      </c>
      <c r="J28" s="20" t="s">
        <v>56</v>
      </c>
      <c r="K28" s="19" t="s">
        <v>82</v>
      </c>
      <c r="L28" s="19" t="s">
        <v>96</v>
      </c>
      <c r="M28" s="19" t="s">
        <v>23</v>
      </c>
      <c r="N28" s="22" t="s">
        <v>24</v>
      </c>
      <c r="O28" s="2"/>
    </row>
    <row r="29" spans="1:15" ht="30" customHeight="1">
      <c r="A29" s="18">
        <v>25</v>
      </c>
      <c r="B29" s="19" t="s">
        <v>121</v>
      </c>
      <c r="C29" s="20">
        <f t="shared" ca="1" si="0"/>
        <v>49</v>
      </c>
      <c r="D29" s="18" t="s">
        <v>122</v>
      </c>
      <c r="E29" s="20" t="s">
        <v>17</v>
      </c>
      <c r="F29" s="21">
        <v>27686</v>
      </c>
      <c r="G29" s="18" t="s">
        <v>18</v>
      </c>
      <c r="H29" s="18" t="s">
        <v>19</v>
      </c>
      <c r="I29" s="21">
        <v>39904</v>
      </c>
      <c r="J29" s="20" t="s">
        <v>65</v>
      </c>
      <c r="K29" s="19" t="s">
        <v>52</v>
      </c>
      <c r="L29" s="19" t="s">
        <v>104</v>
      </c>
      <c r="M29" s="19" t="s">
        <v>23</v>
      </c>
      <c r="N29" s="22" t="s">
        <v>24</v>
      </c>
      <c r="O29" s="2"/>
    </row>
    <row r="30" spans="1:15" ht="30" customHeight="1">
      <c r="A30" s="18">
        <v>26</v>
      </c>
      <c r="B30" s="19" t="s">
        <v>123</v>
      </c>
      <c r="C30" s="20">
        <f t="shared" ca="1" si="0"/>
        <v>39</v>
      </c>
      <c r="D30" s="18" t="s">
        <v>124</v>
      </c>
      <c r="E30" s="20" t="s">
        <v>17</v>
      </c>
      <c r="F30" s="21">
        <v>31235</v>
      </c>
      <c r="G30" s="18" t="s">
        <v>18</v>
      </c>
      <c r="H30" s="18" t="s">
        <v>19</v>
      </c>
      <c r="I30" s="21">
        <v>43143</v>
      </c>
      <c r="J30" s="20" t="s">
        <v>20</v>
      </c>
      <c r="K30" s="19" t="s">
        <v>21</v>
      </c>
      <c r="L30" s="19" t="s">
        <v>22</v>
      </c>
      <c r="M30" s="19" t="s">
        <v>23</v>
      </c>
      <c r="N30" s="22" t="s">
        <v>24</v>
      </c>
      <c r="O30" s="2"/>
    </row>
    <row r="31" spans="1:15" ht="30" customHeight="1">
      <c r="A31" s="18">
        <v>27</v>
      </c>
      <c r="B31" s="19" t="s">
        <v>125</v>
      </c>
      <c r="C31" s="20">
        <f t="shared" ca="1" si="0"/>
        <v>42</v>
      </c>
      <c r="D31" s="18" t="s">
        <v>126</v>
      </c>
      <c r="E31" s="20" t="s">
        <v>17</v>
      </c>
      <c r="F31" s="21">
        <v>29963</v>
      </c>
      <c r="G31" s="18" t="s">
        <v>18</v>
      </c>
      <c r="H31" s="18" t="s">
        <v>19</v>
      </c>
      <c r="I31" s="21">
        <v>42036</v>
      </c>
      <c r="J31" s="20" t="s">
        <v>65</v>
      </c>
      <c r="K31" s="19" t="s">
        <v>21</v>
      </c>
      <c r="L31" s="19" t="s">
        <v>22</v>
      </c>
      <c r="M31" s="19" t="s">
        <v>23</v>
      </c>
      <c r="N31" s="22" t="s">
        <v>24</v>
      </c>
      <c r="O31" s="2"/>
    </row>
    <row r="32" spans="1:15" ht="30" customHeight="1">
      <c r="A32" s="18">
        <v>28</v>
      </c>
      <c r="B32" s="19" t="s">
        <v>127</v>
      </c>
      <c r="C32" s="20">
        <f t="shared" ca="1" si="0"/>
        <v>37</v>
      </c>
      <c r="D32" s="18" t="s">
        <v>128</v>
      </c>
      <c r="E32" s="20" t="s">
        <v>17</v>
      </c>
      <c r="F32" s="21">
        <v>31884</v>
      </c>
      <c r="G32" s="18" t="s">
        <v>18</v>
      </c>
      <c r="H32" s="18" t="s">
        <v>19</v>
      </c>
      <c r="I32" s="21">
        <v>42478</v>
      </c>
      <c r="J32" s="20" t="s">
        <v>20</v>
      </c>
      <c r="K32" s="19" t="s">
        <v>82</v>
      </c>
      <c r="L32" s="19" t="s">
        <v>87</v>
      </c>
      <c r="M32" s="19" t="s">
        <v>23</v>
      </c>
      <c r="N32" s="22" t="s">
        <v>24</v>
      </c>
      <c r="O32" s="2"/>
    </row>
    <row r="33" spans="1:15" ht="30" customHeight="1">
      <c r="A33" s="18">
        <v>29</v>
      </c>
      <c r="B33" s="19" t="s">
        <v>129</v>
      </c>
      <c r="C33" s="20">
        <f t="shared" ca="1" si="0"/>
        <v>29</v>
      </c>
      <c r="D33" s="18" t="s">
        <v>130</v>
      </c>
      <c r="E33" s="20" t="s">
        <v>131</v>
      </c>
      <c r="F33" s="21">
        <v>34724</v>
      </c>
      <c r="G33" s="18" t="s">
        <v>18</v>
      </c>
      <c r="H33" s="18" t="s">
        <v>19</v>
      </c>
      <c r="I33" s="21">
        <v>44166</v>
      </c>
      <c r="J33" s="20" t="s">
        <v>46</v>
      </c>
      <c r="K33" s="19" t="s">
        <v>132</v>
      </c>
      <c r="L33" s="19" t="s">
        <v>133</v>
      </c>
      <c r="M33" s="19" t="s">
        <v>134</v>
      </c>
      <c r="N33" s="22" t="s">
        <v>77</v>
      </c>
      <c r="O33" s="2"/>
    </row>
    <row r="34" spans="1:15" ht="30" customHeight="1">
      <c r="A34" s="18">
        <v>30</v>
      </c>
      <c r="B34" s="19" t="s">
        <v>135</v>
      </c>
      <c r="C34" s="20">
        <f t="shared" ca="1" si="0"/>
        <v>34</v>
      </c>
      <c r="D34" s="18" t="s">
        <v>136</v>
      </c>
      <c r="E34" s="20" t="s">
        <v>17</v>
      </c>
      <c r="F34" s="21">
        <v>33001</v>
      </c>
      <c r="G34" s="18" t="s">
        <v>18</v>
      </c>
      <c r="H34" s="18" t="s">
        <v>19</v>
      </c>
      <c r="I34" s="21">
        <v>43528</v>
      </c>
      <c r="J34" s="20" t="s">
        <v>56</v>
      </c>
      <c r="K34" s="19" t="s">
        <v>137</v>
      </c>
      <c r="L34" s="19" t="s">
        <v>138</v>
      </c>
      <c r="M34" s="19" t="s">
        <v>139</v>
      </c>
      <c r="N34" s="22" t="s">
        <v>24</v>
      </c>
      <c r="O34" s="2"/>
    </row>
    <row r="35" spans="1:15" ht="30" customHeight="1">
      <c r="A35" s="18">
        <v>31</v>
      </c>
      <c r="B35" s="19" t="s">
        <v>140</v>
      </c>
      <c r="C35" s="20">
        <f t="shared" ca="1" si="0"/>
        <v>32</v>
      </c>
      <c r="D35" s="18" t="s">
        <v>141</v>
      </c>
      <c r="E35" s="20" t="s">
        <v>142</v>
      </c>
      <c r="F35" s="21">
        <v>33819</v>
      </c>
      <c r="G35" s="18" t="s">
        <v>28</v>
      </c>
      <c r="H35" s="18" t="s">
        <v>19</v>
      </c>
      <c r="I35" s="21">
        <v>44166</v>
      </c>
      <c r="J35" s="20" t="s">
        <v>46</v>
      </c>
      <c r="K35" s="19" t="s">
        <v>143</v>
      </c>
      <c r="L35" s="19" t="s">
        <v>144</v>
      </c>
      <c r="M35" s="19" t="s">
        <v>42</v>
      </c>
      <c r="N35" s="22" t="s">
        <v>24</v>
      </c>
      <c r="O35" s="2"/>
    </row>
    <row r="36" spans="1:15" ht="30" customHeight="1">
      <c r="A36" s="18">
        <v>32</v>
      </c>
      <c r="B36" s="19" t="s">
        <v>145</v>
      </c>
      <c r="C36" s="20">
        <f t="shared" ca="1" si="0"/>
        <v>36</v>
      </c>
      <c r="D36" s="18" t="s">
        <v>146</v>
      </c>
      <c r="E36" s="20" t="s">
        <v>73</v>
      </c>
      <c r="F36" s="21">
        <v>32281</v>
      </c>
      <c r="G36" s="18" t="s">
        <v>28</v>
      </c>
      <c r="H36" s="18" t="s">
        <v>19</v>
      </c>
      <c r="I36" s="21">
        <v>42036</v>
      </c>
      <c r="J36" s="20" t="s">
        <v>56</v>
      </c>
      <c r="K36" s="19" t="s">
        <v>82</v>
      </c>
      <c r="L36" s="19" t="s">
        <v>96</v>
      </c>
      <c r="M36" s="19" t="s">
        <v>23</v>
      </c>
      <c r="N36" s="22" t="s">
        <v>24</v>
      </c>
      <c r="O36" s="2"/>
    </row>
    <row r="37" spans="1:15" ht="30" customHeight="1">
      <c r="A37" s="18">
        <v>33</v>
      </c>
      <c r="B37" s="19" t="s">
        <v>147</v>
      </c>
      <c r="C37" s="20">
        <f t="shared" ca="1" si="0"/>
        <v>47</v>
      </c>
      <c r="D37" s="18" t="s">
        <v>148</v>
      </c>
      <c r="E37" s="20" t="s">
        <v>17</v>
      </c>
      <c r="F37" s="21">
        <v>28166</v>
      </c>
      <c r="G37" s="18" t="s">
        <v>28</v>
      </c>
      <c r="H37" s="18" t="s">
        <v>19</v>
      </c>
      <c r="I37" s="21">
        <v>38808</v>
      </c>
      <c r="J37" s="20" t="s">
        <v>34</v>
      </c>
      <c r="K37" s="19" t="s">
        <v>82</v>
      </c>
      <c r="L37" s="19" t="s">
        <v>96</v>
      </c>
      <c r="M37" s="19" t="s">
        <v>23</v>
      </c>
      <c r="N37" s="22" t="s">
        <v>24</v>
      </c>
      <c r="O37" s="2"/>
    </row>
    <row r="38" spans="1:15" ht="30" customHeight="1">
      <c r="A38" s="18">
        <v>34</v>
      </c>
      <c r="B38" s="19" t="s">
        <v>149</v>
      </c>
      <c r="C38" s="20">
        <f t="shared" ca="1" si="0"/>
        <v>50</v>
      </c>
      <c r="D38" s="18" t="s">
        <v>150</v>
      </c>
      <c r="E38" s="20" t="s">
        <v>17</v>
      </c>
      <c r="F38" s="21">
        <v>27136</v>
      </c>
      <c r="G38" s="18" t="s">
        <v>28</v>
      </c>
      <c r="H38" s="18" t="s">
        <v>19</v>
      </c>
      <c r="I38" s="21">
        <v>35125</v>
      </c>
      <c r="J38" s="20" t="s">
        <v>151</v>
      </c>
      <c r="K38" s="19" t="s">
        <v>82</v>
      </c>
      <c r="L38" s="19" t="s">
        <v>83</v>
      </c>
      <c r="M38" s="19" t="s">
        <v>23</v>
      </c>
      <c r="N38" s="22" t="s">
        <v>24</v>
      </c>
      <c r="O38" s="2"/>
    </row>
    <row r="39" spans="1:15" ht="30" customHeight="1">
      <c r="A39" s="18">
        <v>35</v>
      </c>
      <c r="B39" s="19" t="s">
        <v>152</v>
      </c>
      <c r="C39" s="20">
        <f t="shared" ca="1" si="0"/>
        <v>38</v>
      </c>
      <c r="D39" s="18" t="s">
        <v>153</v>
      </c>
      <c r="E39" s="20" t="s">
        <v>154</v>
      </c>
      <c r="F39" s="21">
        <v>31579</v>
      </c>
      <c r="G39" s="18" t="s">
        <v>18</v>
      </c>
      <c r="H39" s="18" t="s">
        <v>19</v>
      </c>
      <c r="I39" s="21">
        <v>40544</v>
      </c>
      <c r="J39" s="20" t="s">
        <v>20</v>
      </c>
      <c r="K39" s="19" t="s">
        <v>82</v>
      </c>
      <c r="L39" s="19" t="s">
        <v>87</v>
      </c>
      <c r="M39" s="19" t="s">
        <v>23</v>
      </c>
      <c r="N39" s="22" t="s">
        <v>24</v>
      </c>
      <c r="O39" s="2"/>
    </row>
    <row r="40" spans="1:15" ht="30" customHeight="1">
      <c r="A40" s="18">
        <v>36</v>
      </c>
      <c r="B40" s="19" t="s">
        <v>155</v>
      </c>
      <c r="C40" s="20">
        <f t="shared" ca="1" si="0"/>
        <v>60</v>
      </c>
      <c r="D40" s="18" t="s">
        <v>156</v>
      </c>
      <c r="E40" s="20" t="s">
        <v>17</v>
      </c>
      <c r="F40" s="21">
        <v>23657</v>
      </c>
      <c r="G40" s="18" t="s">
        <v>18</v>
      </c>
      <c r="H40" s="18" t="s">
        <v>19</v>
      </c>
      <c r="I40" s="21">
        <v>30926</v>
      </c>
      <c r="J40" s="20" t="s">
        <v>81</v>
      </c>
      <c r="K40" s="19" t="s">
        <v>82</v>
      </c>
      <c r="L40" s="19" t="s">
        <v>83</v>
      </c>
      <c r="M40" s="19" t="s">
        <v>157</v>
      </c>
      <c r="N40" s="22" t="s">
        <v>24</v>
      </c>
      <c r="O40" s="2"/>
    </row>
    <row r="41" spans="1:15" ht="30" customHeight="1">
      <c r="A41" s="18">
        <v>37</v>
      </c>
      <c r="B41" s="19" t="s">
        <v>158</v>
      </c>
      <c r="C41" s="20">
        <f t="shared" ca="1" si="0"/>
        <v>46</v>
      </c>
      <c r="D41" s="18" t="s">
        <v>159</v>
      </c>
      <c r="E41" s="20" t="s">
        <v>17</v>
      </c>
      <c r="F41" s="21">
        <v>28501</v>
      </c>
      <c r="G41" s="18" t="s">
        <v>28</v>
      </c>
      <c r="H41" s="18" t="s">
        <v>19</v>
      </c>
      <c r="I41" s="21">
        <v>37956</v>
      </c>
      <c r="J41" s="20" t="s">
        <v>34</v>
      </c>
      <c r="K41" s="19" t="s">
        <v>160</v>
      </c>
      <c r="L41" s="19" t="s">
        <v>57</v>
      </c>
      <c r="M41" s="19" t="s">
        <v>23</v>
      </c>
      <c r="N41" s="22" t="s">
        <v>24</v>
      </c>
      <c r="O41" s="2"/>
    </row>
    <row r="42" spans="1:15" ht="30" customHeight="1">
      <c r="A42" s="18">
        <v>38</v>
      </c>
      <c r="B42" s="19" t="s">
        <v>161</v>
      </c>
      <c r="C42" s="20">
        <f t="shared" ca="1" si="0"/>
        <v>52</v>
      </c>
      <c r="D42" s="18" t="s">
        <v>162</v>
      </c>
      <c r="E42" s="20" t="s">
        <v>103</v>
      </c>
      <c r="F42" s="21">
        <v>26506</v>
      </c>
      <c r="G42" s="18" t="s">
        <v>28</v>
      </c>
      <c r="H42" s="18" t="s">
        <v>19</v>
      </c>
      <c r="I42" s="21">
        <v>38808</v>
      </c>
      <c r="J42" s="20" t="s">
        <v>151</v>
      </c>
      <c r="K42" s="19" t="s">
        <v>82</v>
      </c>
      <c r="L42" s="19" t="s">
        <v>163</v>
      </c>
      <c r="M42" s="23" t="s">
        <v>164</v>
      </c>
      <c r="N42" s="22" t="s">
        <v>24</v>
      </c>
      <c r="O42" s="2"/>
    </row>
    <row r="43" spans="1:15" ht="30" customHeight="1">
      <c r="A43" s="18">
        <v>39</v>
      </c>
      <c r="B43" s="19" t="s">
        <v>165</v>
      </c>
      <c r="C43" s="20">
        <f t="shared" ca="1" si="0"/>
        <v>47</v>
      </c>
      <c r="D43" s="18" t="s">
        <v>166</v>
      </c>
      <c r="E43" s="20" t="s">
        <v>17</v>
      </c>
      <c r="F43" s="21">
        <v>28313</v>
      </c>
      <c r="G43" s="18" t="s">
        <v>28</v>
      </c>
      <c r="H43" s="18" t="s">
        <v>19</v>
      </c>
      <c r="I43" s="21">
        <v>38808</v>
      </c>
      <c r="J43" s="20" t="s">
        <v>56</v>
      </c>
      <c r="K43" s="19" t="s">
        <v>167</v>
      </c>
      <c r="L43" s="19" t="s">
        <v>168</v>
      </c>
      <c r="M43" s="19" t="s">
        <v>37</v>
      </c>
      <c r="N43" s="20" t="s">
        <v>37</v>
      </c>
      <c r="O43" s="2"/>
    </row>
    <row r="44" spans="1:15" ht="30" customHeight="1">
      <c r="A44" s="18">
        <v>40</v>
      </c>
      <c r="B44" s="19" t="s">
        <v>169</v>
      </c>
      <c r="C44" s="20">
        <f t="shared" ca="1" si="0"/>
        <v>42</v>
      </c>
      <c r="D44" s="18" t="s">
        <v>170</v>
      </c>
      <c r="E44" s="20" t="s">
        <v>17</v>
      </c>
      <c r="F44" s="21">
        <v>29956</v>
      </c>
      <c r="G44" s="18" t="s">
        <v>28</v>
      </c>
      <c r="H44" s="18" t="s">
        <v>19</v>
      </c>
      <c r="I44" s="21">
        <v>39448</v>
      </c>
      <c r="J44" s="20" t="s">
        <v>34</v>
      </c>
      <c r="K44" s="19" t="s">
        <v>82</v>
      </c>
      <c r="L44" s="19" t="s">
        <v>96</v>
      </c>
      <c r="M44" s="19" t="s">
        <v>23</v>
      </c>
      <c r="N44" s="22" t="s">
        <v>24</v>
      </c>
      <c r="O44" s="2"/>
    </row>
    <row r="45" spans="1:15" ht="30" customHeight="1">
      <c r="A45" s="18">
        <v>41</v>
      </c>
      <c r="B45" s="19" t="s">
        <v>171</v>
      </c>
      <c r="C45" s="20">
        <f t="shared" ca="1" si="0"/>
        <v>44</v>
      </c>
      <c r="D45" s="18" t="s">
        <v>172</v>
      </c>
      <c r="E45" s="20" t="s">
        <v>173</v>
      </c>
      <c r="F45" s="21">
        <v>29319</v>
      </c>
      <c r="G45" s="18" t="s">
        <v>28</v>
      </c>
      <c r="H45" s="18" t="s">
        <v>19</v>
      </c>
      <c r="I45" s="21">
        <v>39083</v>
      </c>
      <c r="J45" s="20" t="s">
        <v>34</v>
      </c>
      <c r="K45" s="19" t="s">
        <v>82</v>
      </c>
      <c r="L45" s="19" t="s">
        <v>96</v>
      </c>
      <c r="M45" s="19" t="s">
        <v>23</v>
      </c>
      <c r="N45" s="22" t="s">
        <v>24</v>
      </c>
      <c r="O45" s="2"/>
    </row>
    <row r="46" spans="1:15" ht="30" customHeight="1">
      <c r="A46" s="18">
        <v>42</v>
      </c>
      <c r="B46" s="19" t="s">
        <v>174</v>
      </c>
      <c r="C46" s="20">
        <f t="shared" ca="1" si="0"/>
        <v>36</v>
      </c>
      <c r="D46" s="18" t="s">
        <v>175</v>
      </c>
      <c r="E46" s="20" t="s">
        <v>17</v>
      </c>
      <c r="F46" s="21">
        <v>32420</v>
      </c>
      <c r="G46" s="18" t="s">
        <v>28</v>
      </c>
      <c r="H46" s="18" t="s">
        <v>19</v>
      </c>
      <c r="I46" s="21">
        <v>40544</v>
      </c>
      <c r="J46" s="20" t="s">
        <v>56</v>
      </c>
      <c r="K46" s="19" t="s">
        <v>21</v>
      </c>
      <c r="L46" s="19" t="s">
        <v>57</v>
      </c>
      <c r="M46" s="19" t="s">
        <v>23</v>
      </c>
      <c r="N46" s="22" t="s">
        <v>24</v>
      </c>
      <c r="O46" s="2"/>
    </row>
    <row r="47" spans="1:15" ht="30" customHeight="1">
      <c r="A47" s="18">
        <v>43</v>
      </c>
      <c r="B47" s="19" t="s">
        <v>176</v>
      </c>
      <c r="C47" s="20">
        <f t="shared" ca="1" si="0"/>
        <v>43</v>
      </c>
      <c r="D47" s="18" t="s">
        <v>177</v>
      </c>
      <c r="E47" s="20" t="s">
        <v>33</v>
      </c>
      <c r="F47" s="21">
        <v>29745</v>
      </c>
      <c r="G47" s="18" t="s">
        <v>28</v>
      </c>
      <c r="H47" s="18" t="s">
        <v>19</v>
      </c>
      <c r="I47" s="21">
        <v>38353</v>
      </c>
      <c r="J47" s="20" t="s">
        <v>56</v>
      </c>
      <c r="K47" s="19" t="s">
        <v>178</v>
      </c>
      <c r="L47" s="19" t="s">
        <v>108</v>
      </c>
      <c r="M47" s="19" t="s">
        <v>42</v>
      </c>
      <c r="N47" s="22" t="s">
        <v>24</v>
      </c>
      <c r="O47" s="2"/>
    </row>
    <row r="48" spans="1:15" ht="30" customHeight="1">
      <c r="A48" s="18">
        <v>44</v>
      </c>
      <c r="B48" s="19" t="s">
        <v>179</v>
      </c>
      <c r="C48" s="20">
        <f t="shared" ca="1" si="0"/>
        <v>48</v>
      </c>
      <c r="D48" s="18" t="s">
        <v>180</v>
      </c>
      <c r="E48" s="20" t="s">
        <v>17</v>
      </c>
      <c r="F48" s="21">
        <v>27978</v>
      </c>
      <c r="G48" s="18" t="s">
        <v>28</v>
      </c>
      <c r="H48" s="18" t="s">
        <v>19</v>
      </c>
      <c r="I48" s="21">
        <v>35462</v>
      </c>
      <c r="J48" s="20" t="s">
        <v>151</v>
      </c>
      <c r="K48" s="19" t="s">
        <v>181</v>
      </c>
      <c r="L48" s="19" t="s">
        <v>182</v>
      </c>
      <c r="M48" s="19" t="s">
        <v>37</v>
      </c>
      <c r="N48" s="20" t="s">
        <v>37</v>
      </c>
      <c r="O48" s="2"/>
    </row>
    <row r="49" spans="1:15" ht="30" customHeight="1">
      <c r="A49" s="18">
        <v>45</v>
      </c>
      <c r="B49" s="19" t="s">
        <v>183</v>
      </c>
      <c r="C49" s="20">
        <f t="shared" ca="1" si="0"/>
        <v>51</v>
      </c>
      <c r="D49" s="18" t="s">
        <v>184</v>
      </c>
      <c r="E49" s="20" t="s">
        <v>17</v>
      </c>
      <c r="F49" s="21">
        <v>26866</v>
      </c>
      <c r="G49" s="18" t="s">
        <v>18</v>
      </c>
      <c r="H49" s="18" t="s">
        <v>19</v>
      </c>
      <c r="I49" s="21">
        <v>39814</v>
      </c>
      <c r="J49" s="20" t="s">
        <v>20</v>
      </c>
      <c r="K49" s="19" t="s">
        <v>185</v>
      </c>
      <c r="L49" s="19" t="s">
        <v>186</v>
      </c>
      <c r="M49" s="19" t="s">
        <v>187</v>
      </c>
      <c r="N49" s="22" t="s">
        <v>77</v>
      </c>
      <c r="O49" s="2"/>
    </row>
    <row r="50" spans="1:15" ht="30" customHeight="1">
      <c r="A50" s="18">
        <v>46</v>
      </c>
      <c r="B50" s="19" t="s">
        <v>188</v>
      </c>
      <c r="C50" s="20">
        <f t="shared" ca="1" si="0"/>
        <v>34</v>
      </c>
      <c r="D50" s="18" t="s">
        <v>189</v>
      </c>
      <c r="E50" s="20" t="s">
        <v>17</v>
      </c>
      <c r="F50" s="21">
        <v>33062</v>
      </c>
      <c r="G50" s="18" t="s">
        <v>18</v>
      </c>
      <c r="H50" s="18" t="s">
        <v>19</v>
      </c>
      <c r="I50" s="21">
        <v>42036</v>
      </c>
      <c r="J50" s="20" t="s">
        <v>56</v>
      </c>
      <c r="K50" s="19" t="s">
        <v>82</v>
      </c>
      <c r="L50" s="19" t="s">
        <v>96</v>
      </c>
      <c r="M50" s="19" t="s">
        <v>23</v>
      </c>
      <c r="N50" s="22" t="s">
        <v>24</v>
      </c>
      <c r="O50" s="2"/>
    </row>
    <row r="51" spans="1:15" ht="30" customHeight="1">
      <c r="A51" s="18">
        <v>47</v>
      </c>
      <c r="B51" s="19" t="s">
        <v>190</v>
      </c>
      <c r="C51" s="20">
        <f t="shared" ca="1" si="0"/>
        <v>52</v>
      </c>
      <c r="D51" s="18" t="s">
        <v>191</v>
      </c>
      <c r="E51" s="20" t="s">
        <v>17</v>
      </c>
      <c r="F51" s="21">
        <v>26435</v>
      </c>
      <c r="G51" s="18" t="s">
        <v>28</v>
      </c>
      <c r="H51" s="18" t="s">
        <v>19</v>
      </c>
      <c r="I51" s="21">
        <v>34029</v>
      </c>
      <c r="J51" s="20" t="s">
        <v>151</v>
      </c>
      <c r="K51" s="19" t="s">
        <v>82</v>
      </c>
      <c r="L51" s="19" t="s">
        <v>83</v>
      </c>
      <c r="M51" s="19" t="s">
        <v>23</v>
      </c>
      <c r="N51" s="22" t="s">
        <v>24</v>
      </c>
      <c r="O51" s="2"/>
    </row>
    <row r="52" spans="1:15" ht="30" customHeight="1">
      <c r="A52" s="18">
        <v>48</v>
      </c>
      <c r="B52" s="19" t="s">
        <v>192</v>
      </c>
      <c r="C52" s="20">
        <f t="shared" ca="1" si="0"/>
        <v>32</v>
      </c>
      <c r="D52" s="18" t="s">
        <v>193</v>
      </c>
      <c r="E52" s="20" t="s">
        <v>17</v>
      </c>
      <c r="F52" s="21">
        <v>33893</v>
      </c>
      <c r="G52" s="18" t="s">
        <v>18</v>
      </c>
      <c r="H52" s="18" t="s">
        <v>19</v>
      </c>
      <c r="I52" s="21">
        <v>43528</v>
      </c>
      <c r="J52" s="20" t="s">
        <v>29</v>
      </c>
      <c r="K52" s="19" t="s">
        <v>21</v>
      </c>
      <c r="L52" s="19" t="s">
        <v>30</v>
      </c>
      <c r="M52" s="19" t="s">
        <v>23</v>
      </c>
      <c r="N52" s="22" t="s">
        <v>24</v>
      </c>
      <c r="O52" s="2"/>
    </row>
    <row r="53" spans="1:15" ht="30" customHeight="1">
      <c r="A53" s="18">
        <v>49</v>
      </c>
      <c r="B53" s="19" t="s">
        <v>194</v>
      </c>
      <c r="C53" s="20">
        <f t="shared" ca="1" si="0"/>
        <v>55</v>
      </c>
      <c r="D53" s="18" t="s">
        <v>195</v>
      </c>
      <c r="E53" s="20" t="s">
        <v>196</v>
      </c>
      <c r="F53" s="21">
        <v>25328</v>
      </c>
      <c r="G53" s="18" t="s">
        <v>28</v>
      </c>
      <c r="H53" s="18" t="s">
        <v>19</v>
      </c>
      <c r="I53" s="21">
        <v>33664</v>
      </c>
      <c r="J53" s="20" t="s">
        <v>34</v>
      </c>
      <c r="K53" s="19" t="s">
        <v>197</v>
      </c>
      <c r="L53" s="19" t="s">
        <v>198</v>
      </c>
      <c r="M53" s="19" t="s">
        <v>199</v>
      </c>
      <c r="N53" s="22" t="s">
        <v>24</v>
      </c>
      <c r="O53" s="2"/>
    </row>
    <row r="54" spans="1:15" ht="30" customHeight="1">
      <c r="A54" s="18">
        <v>50</v>
      </c>
      <c r="B54" s="19" t="s">
        <v>200</v>
      </c>
      <c r="C54" s="20">
        <f t="shared" ca="1" si="0"/>
        <v>28</v>
      </c>
      <c r="D54" s="18" t="s">
        <v>201</v>
      </c>
      <c r="E54" s="20" t="s">
        <v>202</v>
      </c>
      <c r="F54" s="21">
        <v>35094</v>
      </c>
      <c r="G54" s="18" t="s">
        <v>28</v>
      </c>
      <c r="H54" s="18" t="s">
        <v>19</v>
      </c>
      <c r="I54" s="21">
        <v>43528</v>
      </c>
      <c r="J54" s="20" t="s">
        <v>29</v>
      </c>
      <c r="K54" s="19" t="s">
        <v>21</v>
      </c>
      <c r="L54" s="19" t="s">
        <v>30</v>
      </c>
      <c r="M54" s="19" t="s">
        <v>23</v>
      </c>
      <c r="N54" s="22" t="s">
        <v>24</v>
      </c>
      <c r="O54" s="2"/>
    </row>
    <row r="55" spans="1:15" ht="30" customHeight="1">
      <c r="A55" s="18">
        <v>51</v>
      </c>
      <c r="B55" s="19" t="s">
        <v>203</v>
      </c>
      <c r="C55" s="20">
        <f t="shared" ca="1" si="0"/>
        <v>47</v>
      </c>
      <c r="D55" s="18" t="s">
        <v>204</v>
      </c>
      <c r="E55" s="20" t="s">
        <v>103</v>
      </c>
      <c r="F55" s="21">
        <v>28465</v>
      </c>
      <c r="G55" s="18" t="s">
        <v>18</v>
      </c>
      <c r="H55" s="18" t="s">
        <v>19</v>
      </c>
      <c r="I55" s="21">
        <v>35462</v>
      </c>
      <c r="J55" s="20" t="s">
        <v>81</v>
      </c>
      <c r="K55" s="19" t="s">
        <v>82</v>
      </c>
      <c r="L55" s="19" t="s">
        <v>83</v>
      </c>
      <c r="M55" s="19" t="s">
        <v>23</v>
      </c>
      <c r="N55" s="22" t="s">
        <v>24</v>
      </c>
      <c r="O55" s="2"/>
    </row>
    <row r="56" spans="1:15" ht="30" customHeight="1">
      <c r="A56" s="18">
        <v>52</v>
      </c>
      <c r="B56" s="19" t="s">
        <v>205</v>
      </c>
      <c r="C56" s="20">
        <f t="shared" ca="1" si="0"/>
        <v>32</v>
      </c>
      <c r="D56" s="18" t="s">
        <v>206</v>
      </c>
      <c r="E56" s="20" t="s">
        <v>17</v>
      </c>
      <c r="F56" s="21">
        <v>33735</v>
      </c>
      <c r="G56" s="18" t="s">
        <v>18</v>
      </c>
      <c r="H56" s="18" t="s">
        <v>19</v>
      </c>
      <c r="I56" s="21">
        <v>43528</v>
      </c>
      <c r="J56" s="20" t="s">
        <v>29</v>
      </c>
      <c r="K56" s="19" t="s">
        <v>143</v>
      </c>
      <c r="L56" s="19" t="s">
        <v>144</v>
      </c>
      <c r="M56" s="19" t="s">
        <v>23</v>
      </c>
      <c r="N56" s="22" t="s">
        <v>24</v>
      </c>
      <c r="O56" s="2"/>
    </row>
    <row r="57" spans="1:15" ht="30" customHeight="1">
      <c r="A57" s="18">
        <v>53</v>
      </c>
      <c r="B57" s="19" t="s">
        <v>207</v>
      </c>
      <c r="C57" s="20">
        <f t="shared" ca="1" si="0"/>
        <v>27</v>
      </c>
      <c r="D57" s="18" t="s">
        <v>208</v>
      </c>
      <c r="E57" s="20" t="s">
        <v>17</v>
      </c>
      <c r="F57" s="21">
        <v>35768</v>
      </c>
      <c r="G57" s="18" t="s">
        <v>18</v>
      </c>
      <c r="H57" s="18" t="s">
        <v>19</v>
      </c>
      <c r="I57" s="21">
        <v>44166</v>
      </c>
      <c r="J57" s="20" t="s">
        <v>65</v>
      </c>
      <c r="K57" s="19" t="s">
        <v>209</v>
      </c>
      <c r="L57" s="19" t="s">
        <v>210</v>
      </c>
      <c r="M57" s="19" t="s">
        <v>187</v>
      </c>
      <c r="N57" s="22" t="s">
        <v>77</v>
      </c>
      <c r="O57" s="2"/>
    </row>
    <row r="58" spans="1:15" ht="30" customHeight="1">
      <c r="A58" s="18">
        <v>54</v>
      </c>
      <c r="B58" s="19" t="s">
        <v>211</v>
      </c>
      <c r="C58" s="20">
        <f t="shared" ca="1" si="0"/>
        <v>35</v>
      </c>
      <c r="D58" s="18" t="s">
        <v>212</v>
      </c>
      <c r="E58" s="20" t="s">
        <v>17</v>
      </c>
      <c r="F58" s="21">
        <v>32687</v>
      </c>
      <c r="G58" s="18" t="s">
        <v>18</v>
      </c>
      <c r="H58" s="18" t="s">
        <v>19</v>
      </c>
      <c r="I58" s="21">
        <v>40544</v>
      </c>
      <c r="J58" s="20" t="s">
        <v>56</v>
      </c>
      <c r="K58" s="19" t="s">
        <v>52</v>
      </c>
      <c r="L58" s="19" t="s">
        <v>53</v>
      </c>
      <c r="M58" s="19" t="s">
        <v>23</v>
      </c>
      <c r="N58" s="22" t="s">
        <v>24</v>
      </c>
      <c r="O58" s="2"/>
    </row>
    <row r="59" spans="1:15" ht="30" customHeight="1">
      <c r="A59" s="18">
        <v>55</v>
      </c>
      <c r="B59" s="19" t="s">
        <v>213</v>
      </c>
      <c r="C59" s="20">
        <f t="shared" ca="1" si="0"/>
        <v>49</v>
      </c>
      <c r="D59" s="18" t="s">
        <v>214</v>
      </c>
      <c r="E59" s="20" t="s">
        <v>215</v>
      </c>
      <c r="F59" s="21">
        <v>27406</v>
      </c>
      <c r="G59" s="18" t="s">
        <v>18</v>
      </c>
      <c r="H59" s="18" t="s">
        <v>19</v>
      </c>
      <c r="I59" s="21">
        <v>38808</v>
      </c>
      <c r="J59" s="20" t="s">
        <v>34</v>
      </c>
      <c r="K59" s="19" t="s">
        <v>21</v>
      </c>
      <c r="L59" s="19" t="s">
        <v>57</v>
      </c>
      <c r="M59" s="19" t="s">
        <v>23</v>
      </c>
      <c r="N59" s="22" t="s">
        <v>24</v>
      </c>
      <c r="O59" s="2"/>
    </row>
    <row r="60" spans="1:15" ht="30" customHeight="1">
      <c r="A60" s="18">
        <v>56</v>
      </c>
      <c r="B60" s="19" t="s">
        <v>216</v>
      </c>
      <c r="C60" s="20">
        <f t="shared" ca="1" si="0"/>
        <v>26</v>
      </c>
      <c r="D60" s="18" t="s">
        <v>217</v>
      </c>
      <c r="E60" s="20" t="s">
        <v>17</v>
      </c>
      <c r="F60" s="21">
        <v>36121</v>
      </c>
      <c r="G60" s="18" t="s">
        <v>18</v>
      </c>
      <c r="H60" s="18" t="s">
        <v>19</v>
      </c>
      <c r="I60" s="21">
        <v>43528</v>
      </c>
      <c r="J60" s="20" t="s">
        <v>29</v>
      </c>
      <c r="K60" s="19" t="s">
        <v>21</v>
      </c>
      <c r="L60" s="19" t="s">
        <v>30</v>
      </c>
      <c r="M60" s="19" t="s">
        <v>23</v>
      </c>
      <c r="N60" s="22" t="s">
        <v>24</v>
      </c>
      <c r="O60" s="2"/>
    </row>
    <row r="61" spans="1:15" ht="30" customHeight="1">
      <c r="A61" s="18">
        <v>57</v>
      </c>
      <c r="B61" s="19" t="s">
        <v>218</v>
      </c>
      <c r="C61" s="20">
        <f t="shared" ca="1" si="0"/>
        <v>52</v>
      </c>
      <c r="D61" s="18" t="s">
        <v>219</v>
      </c>
      <c r="E61" s="20" t="s">
        <v>17</v>
      </c>
      <c r="F61" s="21">
        <v>26536</v>
      </c>
      <c r="G61" s="18" t="s">
        <v>28</v>
      </c>
      <c r="H61" s="18" t="s">
        <v>19</v>
      </c>
      <c r="I61" s="21">
        <v>39814</v>
      </c>
      <c r="J61" s="20" t="s">
        <v>65</v>
      </c>
      <c r="K61" s="19" t="s">
        <v>185</v>
      </c>
      <c r="L61" s="19" t="s">
        <v>220</v>
      </c>
      <c r="M61" s="19" t="s">
        <v>187</v>
      </c>
      <c r="N61" s="22" t="s">
        <v>77</v>
      </c>
      <c r="O61" s="2"/>
    </row>
    <row r="62" spans="1:15" ht="30" customHeight="1">
      <c r="A62" s="18">
        <v>58</v>
      </c>
      <c r="B62" s="19" t="s">
        <v>221</v>
      </c>
      <c r="C62" s="20">
        <f t="shared" ca="1" si="0"/>
        <v>28</v>
      </c>
      <c r="D62" s="18" t="s">
        <v>222</v>
      </c>
      <c r="E62" s="20" t="s">
        <v>17</v>
      </c>
      <c r="F62" s="21">
        <v>35271</v>
      </c>
      <c r="G62" s="18" t="s">
        <v>18</v>
      </c>
      <c r="H62" s="18" t="s">
        <v>19</v>
      </c>
      <c r="I62" s="21">
        <v>43528</v>
      </c>
      <c r="J62" s="20" t="s">
        <v>29</v>
      </c>
      <c r="K62" s="19" t="s">
        <v>21</v>
      </c>
      <c r="L62" s="19" t="s">
        <v>30</v>
      </c>
      <c r="M62" s="19" t="s">
        <v>23</v>
      </c>
      <c r="N62" s="22" t="s">
        <v>24</v>
      </c>
      <c r="O62" s="2"/>
    </row>
    <row r="63" spans="1:15" ht="30" customHeight="1">
      <c r="A63" s="18">
        <v>59</v>
      </c>
      <c r="B63" s="19" t="s">
        <v>223</v>
      </c>
      <c r="C63" s="20">
        <f t="shared" ca="1" si="0"/>
        <v>35</v>
      </c>
      <c r="D63" s="18" t="s">
        <v>224</v>
      </c>
      <c r="E63" s="20" t="s">
        <v>17</v>
      </c>
      <c r="F63" s="21">
        <v>32814</v>
      </c>
      <c r="G63" s="18" t="s">
        <v>18</v>
      </c>
      <c r="H63" s="18" t="s">
        <v>19</v>
      </c>
      <c r="I63" s="21">
        <v>42036</v>
      </c>
      <c r="J63" s="20" t="s">
        <v>65</v>
      </c>
      <c r="K63" s="19" t="s">
        <v>21</v>
      </c>
      <c r="L63" s="19" t="s">
        <v>22</v>
      </c>
      <c r="M63" s="19" t="s">
        <v>23</v>
      </c>
      <c r="N63" s="22" t="s">
        <v>24</v>
      </c>
      <c r="O63" s="2"/>
    </row>
    <row r="64" spans="1:15" ht="30" customHeight="1">
      <c r="A64" s="18">
        <v>60</v>
      </c>
      <c r="B64" s="19" t="s">
        <v>225</v>
      </c>
      <c r="C64" s="20">
        <f t="shared" ca="1" si="0"/>
        <v>43</v>
      </c>
      <c r="D64" s="18" t="s">
        <v>226</v>
      </c>
      <c r="E64" s="20" t="s">
        <v>17</v>
      </c>
      <c r="F64" s="21">
        <v>29760</v>
      </c>
      <c r="G64" s="18" t="s">
        <v>18</v>
      </c>
      <c r="H64" s="18" t="s">
        <v>19</v>
      </c>
      <c r="I64" s="21">
        <v>38808</v>
      </c>
      <c r="J64" s="20" t="s">
        <v>34</v>
      </c>
      <c r="K64" s="19" t="s">
        <v>227</v>
      </c>
      <c r="L64" s="19" t="s">
        <v>228</v>
      </c>
      <c r="M64" s="19" t="s">
        <v>42</v>
      </c>
      <c r="N64" s="22" t="s">
        <v>24</v>
      </c>
      <c r="O64" s="2"/>
    </row>
    <row r="65" spans="1:15" ht="30" customHeight="1">
      <c r="A65" s="18">
        <v>61</v>
      </c>
      <c r="B65" s="19" t="s">
        <v>229</v>
      </c>
      <c r="C65" s="20">
        <f t="shared" ca="1" si="0"/>
        <v>55</v>
      </c>
      <c r="D65" s="18" t="s">
        <v>230</v>
      </c>
      <c r="E65" s="20" t="s">
        <v>231</v>
      </c>
      <c r="F65" s="21">
        <v>25242</v>
      </c>
      <c r="G65" s="18" t="s">
        <v>18</v>
      </c>
      <c r="H65" s="18" t="s">
        <v>19</v>
      </c>
      <c r="I65" s="21">
        <v>32540</v>
      </c>
      <c r="J65" s="20" t="s">
        <v>81</v>
      </c>
      <c r="K65" s="19" t="s">
        <v>82</v>
      </c>
      <c r="L65" s="19" t="s">
        <v>83</v>
      </c>
      <c r="M65" s="19" t="s">
        <v>157</v>
      </c>
      <c r="N65" s="22" t="s">
        <v>24</v>
      </c>
      <c r="O65" s="2"/>
    </row>
    <row r="66" spans="1:15" ht="30" customHeight="1">
      <c r="A66" s="18">
        <v>62</v>
      </c>
      <c r="B66" s="19" t="s">
        <v>232</v>
      </c>
      <c r="C66" s="20">
        <f t="shared" ca="1" si="0"/>
        <v>44</v>
      </c>
      <c r="D66" s="18" t="s">
        <v>233</v>
      </c>
      <c r="E66" s="20" t="s">
        <v>17</v>
      </c>
      <c r="F66" s="21">
        <v>29343</v>
      </c>
      <c r="G66" s="18" t="s">
        <v>28</v>
      </c>
      <c r="H66" s="18" t="s">
        <v>19</v>
      </c>
      <c r="I66" s="21">
        <v>39783</v>
      </c>
      <c r="J66" s="20" t="s">
        <v>81</v>
      </c>
      <c r="K66" s="19" t="s">
        <v>234</v>
      </c>
      <c r="L66" s="19" t="s">
        <v>235</v>
      </c>
      <c r="M66" s="19" t="s">
        <v>236</v>
      </c>
      <c r="N66" s="22" t="s">
        <v>24</v>
      </c>
      <c r="O66" s="2"/>
    </row>
    <row r="67" spans="1:15" ht="30" customHeight="1">
      <c r="A67" s="18">
        <v>63</v>
      </c>
      <c r="B67" s="19" t="s">
        <v>237</v>
      </c>
      <c r="C67" s="20">
        <f t="shared" ca="1" si="0"/>
        <v>40</v>
      </c>
      <c r="D67" s="18" t="s">
        <v>238</v>
      </c>
      <c r="E67" s="20" t="s">
        <v>73</v>
      </c>
      <c r="F67" s="21">
        <v>30945</v>
      </c>
      <c r="G67" s="18" t="s">
        <v>28</v>
      </c>
      <c r="H67" s="18" t="s">
        <v>19</v>
      </c>
      <c r="I67" s="21">
        <v>40179</v>
      </c>
      <c r="J67" s="20" t="s">
        <v>81</v>
      </c>
      <c r="K67" s="19" t="s">
        <v>239</v>
      </c>
      <c r="L67" s="19" t="s">
        <v>235</v>
      </c>
      <c r="M67" s="19" t="s">
        <v>236</v>
      </c>
      <c r="N67" s="22" t="s">
        <v>24</v>
      </c>
      <c r="O67" s="2"/>
    </row>
    <row r="68" spans="1:15" ht="30" customHeight="1">
      <c r="A68" s="18">
        <v>64</v>
      </c>
      <c r="B68" s="19" t="s">
        <v>240</v>
      </c>
      <c r="C68" s="20">
        <f t="shared" ca="1" si="0"/>
        <v>52</v>
      </c>
      <c r="D68" s="18" t="s">
        <v>241</v>
      </c>
      <c r="E68" s="20" t="s">
        <v>242</v>
      </c>
      <c r="F68" s="21">
        <v>26355</v>
      </c>
      <c r="G68" s="18" t="s">
        <v>28</v>
      </c>
      <c r="H68" s="18" t="s">
        <v>19</v>
      </c>
      <c r="I68" s="21">
        <v>40179</v>
      </c>
      <c r="J68" s="20" t="s">
        <v>81</v>
      </c>
      <c r="K68" s="19" t="s">
        <v>243</v>
      </c>
      <c r="L68" s="19" t="s">
        <v>235</v>
      </c>
      <c r="M68" s="19" t="s">
        <v>236</v>
      </c>
      <c r="N68" s="22" t="s">
        <v>24</v>
      </c>
      <c r="O68" s="2"/>
    </row>
    <row r="69" spans="1:15" ht="30" customHeight="1">
      <c r="A69" s="18">
        <v>65</v>
      </c>
      <c r="B69" s="19" t="s">
        <v>244</v>
      </c>
      <c r="C69" s="20">
        <f t="shared" ca="1" si="0"/>
        <v>39</v>
      </c>
      <c r="D69" s="18" t="s">
        <v>245</v>
      </c>
      <c r="E69" s="20" t="s">
        <v>246</v>
      </c>
      <c r="F69" s="7">
        <v>31307</v>
      </c>
      <c r="G69" s="18" t="s">
        <v>28</v>
      </c>
      <c r="H69" s="18" t="s">
        <v>19</v>
      </c>
      <c r="I69" s="21">
        <v>43528</v>
      </c>
      <c r="J69" s="20" t="s">
        <v>56</v>
      </c>
      <c r="K69" s="19" t="s">
        <v>247</v>
      </c>
      <c r="L69" s="19" t="s">
        <v>248</v>
      </c>
      <c r="M69" s="19" t="s">
        <v>236</v>
      </c>
      <c r="N69" s="22" t="s">
        <v>24</v>
      </c>
      <c r="O69" s="2"/>
    </row>
    <row r="70" spans="1:15" ht="30" customHeight="1">
      <c r="A70" s="18">
        <v>66</v>
      </c>
      <c r="B70" s="19" t="s">
        <v>249</v>
      </c>
      <c r="C70" s="20">
        <f t="shared" ca="1" si="0"/>
        <v>35</v>
      </c>
      <c r="D70" s="18" t="s">
        <v>250</v>
      </c>
      <c r="E70" s="20" t="s">
        <v>17</v>
      </c>
      <c r="F70" s="21">
        <v>32601</v>
      </c>
      <c r="G70" s="18" t="s">
        <v>28</v>
      </c>
      <c r="H70" s="18" t="s">
        <v>19</v>
      </c>
      <c r="I70" s="21">
        <v>42036</v>
      </c>
      <c r="J70" s="20" t="s">
        <v>34</v>
      </c>
      <c r="K70" s="19" t="s">
        <v>239</v>
      </c>
      <c r="L70" s="19" t="s">
        <v>251</v>
      </c>
      <c r="M70" s="19" t="s">
        <v>37</v>
      </c>
      <c r="N70" s="20" t="s">
        <v>37</v>
      </c>
      <c r="O70" s="2"/>
    </row>
    <row r="71" spans="1:15" ht="30" customHeight="1">
      <c r="A71" s="18">
        <v>67</v>
      </c>
      <c r="B71" s="19" t="s">
        <v>252</v>
      </c>
      <c r="C71" s="20">
        <f t="shared" ref="C71:C133" ca="1" si="1">(YEAR(NOW())-YEAR(F71))</f>
        <v>32</v>
      </c>
      <c r="D71" s="18" t="s">
        <v>253</v>
      </c>
      <c r="E71" s="20" t="s">
        <v>17</v>
      </c>
      <c r="F71" s="21">
        <v>33642</v>
      </c>
      <c r="G71" s="18" t="s">
        <v>18</v>
      </c>
      <c r="H71" s="18" t="s">
        <v>19</v>
      </c>
      <c r="I71" s="21">
        <v>43528</v>
      </c>
      <c r="J71" s="20" t="s">
        <v>20</v>
      </c>
      <c r="K71" s="19" t="s">
        <v>239</v>
      </c>
      <c r="L71" s="19" t="s">
        <v>254</v>
      </c>
      <c r="M71" s="19" t="s">
        <v>236</v>
      </c>
      <c r="N71" s="22" t="s">
        <v>24</v>
      </c>
      <c r="O71" s="2"/>
    </row>
    <row r="72" spans="1:15" ht="30" customHeight="1">
      <c r="A72" s="18">
        <v>68</v>
      </c>
      <c r="B72" s="19" t="s">
        <v>255</v>
      </c>
      <c r="C72" s="20">
        <f t="shared" ca="1" si="1"/>
        <v>52</v>
      </c>
      <c r="D72" s="18" t="s">
        <v>256</v>
      </c>
      <c r="E72" s="20" t="s">
        <v>257</v>
      </c>
      <c r="F72" s="21">
        <v>26383</v>
      </c>
      <c r="G72" s="18" t="s">
        <v>18</v>
      </c>
      <c r="H72" s="18" t="s">
        <v>19</v>
      </c>
      <c r="I72" s="21">
        <v>40179</v>
      </c>
      <c r="J72" s="20" t="s">
        <v>81</v>
      </c>
      <c r="K72" s="19" t="s">
        <v>258</v>
      </c>
      <c r="L72" s="19" t="s">
        <v>248</v>
      </c>
      <c r="M72" s="19" t="s">
        <v>236</v>
      </c>
      <c r="N72" s="22" t="s">
        <v>24</v>
      </c>
      <c r="O72" s="2"/>
    </row>
    <row r="73" spans="1:15" ht="30" customHeight="1">
      <c r="A73" s="18">
        <v>69</v>
      </c>
      <c r="B73" s="19" t="s">
        <v>259</v>
      </c>
      <c r="C73" s="20">
        <f t="shared" ca="1" si="1"/>
        <v>35</v>
      </c>
      <c r="D73" s="18" t="s">
        <v>260</v>
      </c>
      <c r="E73" s="20" t="s">
        <v>45</v>
      </c>
      <c r="F73" s="21">
        <v>32660</v>
      </c>
      <c r="G73" s="18" t="s">
        <v>28</v>
      </c>
      <c r="H73" s="18" t="s">
        <v>19</v>
      </c>
      <c r="I73" s="21">
        <v>43497</v>
      </c>
      <c r="J73" s="20" t="s">
        <v>56</v>
      </c>
      <c r="K73" s="19" t="s">
        <v>239</v>
      </c>
      <c r="L73" s="19" t="s">
        <v>248</v>
      </c>
      <c r="M73" s="19" t="s">
        <v>236</v>
      </c>
      <c r="N73" s="22" t="s">
        <v>24</v>
      </c>
      <c r="O73" s="2"/>
    </row>
    <row r="74" spans="1:15" ht="30" customHeight="1">
      <c r="A74" s="18">
        <v>70</v>
      </c>
      <c r="B74" s="19" t="s">
        <v>261</v>
      </c>
      <c r="C74" s="20">
        <f t="shared" ca="1" si="1"/>
        <v>49</v>
      </c>
      <c r="D74" s="18" t="s">
        <v>262</v>
      </c>
      <c r="E74" s="20" t="s">
        <v>263</v>
      </c>
      <c r="F74" s="21">
        <v>27542</v>
      </c>
      <c r="G74" s="18" t="s">
        <v>18</v>
      </c>
      <c r="H74" s="18" t="s">
        <v>19</v>
      </c>
      <c r="I74" s="21">
        <v>38384</v>
      </c>
      <c r="J74" s="20" t="s">
        <v>264</v>
      </c>
      <c r="K74" s="19" t="s">
        <v>239</v>
      </c>
      <c r="L74" s="19" t="s">
        <v>235</v>
      </c>
      <c r="M74" s="19" t="s">
        <v>236</v>
      </c>
      <c r="N74" s="22" t="s">
        <v>24</v>
      </c>
      <c r="O74" s="2"/>
    </row>
    <row r="75" spans="1:15" ht="30" customHeight="1">
      <c r="A75" s="18">
        <v>71</v>
      </c>
      <c r="B75" s="19" t="s">
        <v>265</v>
      </c>
      <c r="C75" s="20">
        <f t="shared" ca="1" si="1"/>
        <v>44</v>
      </c>
      <c r="D75" s="18" t="s">
        <v>266</v>
      </c>
      <c r="E75" s="20" t="s">
        <v>267</v>
      </c>
      <c r="F75" s="21">
        <v>29341</v>
      </c>
      <c r="G75" s="18" t="s">
        <v>28</v>
      </c>
      <c r="H75" s="18" t="s">
        <v>19</v>
      </c>
      <c r="I75" s="21">
        <v>38808</v>
      </c>
      <c r="J75" s="20" t="s">
        <v>81</v>
      </c>
      <c r="K75" s="19" t="s">
        <v>268</v>
      </c>
      <c r="L75" s="19" t="s">
        <v>235</v>
      </c>
      <c r="M75" s="19" t="s">
        <v>236</v>
      </c>
      <c r="N75" s="22" t="s">
        <v>24</v>
      </c>
      <c r="O75" s="2"/>
    </row>
    <row r="76" spans="1:15" ht="30" customHeight="1">
      <c r="A76" s="18">
        <v>72</v>
      </c>
      <c r="B76" s="24" t="s">
        <v>269</v>
      </c>
      <c r="C76" s="20">
        <f t="shared" ca="1" si="1"/>
        <v>34</v>
      </c>
      <c r="D76" s="18" t="s">
        <v>270</v>
      </c>
      <c r="E76" s="20" t="s">
        <v>17</v>
      </c>
      <c r="F76" s="21">
        <v>33075</v>
      </c>
      <c r="G76" s="18" t="s">
        <v>28</v>
      </c>
      <c r="H76" s="18" t="s">
        <v>19</v>
      </c>
      <c r="I76" s="21">
        <v>44166</v>
      </c>
      <c r="J76" s="25" t="s">
        <v>20</v>
      </c>
      <c r="K76" s="19" t="s">
        <v>239</v>
      </c>
      <c r="L76" s="19" t="s">
        <v>248</v>
      </c>
      <c r="M76" s="19" t="s">
        <v>236</v>
      </c>
      <c r="N76" s="22" t="s">
        <v>24</v>
      </c>
      <c r="O76" s="2"/>
    </row>
    <row r="77" spans="1:15" ht="30" customHeight="1">
      <c r="A77" s="18">
        <v>73</v>
      </c>
      <c r="B77" s="19" t="s">
        <v>271</v>
      </c>
      <c r="C77" s="20">
        <f t="shared" ca="1" si="1"/>
        <v>36</v>
      </c>
      <c r="D77" s="18" t="s">
        <v>272</v>
      </c>
      <c r="E77" s="20" t="s">
        <v>17</v>
      </c>
      <c r="F77" s="21">
        <v>32402</v>
      </c>
      <c r="G77" s="18" t="s">
        <v>18</v>
      </c>
      <c r="H77" s="18" t="s">
        <v>19</v>
      </c>
      <c r="I77" s="21">
        <v>42036</v>
      </c>
      <c r="J77" s="20" t="s">
        <v>34</v>
      </c>
      <c r="K77" s="19" t="s">
        <v>239</v>
      </c>
      <c r="L77" s="19" t="s">
        <v>248</v>
      </c>
      <c r="M77" s="19" t="s">
        <v>236</v>
      </c>
      <c r="N77" s="22" t="s">
        <v>24</v>
      </c>
      <c r="O77" s="2"/>
    </row>
    <row r="78" spans="1:15" ht="30" customHeight="1">
      <c r="A78" s="18">
        <v>74</v>
      </c>
      <c r="B78" s="19" t="s">
        <v>273</v>
      </c>
      <c r="C78" s="20">
        <f t="shared" ca="1" si="1"/>
        <v>55</v>
      </c>
      <c r="D78" s="18" t="s">
        <v>274</v>
      </c>
      <c r="E78" s="20" t="s">
        <v>275</v>
      </c>
      <c r="F78" s="21">
        <v>25205</v>
      </c>
      <c r="G78" s="18" t="s">
        <v>28</v>
      </c>
      <c r="H78" s="18" t="s">
        <v>19</v>
      </c>
      <c r="I78" s="21">
        <v>35796</v>
      </c>
      <c r="J78" s="20" t="s">
        <v>276</v>
      </c>
      <c r="K78" s="19" t="s">
        <v>277</v>
      </c>
      <c r="L78" s="19" t="s">
        <v>278</v>
      </c>
      <c r="M78" s="19" t="s">
        <v>236</v>
      </c>
      <c r="N78" s="22" t="s">
        <v>24</v>
      </c>
      <c r="O78" s="2"/>
    </row>
    <row r="79" spans="1:15" ht="30" customHeight="1">
      <c r="A79" s="18">
        <v>75</v>
      </c>
      <c r="B79" s="19" t="s">
        <v>279</v>
      </c>
      <c r="C79" s="20">
        <f t="shared" ca="1" si="1"/>
        <v>34</v>
      </c>
      <c r="D79" s="18" t="s">
        <v>280</v>
      </c>
      <c r="E79" s="20" t="s">
        <v>17</v>
      </c>
      <c r="F79" s="21">
        <v>33126</v>
      </c>
      <c r="G79" s="18" t="s">
        <v>28</v>
      </c>
      <c r="H79" s="18" t="s">
        <v>19</v>
      </c>
      <c r="I79" s="21">
        <v>43497</v>
      </c>
      <c r="J79" s="20" t="s">
        <v>56</v>
      </c>
      <c r="K79" s="19" t="s">
        <v>239</v>
      </c>
      <c r="L79" s="19" t="s">
        <v>248</v>
      </c>
      <c r="M79" s="19" t="s">
        <v>236</v>
      </c>
      <c r="N79" s="22" t="s">
        <v>24</v>
      </c>
      <c r="O79" s="2"/>
    </row>
    <row r="80" spans="1:15" ht="30" customHeight="1">
      <c r="A80" s="18">
        <v>76</v>
      </c>
      <c r="B80" s="19" t="s">
        <v>281</v>
      </c>
      <c r="C80" s="20">
        <f t="shared" ca="1" si="1"/>
        <v>36</v>
      </c>
      <c r="D80" s="18" t="s">
        <v>282</v>
      </c>
      <c r="E80" s="20" t="s">
        <v>283</v>
      </c>
      <c r="F80" s="21">
        <v>32183</v>
      </c>
      <c r="G80" s="18" t="s">
        <v>28</v>
      </c>
      <c r="H80" s="18" t="s">
        <v>19</v>
      </c>
      <c r="I80" s="21">
        <v>43497</v>
      </c>
      <c r="J80" s="20" t="s">
        <v>56</v>
      </c>
      <c r="K80" s="19" t="s">
        <v>284</v>
      </c>
      <c r="L80" s="19" t="s">
        <v>248</v>
      </c>
      <c r="M80" s="19" t="s">
        <v>236</v>
      </c>
      <c r="N80" s="22" t="s">
        <v>24</v>
      </c>
      <c r="O80" s="2"/>
    </row>
    <row r="81" spans="1:15" ht="30" customHeight="1">
      <c r="A81" s="18">
        <v>77</v>
      </c>
      <c r="B81" s="19" t="s">
        <v>285</v>
      </c>
      <c r="C81" s="20">
        <f t="shared" ca="1" si="1"/>
        <v>40</v>
      </c>
      <c r="D81" s="18" t="s">
        <v>286</v>
      </c>
      <c r="E81" s="20" t="s">
        <v>17</v>
      </c>
      <c r="F81" s="21">
        <v>30735</v>
      </c>
      <c r="G81" s="18" t="s">
        <v>28</v>
      </c>
      <c r="H81" s="18" t="s">
        <v>19</v>
      </c>
      <c r="I81" s="21">
        <v>40544</v>
      </c>
      <c r="J81" s="20" t="s">
        <v>81</v>
      </c>
      <c r="K81" s="19" t="s">
        <v>239</v>
      </c>
      <c r="L81" s="19" t="s">
        <v>235</v>
      </c>
      <c r="M81" s="19" t="s">
        <v>236</v>
      </c>
      <c r="N81" s="22" t="s">
        <v>24</v>
      </c>
      <c r="O81" s="2"/>
    </row>
    <row r="82" spans="1:15" ht="30" customHeight="1">
      <c r="A82" s="18">
        <v>78</v>
      </c>
      <c r="B82" s="19" t="s">
        <v>287</v>
      </c>
      <c r="C82" s="20">
        <f t="shared" ca="1" si="1"/>
        <v>52</v>
      </c>
      <c r="D82" s="18" t="s">
        <v>288</v>
      </c>
      <c r="E82" s="20" t="s">
        <v>289</v>
      </c>
      <c r="F82" s="21">
        <v>26423</v>
      </c>
      <c r="G82" s="18" t="s">
        <v>18</v>
      </c>
      <c r="H82" s="18" t="s">
        <v>19</v>
      </c>
      <c r="I82" s="21">
        <v>41944</v>
      </c>
      <c r="J82" s="20" t="s">
        <v>34</v>
      </c>
      <c r="K82" s="19" t="s">
        <v>290</v>
      </c>
      <c r="L82" s="19" t="s">
        <v>248</v>
      </c>
      <c r="M82" s="19" t="s">
        <v>236</v>
      </c>
      <c r="N82" s="22" t="s">
        <v>24</v>
      </c>
      <c r="O82" s="2"/>
    </row>
    <row r="83" spans="1:15" ht="30" customHeight="1">
      <c r="A83" s="18">
        <v>79</v>
      </c>
      <c r="B83" s="19" t="s">
        <v>291</v>
      </c>
      <c r="C83" s="20">
        <f t="shared" ca="1" si="1"/>
        <v>40</v>
      </c>
      <c r="D83" s="18" t="s">
        <v>292</v>
      </c>
      <c r="E83" s="20" t="s">
        <v>17</v>
      </c>
      <c r="F83" s="21">
        <v>30682</v>
      </c>
      <c r="G83" s="18" t="s">
        <v>18</v>
      </c>
      <c r="H83" s="18" t="s">
        <v>19</v>
      </c>
      <c r="I83" s="21">
        <v>41944</v>
      </c>
      <c r="J83" s="20" t="s">
        <v>34</v>
      </c>
      <c r="K83" s="19" t="s">
        <v>239</v>
      </c>
      <c r="L83" s="19" t="s">
        <v>248</v>
      </c>
      <c r="M83" s="19" t="s">
        <v>236</v>
      </c>
      <c r="N83" s="22" t="s">
        <v>24</v>
      </c>
      <c r="O83" s="2"/>
    </row>
    <row r="84" spans="1:15" ht="30" customHeight="1">
      <c r="A84" s="18">
        <v>80</v>
      </c>
      <c r="B84" s="19" t="s">
        <v>293</v>
      </c>
      <c r="C84" s="20">
        <f t="shared" ca="1" si="1"/>
        <v>40</v>
      </c>
      <c r="D84" s="18" t="s">
        <v>294</v>
      </c>
      <c r="E84" s="20" t="s">
        <v>295</v>
      </c>
      <c r="F84" s="21">
        <v>30851</v>
      </c>
      <c r="G84" s="18" t="s">
        <v>28</v>
      </c>
      <c r="H84" s="18" t="s">
        <v>19</v>
      </c>
      <c r="I84" s="21">
        <v>43497</v>
      </c>
      <c r="J84" s="20" t="s">
        <v>56</v>
      </c>
      <c r="K84" s="19" t="s">
        <v>268</v>
      </c>
      <c r="L84" s="19" t="s">
        <v>248</v>
      </c>
      <c r="M84" s="19" t="s">
        <v>236</v>
      </c>
      <c r="N84" s="22" t="s">
        <v>24</v>
      </c>
      <c r="O84" s="2"/>
    </row>
    <row r="85" spans="1:15" ht="30" customHeight="1">
      <c r="A85" s="18">
        <v>81</v>
      </c>
      <c r="B85" s="19" t="s">
        <v>296</v>
      </c>
      <c r="C85" s="20">
        <f t="shared" ca="1" si="1"/>
        <v>64</v>
      </c>
      <c r="D85" s="18" t="s">
        <v>297</v>
      </c>
      <c r="E85" s="20" t="s">
        <v>298</v>
      </c>
      <c r="F85" s="21">
        <v>22133</v>
      </c>
      <c r="G85" s="18" t="s">
        <v>28</v>
      </c>
      <c r="H85" s="18" t="s">
        <v>19</v>
      </c>
      <c r="I85" s="21">
        <v>31747</v>
      </c>
      <c r="J85" s="20" t="s">
        <v>264</v>
      </c>
      <c r="K85" s="19" t="s">
        <v>299</v>
      </c>
      <c r="L85" s="19" t="s">
        <v>278</v>
      </c>
      <c r="M85" s="19" t="s">
        <v>236</v>
      </c>
      <c r="N85" s="22" t="s">
        <v>24</v>
      </c>
      <c r="O85" s="2"/>
    </row>
    <row r="86" spans="1:15" ht="30" customHeight="1">
      <c r="A86" s="18">
        <v>82</v>
      </c>
      <c r="B86" s="19" t="s">
        <v>300</v>
      </c>
      <c r="C86" s="20">
        <f t="shared" ca="1" si="1"/>
        <v>43</v>
      </c>
      <c r="D86" s="18" t="s">
        <v>301</v>
      </c>
      <c r="E86" s="20" t="s">
        <v>302</v>
      </c>
      <c r="F86" s="21">
        <v>29833</v>
      </c>
      <c r="G86" s="18" t="s">
        <v>28</v>
      </c>
      <c r="H86" s="18" t="s">
        <v>19</v>
      </c>
      <c r="I86" s="21">
        <v>41944</v>
      </c>
      <c r="J86" s="20" t="s">
        <v>34</v>
      </c>
      <c r="K86" s="19" t="s">
        <v>303</v>
      </c>
      <c r="L86" s="19" t="s">
        <v>248</v>
      </c>
      <c r="M86" s="19" t="s">
        <v>236</v>
      </c>
      <c r="N86" s="22" t="s">
        <v>24</v>
      </c>
      <c r="O86" s="2"/>
    </row>
    <row r="87" spans="1:15" ht="30" customHeight="1">
      <c r="A87" s="18">
        <v>83</v>
      </c>
      <c r="B87" s="19" t="s">
        <v>304</v>
      </c>
      <c r="C87" s="20">
        <f t="shared" ca="1" si="1"/>
        <v>40</v>
      </c>
      <c r="D87" s="18" t="s">
        <v>305</v>
      </c>
      <c r="E87" s="20" t="s">
        <v>306</v>
      </c>
      <c r="F87" s="21">
        <v>30982</v>
      </c>
      <c r="G87" s="18" t="s">
        <v>28</v>
      </c>
      <c r="H87" s="18" t="s">
        <v>19</v>
      </c>
      <c r="I87" s="21">
        <v>40179</v>
      </c>
      <c r="J87" s="20" t="s">
        <v>151</v>
      </c>
      <c r="K87" s="19" t="s">
        <v>307</v>
      </c>
      <c r="L87" s="19" t="s">
        <v>235</v>
      </c>
      <c r="M87" s="19" t="s">
        <v>236</v>
      </c>
      <c r="N87" s="22" t="s">
        <v>24</v>
      </c>
      <c r="O87" s="2"/>
    </row>
    <row r="88" spans="1:15" ht="30" customHeight="1">
      <c r="A88" s="18">
        <v>84</v>
      </c>
      <c r="B88" s="19" t="s">
        <v>308</v>
      </c>
      <c r="C88" s="20">
        <f t="shared" ca="1" si="1"/>
        <v>41</v>
      </c>
      <c r="D88" s="18" t="s">
        <v>309</v>
      </c>
      <c r="E88" s="20" t="s">
        <v>310</v>
      </c>
      <c r="F88" s="21">
        <v>30624</v>
      </c>
      <c r="G88" s="18" t="s">
        <v>18</v>
      </c>
      <c r="H88" s="18" t="s">
        <v>19</v>
      </c>
      <c r="I88" s="21">
        <v>40179</v>
      </c>
      <c r="J88" s="20" t="s">
        <v>34</v>
      </c>
      <c r="K88" s="19" t="s">
        <v>284</v>
      </c>
      <c r="L88" s="19" t="s">
        <v>248</v>
      </c>
      <c r="M88" s="19" t="s">
        <v>236</v>
      </c>
      <c r="N88" s="22" t="s">
        <v>24</v>
      </c>
      <c r="O88" s="2"/>
    </row>
    <row r="89" spans="1:15" ht="30" customHeight="1">
      <c r="A89" s="18">
        <v>85</v>
      </c>
      <c r="B89" s="19" t="s">
        <v>311</v>
      </c>
      <c r="C89" s="20">
        <f t="shared" ca="1" si="1"/>
        <v>46</v>
      </c>
      <c r="D89" s="18" t="s">
        <v>312</v>
      </c>
      <c r="E89" s="20" t="s">
        <v>196</v>
      </c>
      <c r="F89" s="21">
        <v>28614</v>
      </c>
      <c r="G89" s="18" t="s">
        <v>18</v>
      </c>
      <c r="H89" s="18" t="s">
        <v>19</v>
      </c>
      <c r="I89" s="21">
        <v>39873</v>
      </c>
      <c r="J89" s="20" t="s">
        <v>81</v>
      </c>
      <c r="K89" s="19" t="s">
        <v>313</v>
      </c>
      <c r="L89" s="19" t="s">
        <v>235</v>
      </c>
      <c r="M89" s="19" t="s">
        <v>236</v>
      </c>
      <c r="N89" s="22" t="s">
        <v>24</v>
      </c>
      <c r="O89" s="2"/>
    </row>
    <row r="90" spans="1:15" ht="30" customHeight="1">
      <c r="A90" s="18">
        <v>86</v>
      </c>
      <c r="B90" s="19" t="s">
        <v>314</v>
      </c>
      <c r="C90" s="20">
        <f t="shared" ca="1" si="1"/>
        <v>56</v>
      </c>
      <c r="D90" s="18" t="s">
        <v>315</v>
      </c>
      <c r="E90" s="20" t="s">
        <v>17</v>
      </c>
      <c r="F90" s="21">
        <v>24839</v>
      </c>
      <c r="G90" s="18" t="s">
        <v>28</v>
      </c>
      <c r="H90" s="18" t="s">
        <v>19</v>
      </c>
      <c r="I90" s="21">
        <v>37591</v>
      </c>
      <c r="J90" s="20" t="s">
        <v>264</v>
      </c>
      <c r="K90" s="19" t="s">
        <v>35</v>
      </c>
      <c r="L90" s="19" t="s">
        <v>316</v>
      </c>
      <c r="M90" s="19" t="s">
        <v>37</v>
      </c>
      <c r="N90" s="20" t="s">
        <v>37</v>
      </c>
      <c r="O90" s="2"/>
    </row>
    <row r="91" spans="1:15" ht="30" customHeight="1">
      <c r="A91" s="18">
        <v>87</v>
      </c>
      <c r="B91" s="19" t="s">
        <v>317</v>
      </c>
      <c r="C91" s="20">
        <f t="shared" ca="1" si="1"/>
        <v>52</v>
      </c>
      <c r="D91" s="18" t="s">
        <v>318</v>
      </c>
      <c r="E91" s="20" t="s">
        <v>80</v>
      </c>
      <c r="F91" s="21">
        <v>26573</v>
      </c>
      <c r="G91" s="18" t="s">
        <v>28</v>
      </c>
      <c r="H91" s="18" t="s">
        <v>19</v>
      </c>
      <c r="I91" s="21">
        <v>43617</v>
      </c>
      <c r="J91" s="20" t="s">
        <v>151</v>
      </c>
      <c r="K91" s="19" t="s">
        <v>319</v>
      </c>
      <c r="L91" s="19" t="s">
        <v>248</v>
      </c>
      <c r="M91" s="19" t="s">
        <v>236</v>
      </c>
      <c r="N91" s="22" t="s">
        <v>24</v>
      </c>
      <c r="O91" s="2"/>
    </row>
    <row r="92" spans="1:15" ht="30" customHeight="1">
      <c r="A92" s="18">
        <v>88</v>
      </c>
      <c r="B92" s="19" t="s">
        <v>320</v>
      </c>
      <c r="C92" s="20">
        <f t="shared" ca="1" si="1"/>
        <v>57</v>
      </c>
      <c r="D92" s="18" t="s">
        <v>321</v>
      </c>
      <c r="E92" s="20" t="s">
        <v>322</v>
      </c>
      <c r="F92" s="21">
        <v>24751</v>
      </c>
      <c r="G92" s="18" t="s">
        <v>28</v>
      </c>
      <c r="H92" s="18" t="s">
        <v>19</v>
      </c>
      <c r="I92" s="21">
        <v>36220</v>
      </c>
      <c r="J92" s="20" t="s">
        <v>264</v>
      </c>
      <c r="K92" s="19" t="s">
        <v>323</v>
      </c>
      <c r="L92" s="19" t="s">
        <v>235</v>
      </c>
      <c r="M92" s="19" t="s">
        <v>236</v>
      </c>
      <c r="N92" s="22" t="s">
        <v>24</v>
      </c>
      <c r="O92" s="2"/>
    </row>
    <row r="93" spans="1:15" ht="30" customHeight="1">
      <c r="A93" s="18">
        <v>89</v>
      </c>
      <c r="B93" s="19" t="s">
        <v>324</v>
      </c>
      <c r="C93" s="20">
        <f t="shared" ca="1" si="1"/>
        <v>32</v>
      </c>
      <c r="D93" s="18" t="s">
        <v>325</v>
      </c>
      <c r="E93" s="20" t="s">
        <v>326</v>
      </c>
      <c r="F93" s="21">
        <v>33782</v>
      </c>
      <c r="G93" s="18" t="s">
        <v>18</v>
      </c>
      <c r="H93" s="18" t="s">
        <v>19</v>
      </c>
      <c r="I93" s="21">
        <v>43497</v>
      </c>
      <c r="J93" s="20" t="s">
        <v>56</v>
      </c>
      <c r="K93" s="19" t="s">
        <v>239</v>
      </c>
      <c r="L93" s="19" t="s">
        <v>248</v>
      </c>
      <c r="M93" s="19" t="s">
        <v>236</v>
      </c>
      <c r="N93" s="22" t="s">
        <v>24</v>
      </c>
      <c r="O93" s="2"/>
    </row>
    <row r="94" spans="1:15" ht="30" customHeight="1">
      <c r="A94" s="18">
        <v>90</v>
      </c>
      <c r="B94" s="19" t="s">
        <v>327</v>
      </c>
      <c r="C94" s="20">
        <f t="shared" ca="1" si="1"/>
        <v>43</v>
      </c>
      <c r="D94" s="18" t="s">
        <v>328</v>
      </c>
      <c r="E94" s="20" t="s">
        <v>329</v>
      </c>
      <c r="F94" s="21">
        <v>29878</v>
      </c>
      <c r="G94" s="18" t="s">
        <v>28</v>
      </c>
      <c r="H94" s="18" t="s">
        <v>19</v>
      </c>
      <c r="I94" s="21">
        <v>42036</v>
      </c>
      <c r="J94" s="20" t="s">
        <v>34</v>
      </c>
      <c r="K94" s="19" t="s">
        <v>330</v>
      </c>
      <c r="L94" s="19" t="s">
        <v>248</v>
      </c>
      <c r="M94" s="19" t="s">
        <v>236</v>
      </c>
      <c r="N94" s="22" t="s">
        <v>24</v>
      </c>
      <c r="O94" s="2"/>
    </row>
    <row r="95" spans="1:15" ht="30" customHeight="1">
      <c r="A95" s="18">
        <v>91</v>
      </c>
      <c r="B95" s="19" t="s">
        <v>331</v>
      </c>
      <c r="C95" s="20">
        <f t="shared" ca="1" si="1"/>
        <v>47</v>
      </c>
      <c r="D95" s="18" t="s">
        <v>332</v>
      </c>
      <c r="E95" s="20" t="s">
        <v>17</v>
      </c>
      <c r="F95" s="21">
        <v>28194</v>
      </c>
      <c r="G95" s="18" t="s">
        <v>18</v>
      </c>
      <c r="H95" s="18" t="s">
        <v>19</v>
      </c>
      <c r="I95" s="21">
        <v>39448</v>
      </c>
      <c r="J95" s="20" t="s">
        <v>81</v>
      </c>
      <c r="K95" s="19" t="s">
        <v>239</v>
      </c>
      <c r="L95" s="19" t="s">
        <v>235</v>
      </c>
      <c r="M95" s="19" t="s">
        <v>236</v>
      </c>
      <c r="N95" s="22" t="s">
        <v>24</v>
      </c>
      <c r="O95" s="2"/>
    </row>
    <row r="96" spans="1:15" ht="30" customHeight="1">
      <c r="A96" s="18">
        <v>92</v>
      </c>
      <c r="B96" s="19" t="s">
        <v>333</v>
      </c>
      <c r="C96" s="20">
        <f t="shared" ca="1" si="1"/>
        <v>52</v>
      </c>
      <c r="D96" s="18" t="s">
        <v>334</v>
      </c>
      <c r="E96" s="20" t="s">
        <v>283</v>
      </c>
      <c r="F96" s="21">
        <v>26552</v>
      </c>
      <c r="G96" s="18" t="s">
        <v>18</v>
      </c>
      <c r="H96" s="18" t="s">
        <v>19</v>
      </c>
      <c r="I96" s="21">
        <v>39448</v>
      </c>
      <c r="J96" s="20" t="s">
        <v>81</v>
      </c>
      <c r="K96" s="19" t="s">
        <v>330</v>
      </c>
      <c r="L96" s="19" t="s">
        <v>248</v>
      </c>
      <c r="M96" s="19" t="s">
        <v>236</v>
      </c>
      <c r="N96" s="22" t="s">
        <v>24</v>
      </c>
      <c r="O96" s="2"/>
    </row>
    <row r="97" spans="1:15" ht="30" customHeight="1">
      <c r="A97" s="18">
        <v>93</v>
      </c>
      <c r="B97" s="19" t="s">
        <v>335</v>
      </c>
      <c r="C97" s="20">
        <f t="shared" ca="1" si="1"/>
        <v>41</v>
      </c>
      <c r="D97" s="18" t="s">
        <v>336</v>
      </c>
      <c r="E97" s="20" t="s">
        <v>17</v>
      </c>
      <c r="F97" s="21">
        <v>30408</v>
      </c>
      <c r="G97" s="18" t="s">
        <v>28</v>
      </c>
      <c r="H97" s="18" t="s">
        <v>19</v>
      </c>
      <c r="I97" s="21">
        <v>39873</v>
      </c>
      <c r="J97" s="20" t="s">
        <v>151</v>
      </c>
      <c r="K97" s="19" t="s">
        <v>35</v>
      </c>
      <c r="L97" s="19" t="s">
        <v>337</v>
      </c>
      <c r="M97" s="19" t="s">
        <v>37</v>
      </c>
      <c r="N97" s="20" t="s">
        <v>37</v>
      </c>
      <c r="O97" s="2"/>
    </row>
    <row r="98" spans="1:15" ht="30" customHeight="1">
      <c r="A98" s="18">
        <v>94</v>
      </c>
      <c r="B98" s="19" t="s">
        <v>338</v>
      </c>
      <c r="C98" s="20">
        <f t="shared" ca="1" si="1"/>
        <v>55</v>
      </c>
      <c r="D98" s="18" t="s">
        <v>339</v>
      </c>
      <c r="E98" s="20" t="s">
        <v>17</v>
      </c>
      <c r="F98" s="21">
        <v>25532</v>
      </c>
      <c r="G98" s="18" t="s">
        <v>18</v>
      </c>
      <c r="H98" s="18" t="s">
        <v>19</v>
      </c>
      <c r="I98" s="21">
        <v>37591</v>
      </c>
      <c r="J98" s="20" t="s">
        <v>264</v>
      </c>
      <c r="K98" s="19" t="s">
        <v>340</v>
      </c>
      <c r="L98" s="19" t="s">
        <v>235</v>
      </c>
      <c r="M98" s="19" t="s">
        <v>236</v>
      </c>
      <c r="N98" s="22" t="s">
        <v>24</v>
      </c>
      <c r="O98" s="2"/>
    </row>
    <row r="99" spans="1:15" ht="30" customHeight="1">
      <c r="A99" s="18">
        <v>95</v>
      </c>
      <c r="B99" s="19" t="s">
        <v>341</v>
      </c>
      <c r="C99" s="20">
        <f t="shared" ca="1" si="1"/>
        <v>44</v>
      </c>
      <c r="D99" s="18" t="s">
        <v>342</v>
      </c>
      <c r="E99" s="20" t="s">
        <v>17</v>
      </c>
      <c r="F99" s="21">
        <v>29366</v>
      </c>
      <c r="G99" s="18" t="s">
        <v>18</v>
      </c>
      <c r="H99" s="18" t="s">
        <v>19</v>
      </c>
      <c r="I99" s="21">
        <v>39965</v>
      </c>
      <c r="J99" s="20" t="s">
        <v>34</v>
      </c>
      <c r="K99" s="19" t="s">
        <v>343</v>
      </c>
      <c r="L99" s="19" t="s">
        <v>248</v>
      </c>
      <c r="M99" s="19" t="s">
        <v>236</v>
      </c>
      <c r="N99" s="22" t="s">
        <v>24</v>
      </c>
      <c r="O99" s="2"/>
    </row>
    <row r="100" spans="1:15" ht="30" customHeight="1">
      <c r="A100" s="18">
        <v>96</v>
      </c>
      <c r="B100" s="19" t="s">
        <v>344</v>
      </c>
      <c r="C100" s="20">
        <f t="shared" ca="1" si="1"/>
        <v>62</v>
      </c>
      <c r="D100" s="18" t="s">
        <v>345</v>
      </c>
      <c r="E100" s="20" t="s">
        <v>346</v>
      </c>
      <c r="F100" s="21">
        <v>22803</v>
      </c>
      <c r="G100" s="18" t="s">
        <v>28</v>
      </c>
      <c r="H100" s="18" t="s">
        <v>19</v>
      </c>
      <c r="I100" s="21">
        <v>36220</v>
      </c>
      <c r="J100" s="20" t="s">
        <v>264</v>
      </c>
      <c r="K100" s="19" t="s">
        <v>243</v>
      </c>
      <c r="L100" s="19" t="s">
        <v>235</v>
      </c>
      <c r="M100" s="19" t="s">
        <v>236</v>
      </c>
      <c r="N100" s="22" t="s">
        <v>24</v>
      </c>
      <c r="O100" s="2"/>
    </row>
    <row r="101" spans="1:15" ht="30" customHeight="1">
      <c r="A101" s="18">
        <v>97</v>
      </c>
      <c r="B101" s="19" t="s">
        <v>347</v>
      </c>
      <c r="C101" s="20">
        <f t="shared" ca="1" si="1"/>
        <v>39</v>
      </c>
      <c r="D101" s="18" t="s">
        <v>348</v>
      </c>
      <c r="E101" s="20" t="s">
        <v>17</v>
      </c>
      <c r="F101" s="21">
        <v>31078</v>
      </c>
      <c r="G101" s="18" t="s">
        <v>18</v>
      </c>
      <c r="H101" s="18" t="s">
        <v>19</v>
      </c>
      <c r="I101" s="21">
        <v>39873</v>
      </c>
      <c r="J101" s="20" t="s">
        <v>151</v>
      </c>
      <c r="K101" s="19" t="s">
        <v>239</v>
      </c>
      <c r="L101" s="19" t="s">
        <v>235</v>
      </c>
      <c r="M101" s="19" t="s">
        <v>236</v>
      </c>
      <c r="N101" s="22" t="s">
        <v>24</v>
      </c>
      <c r="O101" s="2"/>
    </row>
    <row r="102" spans="1:15" ht="30" customHeight="1">
      <c r="A102" s="18">
        <v>98</v>
      </c>
      <c r="B102" s="19" t="s">
        <v>349</v>
      </c>
      <c r="C102" s="20">
        <f t="shared" ca="1" si="1"/>
        <v>47</v>
      </c>
      <c r="D102" s="18" t="s">
        <v>350</v>
      </c>
      <c r="E102" s="20" t="s">
        <v>17</v>
      </c>
      <c r="F102" s="21">
        <v>28259</v>
      </c>
      <c r="G102" s="18" t="s">
        <v>28</v>
      </c>
      <c r="H102" s="18" t="s">
        <v>19</v>
      </c>
      <c r="I102" s="21">
        <v>39448</v>
      </c>
      <c r="J102" s="20" t="s">
        <v>34</v>
      </c>
      <c r="K102" s="19" t="s">
        <v>290</v>
      </c>
      <c r="L102" s="19" t="s">
        <v>248</v>
      </c>
      <c r="M102" s="19" t="s">
        <v>236</v>
      </c>
      <c r="N102" s="22" t="s">
        <v>24</v>
      </c>
      <c r="O102" s="2"/>
    </row>
    <row r="103" spans="1:15" ht="30" customHeight="1">
      <c r="A103" s="18">
        <v>99</v>
      </c>
      <c r="B103" s="19" t="s">
        <v>351</v>
      </c>
      <c r="C103" s="20">
        <f t="shared" ca="1" si="1"/>
        <v>41</v>
      </c>
      <c r="D103" s="18" t="s">
        <v>352</v>
      </c>
      <c r="E103" s="20" t="s">
        <v>17</v>
      </c>
      <c r="F103" s="21">
        <v>30544</v>
      </c>
      <c r="G103" s="18" t="s">
        <v>18</v>
      </c>
      <c r="H103" s="18" t="s">
        <v>19</v>
      </c>
      <c r="I103" s="21">
        <v>40179</v>
      </c>
      <c r="J103" s="20" t="s">
        <v>151</v>
      </c>
      <c r="K103" s="19" t="s">
        <v>353</v>
      </c>
      <c r="L103" s="19" t="s">
        <v>248</v>
      </c>
      <c r="M103" s="19" t="s">
        <v>236</v>
      </c>
      <c r="N103" s="22" t="s">
        <v>24</v>
      </c>
      <c r="O103" s="2"/>
    </row>
    <row r="104" spans="1:15" ht="30" customHeight="1">
      <c r="A104" s="18">
        <v>100</v>
      </c>
      <c r="B104" s="26" t="s">
        <v>354</v>
      </c>
      <c r="C104" s="20">
        <f t="shared" ca="1" si="1"/>
        <v>35</v>
      </c>
      <c r="D104" s="18" t="s">
        <v>355</v>
      </c>
      <c r="E104" s="20" t="s">
        <v>356</v>
      </c>
      <c r="F104" s="27">
        <v>32694</v>
      </c>
      <c r="G104" s="18" t="s">
        <v>18</v>
      </c>
      <c r="H104" s="18" t="s">
        <v>19</v>
      </c>
      <c r="I104" s="21">
        <v>44166</v>
      </c>
      <c r="J104" s="20" t="s">
        <v>20</v>
      </c>
      <c r="K104" s="19" t="s">
        <v>239</v>
      </c>
      <c r="L104" s="19" t="s">
        <v>357</v>
      </c>
      <c r="M104" s="19" t="s">
        <v>236</v>
      </c>
      <c r="N104" s="22" t="s">
        <v>24</v>
      </c>
      <c r="O104" s="2"/>
    </row>
    <row r="105" spans="1:15" ht="30" customHeight="1">
      <c r="A105" s="18">
        <v>101</v>
      </c>
      <c r="B105" s="19" t="s">
        <v>358</v>
      </c>
      <c r="C105" s="20">
        <f t="shared" ca="1" si="1"/>
        <v>57</v>
      </c>
      <c r="D105" s="18" t="s">
        <v>359</v>
      </c>
      <c r="E105" s="20" t="s">
        <v>302</v>
      </c>
      <c r="F105" s="21">
        <v>24644</v>
      </c>
      <c r="G105" s="18" t="s">
        <v>28</v>
      </c>
      <c r="H105" s="18" t="s">
        <v>19</v>
      </c>
      <c r="I105" s="21">
        <v>39965</v>
      </c>
      <c r="J105" s="20" t="s">
        <v>151</v>
      </c>
      <c r="K105" s="19" t="s">
        <v>239</v>
      </c>
      <c r="L105" s="19" t="s">
        <v>360</v>
      </c>
      <c r="M105" s="19" t="s">
        <v>37</v>
      </c>
      <c r="N105" s="20" t="s">
        <v>37</v>
      </c>
      <c r="O105" s="2"/>
    </row>
    <row r="106" spans="1:15" ht="30" customHeight="1">
      <c r="A106" s="18">
        <v>102</v>
      </c>
      <c r="B106" s="19" t="s">
        <v>361</v>
      </c>
      <c r="C106" s="20">
        <f t="shared" ca="1" si="1"/>
        <v>58</v>
      </c>
      <c r="D106" s="18" t="s">
        <v>362</v>
      </c>
      <c r="E106" s="20" t="s">
        <v>363</v>
      </c>
      <c r="F106" s="21">
        <v>24345</v>
      </c>
      <c r="G106" s="18" t="s">
        <v>18</v>
      </c>
      <c r="H106" s="18" t="s">
        <v>19</v>
      </c>
      <c r="I106" s="21">
        <v>39083</v>
      </c>
      <c r="J106" s="20" t="s">
        <v>264</v>
      </c>
      <c r="K106" s="19" t="s">
        <v>227</v>
      </c>
      <c r="L106" s="19" t="s">
        <v>364</v>
      </c>
      <c r="M106" s="19" t="s">
        <v>42</v>
      </c>
      <c r="N106" s="22" t="s">
        <v>24</v>
      </c>
      <c r="O106" s="2"/>
    </row>
    <row r="107" spans="1:15" ht="30" customHeight="1">
      <c r="A107" s="18">
        <v>103</v>
      </c>
      <c r="B107" s="19" t="s">
        <v>365</v>
      </c>
      <c r="C107" s="20">
        <f t="shared" ca="1" si="1"/>
        <v>60</v>
      </c>
      <c r="D107" s="18" t="s">
        <v>366</v>
      </c>
      <c r="E107" s="20" t="s">
        <v>242</v>
      </c>
      <c r="F107" s="21">
        <v>23542</v>
      </c>
      <c r="G107" s="18" t="s">
        <v>18</v>
      </c>
      <c r="H107" s="18" t="s">
        <v>19</v>
      </c>
      <c r="I107" s="21">
        <v>35490</v>
      </c>
      <c r="J107" s="20" t="s">
        <v>264</v>
      </c>
      <c r="K107" s="19" t="s">
        <v>367</v>
      </c>
      <c r="L107" s="19" t="s">
        <v>368</v>
      </c>
      <c r="M107" s="19" t="s">
        <v>139</v>
      </c>
      <c r="N107" s="22" t="s">
        <v>24</v>
      </c>
      <c r="O107" s="2"/>
    </row>
    <row r="108" spans="1:15" ht="30" customHeight="1">
      <c r="A108" s="18">
        <v>104</v>
      </c>
      <c r="B108" s="19" t="s">
        <v>369</v>
      </c>
      <c r="C108" s="20">
        <f t="shared" ca="1" si="1"/>
        <v>30</v>
      </c>
      <c r="D108" s="18" t="s">
        <v>370</v>
      </c>
      <c r="E108" s="20" t="s">
        <v>17</v>
      </c>
      <c r="F108" s="21">
        <v>34449</v>
      </c>
      <c r="G108" s="18" t="s">
        <v>18</v>
      </c>
      <c r="H108" s="18" t="s">
        <v>19</v>
      </c>
      <c r="I108" s="21">
        <v>44166</v>
      </c>
      <c r="J108" s="20" t="s">
        <v>20</v>
      </c>
      <c r="K108" s="19" t="s">
        <v>371</v>
      </c>
      <c r="L108" s="19" t="s">
        <v>372</v>
      </c>
      <c r="M108" s="19" t="s">
        <v>236</v>
      </c>
      <c r="N108" s="22" t="s">
        <v>24</v>
      </c>
      <c r="O108" s="2"/>
    </row>
    <row r="109" spans="1:15" ht="30" customHeight="1">
      <c r="A109" s="18">
        <v>105</v>
      </c>
      <c r="B109" s="19" t="s">
        <v>373</v>
      </c>
      <c r="C109" s="20">
        <f t="shared" ca="1" si="1"/>
        <v>37</v>
      </c>
      <c r="D109" s="18" t="s">
        <v>374</v>
      </c>
      <c r="E109" s="20" t="s">
        <v>17</v>
      </c>
      <c r="F109" s="21">
        <v>31800</v>
      </c>
      <c r="G109" s="18" t="s">
        <v>18</v>
      </c>
      <c r="H109" s="18" t="s">
        <v>19</v>
      </c>
      <c r="I109" s="21">
        <v>40544</v>
      </c>
      <c r="J109" s="20" t="s">
        <v>151</v>
      </c>
      <c r="K109" s="19" t="s">
        <v>375</v>
      </c>
      <c r="L109" s="19" t="s">
        <v>376</v>
      </c>
      <c r="M109" s="19" t="s">
        <v>236</v>
      </c>
      <c r="N109" s="22" t="s">
        <v>24</v>
      </c>
      <c r="O109" s="2"/>
    </row>
    <row r="110" spans="1:15" ht="30" customHeight="1">
      <c r="A110" s="18">
        <v>106</v>
      </c>
      <c r="B110" s="19" t="s">
        <v>377</v>
      </c>
      <c r="C110" s="20">
        <f t="shared" ca="1" si="1"/>
        <v>54</v>
      </c>
      <c r="D110" s="18" t="s">
        <v>378</v>
      </c>
      <c r="E110" s="20" t="s">
        <v>356</v>
      </c>
      <c r="F110" s="21">
        <v>25644</v>
      </c>
      <c r="G110" s="18" t="s">
        <v>28</v>
      </c>
      <c r="H110" s="18" t="s">
        <v>19</v>
      </c>
      <c r="I110" s="21">
        <v>38353</v>
      </c>
      <c r="J110" s="20" t="s">
        <v>81</v>
      </c>
      <c r="K110" s="19" t="s">
        <v>379</v>
      </c>
      <c r="L110" s="19" t="s">
        <v>376</v>
      </c>
      <c r="M110" s="19" t="s">
        <v>236</v>
      </c>
      <c r="N110" s="22" t="s">
        <v>24</v>
      </c>
      <c r="O110" s="2"/>
    </row>
    <row r="111" spans="1:15" ht="30" customHeight="1">
      <c r="A111" s="18">
        <v>107</v>
      </c>
      <c r="B111" s="19" t="s">
        <v>380</v>
      </c>
      <c r="C111" s="20">
        <f t="shared" ca="1" si="1"/>
        <v>57</v>
      </c>
      <c r="D111" s="18" t="s">
        <v>381</v>
      </c>
      <c r="E111" s="20" t="s">
        <v>17</v>
      </c>
      <c r="F111" s="21">
        <v>24688</v>
      </c>
      <c r="G111" s="18" t="s">
        <v>28</v>
      </c>
      <c r="H111" s="18" t="s">
        <v>19</v>
      </c>
      <c r="I111" s="21">
        <v>34304</v>
      </c>
      <c r="J111" s="20" t="s">
        <v>264</v>
      </c>
      <c r="K111" s="19" t="s">
        <v>227</v>
      </c>
      <c r="L111" s="19" t="s">
        <v>364</v>
      </c>
      <c r="M111" s="19" t="s">
        <v>42</v>
      </c>
      <c r="N111" s="22" t="s">
        <v>24</v>
      </c>
      <c r="O111" s="2"/>
    </row>
    <row r="112" spans="1:15" ht="30" customHeight="1">
      <c r="A112" s="18">
        <v>108</v>
      </c>
      <c r="B112" s="19" t="s">
        <v>382</v>
      </c>
      <c r="C112" s="20">
        <f t="shared" ca="1" si="1"/>
        <v>32</v>
      </c>
      <c r="D112" s="18" t="s">
        <v>383</v>
      </c>
      <c r="E112" s="20" t="s">
        <v>17</v>
      </c>
      <c r="F112" s="21">
        <v>33847</v>
      </c>
      <c r="G112" s="18" t="s">
        <v>18</v>
      </c>
      <c r="H112" s="18" t="s">
        <v>19</v>
      </c>
      <c r="I112" s="21">
        <v>41609</v>
      </c>
      <c r="J112" s="20" t="s">
        <v>29</v>
      </c>
      <c r="K112" s="19" t="s">
        <v>384</v>
      </c>
      <c r="L112" s="19" t="s">
        <v>385</v>
      </c>
      <c r="M112" s="19" t="s">
        <v>42</v>
      </c>
      <c r="N112" s="22" t="s">
        <v>24</v>
      </c>
      <c r="O112" s="2"/>
    </row>
    <row r="113" spans="1:15" ht="30" customHeight="1">
      <c r="A113" s="18">
        <v>109</v>
      </c>
      <c r="B113" s="19" t="s">
        <v>386</v>
      </c>
      <c r="C113" s="20">
        <f t="shared" ca="1" si="1"/>
        <v>29</v>
      </c>
      <c r="D113" s="18" t="s">
        <v>387</v>
      </c>
      <c r="E113" s="20" t="s">
        <v>73</v>
      </c>
      <c r="F113" s="21">
        <v>34739</v>
      </c>
      <c r="G113" s="18" t="s">
        <v>28</v>
      </c>
      <c r="H113" s="18" t="s">
        <v>19</v>
      </c>
      <c r="I113" s="21">
        <v>43528</v>
      </c>
      <c r="J113" s="20" t="s">
        <v>29</v>
      </c>
      <c r="K113" s="19" t="s">
        <v>167</v>
      </c>
      <c r="L113" s="19" t="s">
        <v>388</v>
      </c>
      <c r="M113" s="19" t="s">
        <v>389</v>
      </c>
      <c r="N113" s="22" t="s">
        <v>24</v>
      </c>
      <c r="O113" s="2"/>
    </row>
    <row r="114" spans="1:15" ht="30" customHeight="1">
      <c r="A114" s="18">
        <v>110</v>
      </c>
      <c r="B114" s="19" t="s">
        <v>390</v>
      </c>
      <c r="C114" s="20">
        <f t="shared" ca="1" si="1"/>
        <v>36</v>
      </c>
      <c r="D114" s="18" t="s">
        <v>391</v>
      </c>
      <c r="E114" s="20" t="s">
        <v>17</v>
      </c>
      <c r="F114" s="21">
        <v>32216</v>
      </c>
      <c r="G114" s="18" t="s">
        <v>18</v>
      </c>
      <c r="H114" s="18" t="s">
        <v>19</v>
      </c>
      <c r="I114" s="21">
        <v>43528</v>
      </c>
      <c r="J114" s="20" t="s">
        <v>20</v>
      </c>
      <c r="K114" s="19" t="s">
        <v>82</v>
      </c>
      <c r="L114" s="19" t="s">
        <v>87</v>
      </c>
      <c r="M114" s="19" t="s">
        <v>23</v>
      </c>
      <c r="N114" s="22" t="s">
        <v>24</v>
      </c>
      <c r="O114" s="2"/>
    </row>
    <row r="115" spans="1:15" ht="30" customHeight="1">
      <c r="A115" s="18">
        <v>111</v>
      </c>
      <c r="B115" s="19" t="s">
        <v>392</v>
      </c>
      <c r="C115" s="20">
        <f t="shared" ca="1" si="1"/>
        <v>44</v>
      </c>
      <c r="D115" s="18" t="s">
        <v>393</v>
      </c>
      <c r="E115" s="20" t="s">
        <v>394</v>
      </c>
      <c r="F115" s="21">
        <v>29327</v>
      </c>
      <c r="G115" s="18" t="s">
        <v>18</v>
      </c>
      <c r="H115" s="18" t="s">
        <v>19</v>
      </c>
      <c r="I115" s="21">
        <v>40179</v>
      </c>
      <c r="J115" s="20" t="s">
        <v>56</v>
      </c>
      <c r="K115" s="19" t="s">
        <v>395</v>
      </c>
      <c r="L115" s="19" t="s">
        <v>396</v>
      </c>
      <c r="M115" s="19" t="s">
        <v>42</v>
      </c>
      <c r="N115" s="22" t="s">
        <v>24</v>
      </c>
      <c r="O115" s="2"/>
    </row>
    <row r="116" spans="1:15" ht="30" customHeight="1">
      <c r="A116" s="18">
        <v>112</v>
      </c>
      <c r="B116" s="19" t="s">
        <v>397</v>
      </c>
      <c r="C116" s="20">
        <f t="shared" ca="1" si="1"/>
        <v>41</v>
      </c>
      <c r="D116" s="18" t="s">
        <v>398</v>
      </c>
      <c r="E116" s="20" t="s">
        <v>242</v>
      </c>
      <c r="F116" s="21">
        <v>30639</v>
      </c>
      <c r="G116" s="18" t="s">
        <v>18</v>
      </c>
      <c r="H116" s="18" t="s">
        <v>19</v>
      </c>
      <c r="I116" s="21">
        <v>40544</v>
      </c>
      <c r="J116" s="20" t="s">
        <v>56</v>
      </c>
      <c r="K116" s="19" t="s">
        <v>82</v>
      </c>
      <c r="L116" s="19" t="s">
        <v>96</v>
      </c>
      <c r="M116" s="19" t="s">
        <v>23</v>
      </c>
      <c r="N116" s="22" t="s">
        <v>24</v>
      </c>
      <c r="O116" s="2"/>
    </row>
    <row r="117" spans="1:15" ht="30" customHeight="1">
      <c r="A117" s="18">
        <v>113</v>
      </c>
      <c r="B117" s="19" t="s">
        <v>399</v>
      </c>
      <c r="C117" s="20">
        <f t="shared" ca="1" si="1"/>
        <v>46</v>
      </c>
      <c r="D117" s="18" t="s">
        <v>400</v>
      </c>
      <c r="E117" s="20" t="s">
        <v>33</v>
      </c>
      <c r="F117" s="21">
        <v>28523</v>
      </c>
      <c r="G117" s="18" t="s">
        <v>18</v>
      </c>
      <c r="H117" s="18" t="s">
        <v>19</v>
      </c>
      <c r="I117" s="21">
        <v>39083</v>
      </c>
      <c r="J117" s="20" t="s">
        <v>34</v>
      </c>
      <c r="K117" s="19" t="s">
        <v>82</v>
      </c>
      <c r="L117" s="19" t="s">
        <v>96</v>
      </c>
      <c r="M117" s="19" t="s">
        <v>23</v>
      </c>
      <c r="N117" s="22" t="s">
        <v>24</v>
      </c>
      <c r="O117" s="2"/>
    </row>
    <row r="118" spans="1:15" ht="30" customHeight="1">
      <c r="A118" s="18">
        <v>114</v>
      </c>
      <c r="B118" s="19" t="s">
        <v>401</v>
      </c>
      <c r="C118" s="20">
        <f t="shared" ca="1" si="1"/>
        <v>45</v>
      </c>
      <c r="D118" s="18" t="s">
        <v>402</v>
      </c>
      <c r="E118" s="20" t="s">
        <v>17</v>
      </c>
      <c r="F118" s="21">
        <v>29195</v>
      </c>
      <c r="G118" s="18" t="s">
        <v>18</v>
      </c>
      <c r="H118" s="18" t="s">
        <v>19</v>
      </c>
      <c r="I118" s="21">
        <v>39083</v>
      </c>
      <c r="J118" s="20" t="s">
        <v>151</v>
      </c>
      <c r="K118" s="19" t="s">
        <v>82</v>
      </c>
      <c r="L118" s="19" t="s">
        <v>83</v>
      </c>
      <c r="M118" s="19" t="s">
        <v>23</v>
      </c>
      <c r="N118" s="22" t="s">
        <v>24</v>
      </c>
      <c r="O118" s="2"/>
    </row>
    <row r="119" spans="1:15" ht="30" customHeight="1">
      <c r="A119" s="18">
        <v>115</v>
      </c>
      <c r="B119" s="19" t="s">
        <v>403</v>
      </c>
      <c r="C119" s="20">
        <f t="shared" ca="1" si="1"/>
        <v>35</v>
      </c>
      <c r="D119" s="18" t="s">
        <v>404</v>
      </c>
      <c r="E119" s="20" t="s">
        <v>405</v>
      </c>
      <c r="F119" s="21">
        <v>32670</v>
      </c>
      <c r="G119" s="18" t="s">
        <v>18</v>
      </c>
      <c r="H119" s="18" t="s">
        <v>19</v>
      </c>
      <c r="I119" s="21">
        <v>43528</v>
      </c>
      <c r="J119" s="20" t="s">
        <v>29</v>
      </c>
      <c r="K119" s="19" t="s">
        <v>406</v>
      </c>
      <c r="L119" s="19" t="s">
        <v>407</v>
      </c>
      <c r="M119" s="19" t="s">
        <v>23</v>
      </c>
      <c r="N119" s="22" t="s">
        <v>24</v>
      </c>
      <c r="O119" s="2"/>
    </row>
    <row r="120" spans="1:15" s="89" customFormat="1" ht="30" customHeight="1">
      <c r="A120" s="84">
        <v>116</v>
      </c>
      <c r="B120" s="85" t="s">
        <v>408</v>
      </c>
      <c r="C120" s="86">
        <f t="shared" ca="1" si="1"/>
        <v>60</v>
      </c>
      <c r="D120" s="84" t="s">
        <v>409</v>
      </c>
      <c r="E120" s="86" t="s">
        <v>363</v>
      </c>
      <c r="F120" s="74">
        <v>23475</v>
      </c>
      <c r="G120" s="84" t="s">
        <v>28</v>
      </c>
      <c r="H120" s="84" t="s">
        <v>19</v>
      </c>
      <c r="I120" s="74">
        <v>32568</v>
      </c>
      <c r="J120" s="86" t="s">
        <v>264</v>
      </c>
      <c r="K120" s="85" t="s">
        <v>410</v>
      </c>
      <c r="L120" s="85" t="s">
        <v>411</v>
      </c>
      <c r="M120" s="85" t="s">
        <v>42</v>
      </c>
      <c r="N120" s="87" t="s">
        <v>24</v>
      </c>
      <c r="O120" s="88"/>
    </row>
    <row r="121" spans="1:15" ht="30" customHeight="1">
      <c r="A121" s="18">
        <v>117</v>
      </c>
      <c r="B121" s="19" t="s">
        <v>412</v>
      </c>
      <c r="C121" s="20">
        <f t="shared" ca="1" si="1"/>
        <v>32</v>
      </c>
      <c r="D121" s="18" t="s">
        <v>413</v>
      </c>
      <c r="E121" s="20" t="s">
        <v>17</v>
      </c>
      <c r="F121" s="21">
        <v>33609</v>
      </c>
      <c r="G121" s="18" t="s">
        <v>28</v>
      </c>
      <c r="H121" s="18" t="s">
        <v>19</v>
      </c>
      <c r="I121" s="21">
        <v>43528</v>
      </c>
      <c r="J121" s="20" t="s">
        <v>29</v>
      </c>
      <c r="K121" s="19" t="s">
        <v>21</v>
      </c>
      <c r="L121" s="19" t="s">
        <v>30</v>
      </c>
      <c r="M121" s="19" t="s">
        <v>23</v>
      </c>
      <c r="N121" s="22" t="s">
        <v>24</v>
      </c>
      <c r="O121" s="2"/>
    </row>
    <row r="122" spans="1:15" ht="30" customHeight="1">
      <c r="A122" s="18">
        <v>118</v>
      </c>
      <c r="B122" s="19" t="s">
        <v>414</v>
      </c>
      <c r="C122" s="20">
        <f t="shared" ca="1" si="1"/>
        <v>42</v>
      </c>
      <c r="D122" s="18" t="s">
        <v>415</v>
      </c>
      <c r="E122" s="20" t="s">
        <v>17</v>
      </c>
      <c r="F122" s="21">
        <v>30167</v>
      </c>
      <c r="G122" s="18" t="s">
        <v>28</v>
      </c>
      <c r="H122" s="18" t="s">
        <v>19</v>
      </c>
      <c r="I122" s="21">
        <v>39448</v>
      </c>
      <c r="J122" s="20" t="s">
        <v>34</v>
      </c>
      <c r="K122" s="19" t="s">
        <v>82</v>
      </c>
      <c r="L122" s="19" t="s">
        <v>96</v>
      </c>
      <c r="M122" s="19" t="s">
        <v>23</v>
      </c>
      <c r="N122" s="22" t="s">
        <v>24</v>
      </c>
      <c r="O122" s="2"/>
    </row>
    <row r="123" spans="1:15" ht="30" customHeight="1">
      <c r="A123" s="18">
        <v>119</v>
      </c>
      <c r="B123" s="19" t="s">
        <v>416</v>
      </c>
      <c r="C123" s="20">
        <f t="shared" ca="1" si="1"/>
        <v>40</v>
      </c>
      <c r="D123" s="18" t="s">
        <v>417</v>
      </c>
      <c r="E123" s="20" t="s">
        <v>131</v>
      </c>
      <c r="F123" s="21">
        <v>30895</v>
      </c>
      <c r="G123" s="18" t="s">
        <v>18</v>
      </c>
      <c r="H123" s="18" t="s">
        <v>19</v>
      </c>
      <c r="I123" s="21">
        <v>43276</v>
      </c>
      <c r="J123" s="20" t="s">
        <v>65</v>
      </c>
      <c r="K123" s="19" t="s">
        <v>52</v>
      </c>
      <c r="L123" s="19" t="s">
        <v>66</v>
      </c>
      <c r="M123" s="19" t="s">
        <v>23</v>
      </c>
      <c r="N123" s="22" t="s">
        <v>24</v>
      </c>
      <c r="O123" s="2"/>
    </row>
    <row r="124" spans="1:15" ht="30" customHeight="1">
      <c r="A124" s="18">
        <v>120</v>
      </c>
      <c r="B124" s="19" t="s">
        <v>418</v>
      </c>
      <c r="C124" s="20">
        <f t="shared" ca="1" si="1"/>
        <v>54</v>
      </c>
      <c r="D124" s="18" t="s">
        <v>419</v>
      </c>
      <c r="E124" s="20" t="s">
        <v>73</v>
      </c>
      <c r="F124" s="21">
        <v>25629</v>
      </c>
      <c r="G124" s="18" t="s">
        <v>18</v>
      </c>
      <c r="H124" s="18" t="s">
        <v>19</v>
      </c>
      <c r="I124" s="21">
        <v>34394</v>
      </c>
      <c r="J124" s="20" t="s">
        <v>81</v>
      </c>
      <c r="K124" s="19" t="s">
        <v>82</v>
      </c>
      <c r="L124" s="19" t="s">
        <v>420</v>
      </c>
      <c r="M124" s="19" t="s">
        <v>37</v>
      </c>
      <c r="N124" s="20" t="s">
        <v>37</v>
      </c>
      <c r="O124" s="2"/>
    </row>
    <row r="125" spans="1:15" ht="30" customHeight="1">
      <c r="A125" s="18">
        <v>121</v>
      </c>
      <c r="B125" s="19" t="s">
        <v>421</v>
      </c>
      <c r="C125" s="20">
        <f t="shared" ca="1" si="1"/>
        <v>53</v>
      </c>
      <c r="D125" s="18" t="s">
        <v>422</v>
      </c>
      <c r="E125" s="20" t="s">
        <v>17</v>
      </c>
      <c r="F125" s="21">
        <v>26248</v>
      </c>
      <c r="G125" s="18" t="s">
        <v>18</v>
      </c>
      <c r="H125" s="18" t="s">
        <v>19</v>
      </c>
      <c r="I125" s="21">
        <v>39448</v>
      </c>
      <c r="J125" s="20" t="s">
        <v>20</v>
      </c>
      <c r="K125" s="19" t="s">
        <v>185</v>
      </c>
      <c r="L125" s="19" t="s">
        <v>423</v>
      </c>
      <c r="M125" s="19" t="s">
        <v>424</v>
      </c>
      <c r="N125" s="22" t="s">
        <v>77</v>
      </c>
      <c r="O125" s="2"/>
    </row>
    <row r="126" spans="1:15" ht="30" customHeight="1">
      <c r="A126" s="18">
        <v>122</v>
      </c>
      <c r="B126" s="19" t="s">
        <v>425</v>
      </c>
      <c r="C126" s="20">
        <f t="shared" ca="1" si="1"/>
        <v>37</v>
      </c>
      <c r="D126" s="18" t="s">
        <v>426</v>
      </c>
      <c r="E126" s="20" t="s">
        <v>73</v>
      </c>
      <c r="F126" s="21">
        <v>31853</v>
      </c>
      <c r="G126" s="18" t="s">
        <v>18</v>
      </c>
      <c r="H126" s="18" t="s">
        <v>19</v>
      </c>
      <c r="I126" s="21">
        <v>44166</v>
      </c>
      <c r="J126" s="20" t="s">
        <v>46</v>
      </c>
      <c r="K126" s="19" t="s">
        <v>427</v>
      </c>
      <c r="L126" s="19" t="s">
        <v>428</v>
      </c>
      <c r="M126" s="19" t="s">
        <v>42</v>
      </c>
      <c r="N126" s="22" t="s">
        <v>77</v>
      </c>
      <c r="O126" s="2"/>
    </row>
    <row r="127" spans="1:15" ht="30" customHeight="1">
      <c r="A127" s="18">
        <v>123</v>
      </c>
      <c r="B127" s="19" t="s">
        <v>429</v>
      </c>
      <c r="C127" s="20">
        <f t="shared" ca="1" si="1"/>
        <v>51</v>
      </c>
      <c r="D127" s="18" t="s">
        <v>430</v>
      </c>
      <c r="E127" s="20" t="s">
        <v>431</v>
      </c>
      <c r="F127" s="21">
        <v>26787</v>
      </c>
      <c r="G127" s="18" t="s">
        <v>18</v>
      </c>
      <c r="H127" s="18" t="s">
        <v>19</v>
      </c>
      <c r="I127" s="21">
        <v>39448</v>
      </c>
      <c r="J127" s="20" t="s">
        <v>29</v>
      </c>
      <c r="K127" s="19" t="s">
        <v>427</v>
      </c>
      <c r="L127" s="19" t="s">
        <v>61</v>
      </c>
      <c r="M127" s="19" t="s">
        <v>42</v>
      </c>
      <c r="N127" s="22" t="s">
        <v>77</v>
      </c>
      <c r="O127" s="2"/>
    </row>
    <row r="128" spans="1:15" ht="30" customHeight="1">
      <c r="A128" s="18">
        <v>124</v>
      </c>
      <c r="B128" s="19" t="s">
        <v>432</v>
      </c>
      <c r="C128" s="20">
        <f t="shared" ca="1" si="1"/>
        <v>47</v>
      </c>
      <c r="D128" s="18" t="s">
        <v>433</v>
      </c>
      <c r="E128" s="20" t="s">
        <v>17</v>
      </c>
      <c r="F128" s="21">
        <v>28201</v>
      </c>
      <c r="G128" s="18" t="s">
        <v>18</v>
      </c>
      <c r="H128" s="18" t="s">
        <v>19</v>
      </c>
      <c r="I128" s="21">
        <v>38808</v>
      </c>
      <c r="J128" s="20" t="s">
        <v>34</v>
      </c>
      <c r="K128" s="19" t="s">
        <v>82</v>
      </c>
      <c r="L128" s="19" t="s">
        <v>96</v>
      </c>
      <c r="M128" s="19" t="s">
        <v>23</v>
      </c>
      <c r="N128" s="22" t="s">
        <v>24</v>
      </c>
      <c r="O128" s="2"/>
    </row>
    <row r="129" spans="1:15" ht="30" customHeight="1">
      <c r="A129" s="18">
        <v>125</v>
      </c>
      <c r="B129" s="19" t="s">
        <v>434</v>
      </c>
      <c r="C129" s="20">
        <f t="shared" ca="1" si="1"/>
        <v>55</v>
      </c>
      <c r="D129" s="18" t="s">
        <v>435</v>
      </c>
      <c r="E129" s="20" t="s">
        <v>17</v>
      </c>
      <c r="F129" s="21">
        <v>25345</v>
      </c>
      <c r="G129" s="18" t="s">
        <v>18</v>
      </c>
      <c r="H129" s="18" t="s">
        <v>19</v>
      </c>
      <c r="I129" s="21">
        <v>34029</v>
      </c>
      <c r="J129" s="20" t="s">
        <v>34</v>
      </c>
      <c r="K129" s="19" t="s">
        <v>69</v>
      </c>
      <c r="L129" s="19" t="s">
        <v>436</v>
      </c>
      <c r="M129" s="19" t="s">
        <v>42</v>
      </c>
      <c r="N129" s="22" t="s">
        <v>24</v>
      </c>
      <c r="O129" s="2"/>
    </row>
    <row r="130" spans="1:15" ht="30" customHeight="1">
      <c r="A130" s="18">
        <v>126</v>
      </c>
      <c r="B130" s="19" t="s">
        <v>440</v>
      </c>
      <c r="C130" s="20">
        <f t="shared" ca="1" si="1"/>
        <v>44</v>
      </c>
      <c r="D130" s="18" t="s">
        <v>441</v>
      </c>
      <c r="E130" s="20" t="s">
        <v>17</v>
      </c>
      <c r="F130" s="21">
        <v>29553</v>
      </c>
      <c r="G130" s="18" t="s">
        <v>18</v>
      </c>
      <c r="H130" s="18" t="s">
        <v>19</v>
      </c>
      <c r="I130" s="21">
        <v>38808</v>
      </c>
      <c r="J130" s="20" t="s">
        <v>34</v>
      </c>
      <c r="K130" s="19" t="s">
        <v>52</v>
      </c>
      <c r="L130" s="19" t="s">
        <v>53</v>
      </c>
      <c r="M130" s="19" t="s">
        <v>23</v>
      </c>
      <c r="N130" s="22" t="s">
        <v>24</v>
      </c>
      <c r="O130" s="2"/>
    </row>
    <row r="131" spans="1:15" ht="30" customHeight="1">
      <c r="A131" s="18">
        <v>127</v>
      </c>
      <c r="B131" s="19" t="s">
        <v>442</v>
      </c>
      <c r="C131" s="20">
        <f t="shared" ca="1" si="1"/>
        <v>44</v>
      </c>
      <c r="D131" s="18" t="s">
        <v>443</v>
      </c>
      <c r="E131" s="20" t="s">
        <v>17</v>
      </c>
      <c r="F131" s="21">
        <v>29408</v>
      </c>
      <c r="G131" s="18" t="s">
        <v>28</v>
      </c>
      <c r="H131" s="18" t="s">
        <v>19</v>
      </c>
      <c r="I131" s="21">
        <v>39814</v>
      </c>
      <c r="J131" s="20" t="s">
        <v>29</v>
      </c>
      <c r="K131" s="19" t="s">
        <v>444</v>
      </c>
      <c r="L131" s="19" t="s">
        <v>445</v>
      </c>
      <c r="M131" s="19" t="s">
        <v>424</v>
      </c>
      <c r="N131" s="22" t="s">
        <v>77</v>
      </c>
      <c r="O131" s="2"/>
    </row>
    <row r="132" spans="1:15" ht="30" customHeight="1">
      <c r="A132" s="18">
        <v>128</v>
      </c>
      <c r="B132" s="19" t="s">
        <v>446</v>
      </c>
      <c r="C132" s="20">
        <f t="shared" ca="1" si="1"/>
        <v>38</v>
      </c>
      <c r="D132" s="18" t="s">
        <v>447</v>
      </c>
      <c r="E132" s="20" t="s">
        <v>17</v>
      </c>
      <c r="F132" s="21">
        <v>31480</v>
      </c>
      <c r="G132" s="18" t="s">
        <v>18</v>
      </c>
      <c r="H132" s="18" t="s">
        <v>19</v>
      </c>
      <c r="I132" s="21">
        <v>43528</v>
      </c>
      <c r="J132" s="20" t="s">
        <v>29</v>
      </c>
      <c r="K132" s="19" t="s">
        <v>21</v>
      </c>
      <c r="L132" s="19" t="s">
        <v>30</v>
      </c>
      <c r="M132" s="19" t="s">
        <v>23</v>
      </c>
      <c r="N132" s="22" t="s">
        <v>24</v>
      </c>
      <c r="O132" s="2"/>
    </row>
    <row r="133" spans="1:15" ht="30" customHeight="1">
      <c r="A133" s="18">
        <v>129</v>
      </c>
      <c r="B133" s="19" t="s">
        <v>448</v>
      </c>
      <c r="C133" s="20">
        <f t="shared" ca="1" si="1"/>
        <v>44</v>
      </c>
      <c r="D133" s="18" t="s">
        <v>449</v>
      </c>
      <c r="E133" s="20" t="s">
        <v>173</v>
      </c>
      <c r="F133" s="21">
        <v>29280</v>
      </c>
      <c r="G133" s="18" t="s">
        <v>18</v>
      </c>
      <c r="H133" s="18" t="s">
        <v>19</v>
      </c>
      <c r="I133" s="21">
        <v>39873</v>
      </c>
      <c r="J133" s="20" t="s">
        <v>56</v>
      </c>
      <c r="K133" s="19" t="s">
        <v>21</v>
      </c>
      <c r="L133" s="19" t="s">
        <v>96</v>
      </c>
      <c r="M133" s="19" t="s">
        <v>23</v>
      </c>
      <c r="N133" s="22" t="s">
        <v>24</v>
      </c>
      <c r="O133" s="2"/>
    </row>
    <row r="134" spans="1:15" ht="30" customHeight="1">
      <c r="A134" s="18">
        <v>130</v>
      </c>
      <c r="B134" s="19" t="s">
        <v>450</v>
      </c>
      <c r="C134" s="20">
        <f t="shared" ref="C134:C195" ca="1" si="2">(YEAR(NOW())-YEAR(F134))</f>
        <v>44</v>
      </c>
      <c r="D134" s="18" t="s">
        <v>451</v>
      </c>
      <c r="E134" s="20" t="s">
        <v>17</v>
      </c>
      <c r="F134" s="21">
        <v>29356</v>
      </c>
      <c r="G134" s="18" t="s">
        <v>18</v>
      </c>
      <c r="H134" s="18" t="s">
        <v>19</v>
      </c>
      <c r="I134" s="21">
        <v>40544</v>
      </c>
      <c r="J134" s="20" t="s">
        <v>56</v>
      </c>
      <c r="K134" s="19" t="s">
        <v>82</v>
      </c>
      <c r="L134" s="19" t="s">
        <v>96</v>
      </c>
      <c r="M134" s="19" t="s">
        <v>23</v>
      </c>
      <c r="N134" s="22" t="s">
        <v>24</v>
      </c>
      <c r="O134" s="2"/>
    </row>
    <row r="135" spans="1:15" ht="30" customHeight="1">
      <c r="A135" s="18">
        <v>131</v>
      </c>
      <c r="B135" s="19" t="s">
        <v>452</v>
      </c>
      <c r="C135" s="20">
        <f t="shared" ca="1" si="2"/>
        <v>47</v>
      </c>
      <c r="D135" s="18" t="s">
        <v>453</v>
      </c>
      <c r="E135" s="20" t="s">
        <v>17</v>
      </c>
      <c r="F135" s="21">
        <v>28352</v>
      </c>
      <c r="G135" s="18" t="s">
        <v>18</v>
      </c>
      <c r="H135" s="18" t="s">
        <v>19</v>
      </c>
      <c r="I135" s="21">
        <v>39083</v>
      </c>
      <c r="J135" s="20" t="s">
        <v>34</v>
      </c>
      <c r="K135" s="19" t="s">
        <v>160</v>
      </c>
      <c r="L135" s="19" t="s">
        <v>96</v>
      </c>
      <c r="M135" s="19" t="s">
        <v>23</v>
      </c>
      <c r="N135" s="22" t="s">
        <v>24</v>
      </c>
      <c r="O135" s="2"/>
    </row>
    <row r="136" spans="1:15" ht="30" customHeight="1">
      <c r="A136" s="18">
        <v>132</v>
      </c>
      <c r="B136" s="19" t="s">
        <v>454</v>
      </c>
      <c r="C136" s="20">
        <f t="shared" ca="1" si="2"/>
        <v>46</v>
      </c>
      <c r="D136" s="18" t="s">
        <v>455</v>
      </c>
      <c r="E136" s="20" t="s">
        <v>17</v>
      </c>
      <c r="F136" s="21">
        <v>28589</v>
      </c>
      <c r="G136" s="18" t="s">
        <v>18</v>
      </c>
      <c r="H136" s="18" t="s">
        <v>19</v>
      </c>
      <c r="I136" s="21">
        <v>39083</v>
      </c>
      <c r="J136" s="20" t="s">
        <v>20</v>
      </c>
      <c r="K136" s="19" t="s">
        <v>52</v>
      </c>
      <c r="L136" s="19" t="s">
        <v>104</v>
      </c>
      <c r="M136" s="19" t="s">
        <v>23</v>
      </c>
      <c r="N136" s="22" t="s">
        <v>24</v>
      </c>
      <c r="O136" s="2"/>
    </row>
    <row r="137" spans="1:15" ht="30" customHeight="1">
      <c r="A137" s="18">
        <v>133</v>
      </c>
      <c r="B137" s="19" t="s">
        <v>456</v>
      </c>
      <c r="C137" s="20">
        <f t="shared" ca="1" si="2"/>
        <v>55</v>
      </c>
      <c r="D137" s="18" t="s">
        <v>457</v>
      </c>
      <c r="E137" s="20" t="s">
        <v>17</v>
      </c>
      <c r="F137" s="21">
        <v>25309</v>
      </c>
      <c r="G137" s="18" t="s">
        <v>18</v>
      </c>
      <c r="H137" s="18" t="s">
        <v>19</v>
      </c>
      <c r="I137" s="21">
        <v>32203</v>
      </c>
      <c r="J137" s="20" t="s">
        <v>34</v>
      </c>
      <c r="K137" s="19" t="s">
        <v>21</v>
      </c>
      <c r="L137" s="19" t="s">
        <v>57</v>
      </c>
      <c r="M137" s="19" t="s">
        <v>23</v>
      </c>
      <c r="N137" s="22" t="s">
        <v>24</v>
      </c>
      <c r="O137" s="2"/>
    </row>
    <row r="138" spans="1:15" ht="30" customHeight="1">
      <c r="A138" s="18">
        <v>134</v>
      </c>
      <c r="B138" s="19" t="s">
        <v>458</v>
      </c>
      <c r="C138" s="20">
        <f t="shared" ca="1" si="2"/>
        <v>40</v>
      </c>
      <c r="D138" s="18" t="s">
        <v>459</v>
      </c>
      <c r="E138" s="20" t="s">
        <v>17</v>
      </c>
      <c r="F138" s="21">
        <v>30731</v>
      </c>
      <c r="G138" s="18" t="s">
        <v>18</v>
      </c>
      <c r="H138" s="18" t="s">
        <v>19</v>
      </c>
      <c r="I138" s="21">
        <v>39873</v>
      </c>
      <c r="J138" s="20" t="s">
        <v>56</v>
      </c>
      <c r="K138" s="19" t="s">
        <v>460</v>
      </c>
      <c r="L138" s="19" t="s">
        <v>461</v>
      </c>
      <c r="M138" s="19" t="s">
        <v>23</v>
      </c>
      <c r="N138" s="22" t="s">
        <v>24</v>
      </c>
      <c r="O138" s="2"/>
    </row>
    <row r="139" spans="1:15" ht="30" customHeight="1">
      <c r="A139" s="18">
        <v>135</v>
      </c>
      <c r="B139" s="19" t="s">
        <v>462</v>
      </c>
      <c r="C139" s="20">
        <f t="shared" ca="1" si="2"/>
        <v>37</v>
      </c>
      <c r="D139" s="18" t="s">
        <v>463</v>
      </c>
      <c r="E139" s="20" t="s">
        <v>17</v>
      </c>
      <c r="F139" s="21">
        <v>32001</v>
      </c>
      <c r="G139" s="18" t="s">
        <v>18</v>
      </c>
      <c r="H139" s="18" t="s">
        <v>19</v>
      </c>
      <c r="I139" s="21">
        <v>40179</v>
      </c>
      <c r="J139" s="20" t="s">
        <v>20</v>
      </c>
      <c r="K139" s="19" t="s">
        <v>52</v>
      </c>
      <c r="L139" s="19" t="s">
        <v>104</v>
      </c>
      <c r="M139" s="19" t="s">
        <v>23</v>
      </c>
      <c r="N139" s="22" t="s">
        <v>24</v>
      </c>
      <c r="O139" s="2"/>
    </row>
    <row r="140" spans="1:15" ht="30" customHeight="1">
      <c r="A140" s="18">
        <v>136</v>
      </c>
      <c r="B140" s="19" t="s">
        <v>464</v>
      </c>
      <c r="C140" s="20">
        <f t="shared" ca="1" si="2"/>
        <v>49</v>
      </c>
      <c r="D140" s="18" t="s">
        <v>465</v>
      </c>
      <c r="E140" s="20" t="s">
        <v>17</v>
      </c>
      <c r="F140" s="21">
        <v>27642</v>
      </c>
      <c r="G140" s="18" t="s">
        <v>18</v>
      </c>
      <c r="H140" s="18" t="s">
        <v>19</v>
      </c>
      <c r="I140" s="21">
        <v>39448</v>
      </c>
      <c r="J140" s="20" t="s">
        <v>20</v>
      </c>
      <c r="K140" s="19" t="s">
        <v>466</v>
      </c>
      <c r="L140" s="19" t="s">
        <v>467</v>
      </c>
      <c r="M140" s="19" t="s">
        <v>468</v>
      </c>
      <c r="N140" s="22" t="s">
        <v>77</v>
      </c>
      <c r="O140" s="2"/>
    </row>
    <row r="141" spans="1:15" ht="30" customHeight="1">
      <c r="A141" s="18">
        <v>137</v>
      </c>
      <c r="B141" s="19" t="s">
        <v>469</v>
      </c>
      <c r="C141" s="20">
        <f t="shared" ca="1" si="2"/>
        <v>47</v>
      </c>
      <c r="D141" s="18" t="s">
        <v>470</v>
      </c>
      <c r="E141" s="20" t="s">
        <v>17</v>
      </c>
      <c r="F141" s="21">
        <v>28177</v>
      </c>
      <c r="G141" s="18" t="s">
        <v>18</v>
      </c>
      <c r="H141" s="18" t="s">
        <v>19</v>
      </c>
      <c r="I141" s="21">
        <v>37986</v>
      </c>
      <c r="J141" s="20" t="s">
        <v>151</v>
      </c>
      <c r="K141" s="19" t="s">
        <v>471</v>
      </c>
      <c r="L141" s="19" t="s">
        <v>83</v>
      </c>
      <c r="M141" s="19" t="s">
        <v>23</v>
      </c>
      <c r="N141" s="22" t="s">
        <v>24</v>
      </c>
      <c r="O141" s="2"/>
    </row>
    <row r="142" spans="1:15" ht="30" customHeight="1">
      <c r="A142" s="18">
        <v>138</v>
      </c>
      <c r="B142" s="28" t="s">
        <v>472</v>
      </c>
      <c r="C142" s="20">
        <f t="shared" ca="1" si="2"/>
        <v>28</v>
      </c>
      <c r="D142" s="18" t="s">
        <v>473</v>
      </c>
      <c r="E142" s="20" t="s">
        <v>17</v>
      </c>
      <c r="F142" s="21">
        <v>35209</v>
      </c>
      <c r="G142" s="18" t="s">
        <v>28</v>
      </c>
      <c r="H142" s="18" t="s">
        <v>19</v>
      </c>
      <c r="I142" s="21">
        <v>44166</v>
      </c>
      <c r="J142" s="20" t="s">
        <v>46</v>
      </c>
      <c r="K142" s="19" t="s">
        <v>474</v>
      </c>
      <c r="L142" s="19" t="s">
        <v>428</v>
      </c>
      <c r="M142" s="19" t="s">
        <v>134</v>
      </c>
      <c r="N142" s="22" t="s">
        <v>77</v>
      </c>
      <c r="O142" s="2"/>
    </row>
    <row r="143" spans="1:15" ht="30" customHeight="1">
      <c r="A143" s="18">
        <v>139</v>
      </c>
      <c r="B143" s="19" t="s">
        <v>475</v>
      </c>
      <c r="C143" s="20">
        <f t="shared" ca="1" si="2"/>
        <v>32</v>
      </c>
      <c r="D143" s="18" t="s">
        <v>476</v>
      </c>
      <c r="E143" s="20" t="s">
        <v>73</v>
      </c>
      <c r="F143" s="21">
        <v>33612</v>
      </c>
      <c r="G143" s="18" t="s">
        <v>28</v>
      </c>
      <c r="H143" s="18" t="s">
        <v>19</v>
      </c>
      <c r="I143" s="21">
        <v>44166</v>
      </c>
      <c r="J143" s="20" t="s">
        <v>46</v>
      </c>
      <c r="K143" s="19" t="s">
        <v>477</v>
      </c>
      <c r="L143" s="19" t="s">
        <v>478</v>
      </c>
      <c r="M143" s="19" t="s">
        <v>479</v>
      </c>
      <c r="N143" s="22" t="s">
        <v>77</v>
      </c>
      <c r="O143" s="2"/>
    </row>
    <row r="144" spans="1:15" ht="30" customHeight="1">
      <c r="A144" s="18">
        <v>140</v>
      </c>
      <c r="B144" s="19" t="s">
        <v>480</v>
      </c>
      <c r="C144" s="20">
        <f t="shared" ca="1" si="2"/>
        <v>26</v>
      </c>
      <c r="D144" s="18" t="s">
        <v>481</v>
      </c>
      <c r="E144" s="20" t="s">
        <v>17</v>
      </c>
      <c r="F144" s="21">
        <v>35802</v>
      </c>
      <c r="G144" s="18" t="s">
        <v>18</v>
      </c>
      <c r="H144" s="18" t="s">
        <v>19</v>
      </c>
      <c r="I144" s="21">
        <v>43528</v>
      </c>
      <c r="J144" s="20" t="s">
        <v>29</v>
      </c>
      <c r="K144" s="19" t="s">
        <v>197</v>
      </c>
      <c r="L144" s="19" t="s">
        <v>482</v>
      </c>
      <c r="M144" s="19" t="s">
        <v>199</v>
      </c>
      <c r="N144" s="22" t="s">
        <v>24</v>
      </c>
      <c r="O144" s="2"/>
    </row>
    <row r="145" spans="1:15" ht="30" customHeight="1">
      <c r="A145" s="18">
        <v>141</v>
      </c>
      <c r="B145" s="19" t="s">
        <v>483</v>
      </c>
      <c r="C145" s="20">
        <f t="shared" ca="1" si="2"/>
        <v>49</v>
      </c>
      <c r="D145" s="18" t="s">
        <v>484</v>
      </c>
      <c r="E145" s="20" t="s">
        <v>485</v>
      </c>
      <c r="F145" s="21">
        <v>27589</v>
      </c>
      <c r="G145" s="18" t="s">
        <v>28</v>
      </c>
      <c r="H145" s="18" t="s">
        <v>19</v>
      </c>
      <c r="I145" s="21">
        <v>34759</v>
      </c>
      <c r="J145" s="20" t="s">
        <v>34</v>
      </c>
      <c r="K145" s="19" t="s">
        <v>197</v>
      </c>
      <c r="L145" s="19" t="s">
        <v>198</v>
      </c>
      <c r="M145" s="19" t="s">
        <v>199</v>
      </c>
      <c r="N145" s="22" t="s">
        <v>24</v>
      </c>
      <c r="O145" s="2"/>
    </row>
    <row r="146" spans="1:15" ht="30" customHeight="1">
      <c r="A146" s="18">
        <v>142</v>
      </c>
      <c r="B146" s="19" t="s">
        <v>486</v>
      </c>
      <c r="C146" s="20">
        <f t="shared" ca="1" si="2"/>
        <v>29</v>
      </c>
      <c r="D146" s="18" t="s">
        <v>487</v>
      </c>
      <c r="E146" s="20" t="s">
        <v>17</v>
      </c>
      <c r="F146" s="21">
        <v>34773</v>
      </c>
      <c r="G146" s="18" t="s">
        <v>18</v>
      </c>
      <c r="H146" s="18" t="s">
        <v>19</v>
      </c>
      <c r="I146" s="21">
        <v>43497</v>
      </c>
      <c r="J146" s="20" t="s">
        <v>20</v>
      </c>
      <c r="K146" s="19" t="s">
        <v>488</v>
      </c>
      <c r="L146" s="19" t="s">
        <v>489</v>
      </c>
      <c r="M146" s="19" t="s">
        <v>42</v>
      </c>
      <c r="N146" s="22" t="s">
        <v>24</v>
      </c>
      <c r="O146" s="2"/>
    </row>
    <row r="147" spans="1:15" ht="30" customHeight="1">
      <c r="A147" s="18">
        <v>143</v>
      </c>
      <c r="B147" s="19" t="s">
        <v>490</v>
      </c>
      <c r="C147" s="20">
        <f t="shared" ca="1" si="2"/>
        <v>36</v>
      </c>
      <c r="D147" s="18" t="s">
        <v>491</v>
      </c>
      <c r="E147" s="20" t="s">
        <v>242</v>
      </c>
      <c r="F147" s="21">
        <v>32466</v>
      </c>
      <c r="G147" s="18" t="s">
        <v>28</v>
      </c>
      <c r="H147" s="18" t="s">
        <v>19</v>
      </c>
      <c r="I147" s="21">
        <v>40544</v>
      </c>
      <c r="J147" s="20" t="s">
        <v>56</v>
      </c>
      <c r="K147" s="19" t="s">
        <v>395</v>
      </c>
      <c r="L147" s="19" t="s">
        <v>396</v>
      </c>
      <c r="M147" s="19" t="s">
        <v>42</v>
      </c>
      <c r="N147" s="22" t="s">
        <v>24</v>
      </c>
      <c r="O147" s="2"/>
    </row>
    <row r="148" spans="1:15" ht="30" customHeight="1">
      <c r="A148" s="18">
        <v>144</v>
      </c>
      <c r="B148" s="19" t="s">
        <v>492</v>
      </c>
      <c r="C148" s="20">
        <f t="shared" ca="1" si="2"/>
        <v>47</v>
      </c>
      <c r="D148" s="18" t="s">
        <v>493</v>
      </c>
      <c r="E148" s="20" t="s">
        <v>17</v>
      </c>
      <c r="F148" s="21">
        <v>28388</v>
      </c>
      <c r="G148" s="18" t="s">
        <v>18</v>
      </c>
      <c r="H148" s="18" t="s">
        <v>19</v>
      </c>
      <c r="I148" s="21">
        <v>36586</v>
      </c>
      <c r="J148" s="20" t="s">
        <v>151</v>
      </c>
      <c r="K148" s="19" t="s">
        <v>181</v>
      </c>
      <c r="L148" s="19" t="s">
        <v>494</v>
      </c>
      <c r="M148" s="19" t="s">
        <v>37</v>
      </c>
      <c r="N148" s="22" t="s">
        <v>37</v>
      </c>
      <c r="O148" s="2"/>
    </row>
    <row r="149" spans="1:15" ht="30" customHeight="1">
      <c r="A149" s="18">
        <v>145</v>
      </c>
      <c r="B149" s="19" t="s">
        <v>495</v>
      </c>
      <c r="C149" s="20">
        <f t="shared" ca="1" si="2"/>
        <v>28</v>
      </c>
      <c r="D149" s="18" t="s">
        <v>496</v>
      </c>
      <c r="E149" s="20" t="s">
        <v>73</v>
      </c>
      <c r="F149" s="21">
        <v>35398</v>
      </c>
      <c r="G149" s="18" t="s">
        <v>18</v>
      </c>
      <c r="H149" s="18" t="s">
        <v>19</v>
      </c>
      <c r="I149" s="21">
        <v>43528</v>
      </c>
      <c r="J149" s="20" t="s">
        <v>29</v>
      </c>
      <c r="K149" s="19" t="s">
        <v>107</v>
      </c>
      <c r="L149" s="19" t="s">
        <v>497</v>
      </c>
      <c r="M149" s="19" t="s">
        <v>42</v>
      </c>
      <c r="N149" s="22" t="s">
        <v>24</v>
      </c>
      <c r="O149" s="2"/>
    </row>
    <row r="150" spans="1:15" ht="30" customHeight="1">
      <c r="A150" s="18">
        <v>146</v>
      </c>
      <c r="B150" s="19" t="s">
        <v>498</v>
      </c>
      <c r="C150" s="20">
        <f t="shared" ca="1" si="2"/>
        <v>40</v>
      </c>
      <c r="D150" s="18" t="s">
        <v>499</v>
      </c>
      <c r="E150" s="20" t="s">
        <v>17</v>
      </c>
      <c r="F150" s="21">
        <v>30683</v>
      </c>
      <c r="G150" s="18" t="s">
        <v>18</v>
      </c>
      <c r="H150" s="18" t="s">
        <v>19</v>
      </c>
      <c r="I150" s="21">
        <v>39873</v>
      </c>
      <c r="J150" s="20" t="s">
        <v>56</v>
      </c>
      <c r="K150" s="19" t="s">
        <v>82</v>
      </c>
      <c r="L150" s="19" t="s">
        <v>96</v>
      </c>
      <c r="M150" s="19" t="s">
        <v>23</v>
      </c>
      <c r="N150" s="22" t="s">
        <v>24</v>
      </c>
      <c r="O150" s="2"/>
    </row>
    <row r="151" spans="1:15" ht="30" customHeight="1">
      <c r="A151" s="18">
        <v>147</v>
      </c>
      <c r="B151" s="19" t="s">
        <v>500</v>
      </c>
      <c r="C151" s="20">
        <f t="shared" ca="1" si="2"/>
        <v>38</v>
      </c>
      <c r="D151" s="18" t="s">
        <v>501</v>
      </c>
      <c r="E151" s="20" t="s">
        <v>17</v>
      </c>
      <c r="F151" s="21">
        <v>31606</v>
      </c>
      <c r="G151" s="18" t="s">
        <v>18</v>
      </c>
      <c r="H151" s="18" t="s">
        <v>19</v>
      </c>
      <c r="I151" s="21">
        <v>40179</v>
      </c>
      <c r="J151" s="20" t="s">
        <v>56</v>
      </c>
      <c r="K151" s="19" t="s">
        <v>52</v>
      </c>
      <c r="L151" s="19" t="s">
        <v>53</v>
      </c>
      <c r="M151" s="19" t="s">
        <v>23</v>
      </c>
      <c r="N151" s="22" t="s">
        <v>24</v>
      </c>
      <c r="O151" s="2"/>
    </row>
    <row r="152" spans="1:15" ht="30" customHeight="1">
      <c r="A152" s="18">
        <v>148</v>
      </c>
      <c r="B152" s="19" t="s">
        <v>502</v>
      </c>
      <c r="C152" s="20">
        <f t="shared" ca="1" si="2"/>
        <v>40</v>
      </c>
      <c r="D152" s="18" t="s">
        <v>503</v>
      </c>
      <c r="E152" s="20" t="s">
        <v>17</v>
      </c>
      <c r="F152" s="21">
        <v>30743</v>
      </c>
      <c r="G152" s="18" t="s">
        <v>28</v>
      </c>
      <c r="H152" s="18" t="s">
        <v>19</v>
      </c>
      <c r="I152" s="21">
        <v>43690</v>
      </c>
      <c r="J152" s="20" t="s">
        <v>56</v>
      </c>
      <c r="K152" s="19" t="s">
        <v>21</v>
      </c>
      <c r="L152" s="19" t="s">
        <v>57</v>
      </c>
      <c r="M152" s="19" t="s">
        <v>23</v>
      </c>
      <c r="N152" s="22" t="s">
        <v>24</v>
      </c>
      <c r="O152" s="2"/>
    </row>
    <row r="153" spans="1:15" ht="30" customHeight="1">
      <c r="A153" s="18">
        <v>149</v>
      </c>
      <c r="B153" s="19" t="s">
        <v>504</v>
      </c>
      <c r="C153" s="20">
        <f t="shared" ca="1" si="2"/>
        <v>52</v>
      </c>
      <c r="D153" s="18" t="s">
        <v>505</v>
      </c>
      <c r="E153" s="20" t="s">
        <v>17</v>
      </c>
      <c r="F153" s="21">
        <v>26620</v>
      </c>
      <c r="G153" s="18" t="s">
        <v>28</v>
      </c>
      <c r="H153" s="18" t="s">
        <v>19</v>
      </c>
      <c r="I153" s="21">
        <v>39448</v>
      </c>
      <c r="J153" s="20" t="s">
        <v>20</v>
      </c>
      <c r="K153" s="19" t="s">
        <v>185</v>
      </c>
      <c r="L153" s="19" t="s">
        <v>506</v>
      </c>
      <c r="M153" s="19" t="s">
        <v>424</v>
      </c>
      <c r="N153" s="22" t="s">
        <v>77</v>
      </c>
      <c r="O153" s="2"/>
    </row>
    <row r="154" spans="1:15" ht="30" customHeight="1">
      <c r="A154" s="18">
        <v>150</v>
      </c>
      <c r="B154" s="19" t="s">
        <v>507</v>
      </c>
      <c r="C154" s="20">
        <f t="shared" ca="1" si="2"/>
        <v>38</v>
      </c>
      <c r="D154" s="18" t="s">
        <v>508</v>
      </c>
      <c r="E154" s="20" t="s">
        <v>509</v>
      </c>
      <c r="F154" s="21">
        <v>31527</v>
      </c>
      <c r="G154" s="18" t="s">
        <v>28</v>
      </c>
      <c r="H154" s="18" t="s">
        <v>19</v>
      </c>
      <c r="I154" s="21">
        <v>44166</v>
      </c>
      <c r="J154" s="20" t="s">
        <v>46</v>
      </c>
      <c r="K154" s="19" t="s">
        <v>107</v>
      </c>
      <c r="L154" s="19" t="s">
        <v>497</v>
      </c>
      <c r="M154" s="19" t="s">
        <v>42</v>
      </c>
      <c r="N154" s="22" t="s">
        <v>24</v>
      </c>
      <c r="O154" s="2"/>
    </row>
    <row r="155" spans="1:15" ht="30" customHeight="1">
      <c r="A155" s="18">
        <v>151</v>
      </c>
      <c r="B155" s="19" t="s">
        <v>514</v>
      </c>
      <c r="C155" s="20">
        <f t="shared" ca="1" si="2"/>
        <v>27</v>
      </c>
      <c r="D155" s="18" t="s">
        <v>515</v>
      </c>
      <c r="E155" s="20" t="s">
        <v>516</v>
      </c>
      <c r="F155" s="21">
        <v>35538</v>
      </c>
      <c r="G155" s="18" t="s">
        <v>28</v>
      </c>
      <c r="H155" s="18" t="s">
        <v>19</v>
      </c>
      <c r="I155" s="21">
        <v>44166</v>
      </c>
      <c r="J155" s="20" t="s">
        <v>46</v>
      </c>
      <c r="K155" s="19" t="s">
        <v>517</v>
      </c>
      <c r="L155" s="19" t="s">
        <v>518</v>
      </c>
      <c r="M155" s="19" t="s">
        <v>187</v>
      </c>
      <c r="N155" s="22" t="s">
        <v>77</v>
      </c>
      <c r="O155" s="2"/>
    </row>
    <row r="156" spans="1:15" ht="30" customHeight="1">
      <c r="A156" s="18">
        <v>152</v>
      </c>
      <c r="B156" s="19" t="s">
        <v>519</v>
      </c>
      <c r="C156" s="20">
        <f t="shared" ca="1" si="2"/>
        <v>43</v>
      </c>
      <c r="D156" s="18" t="s">
        <v>520</v>
      </c>
      <c r="E156" s="20" t="s">
        <v>173</v>
      </c>
      <c r="F156" s="21">
        <v>29704</v>
      </c>
      <c r="G156" s="18" t="s">
        <v>28</v>
      </c>
      <c r="H156" s="18" t="s">
        <v>19</v>
      </c>
      <c r="I156" s="21">
        <v>39083</v>
      </c>
      <c r="J156" s="20" t="s">
        <v>151</v>
      </c>
      <c r="K156" s="19" t="s">
        <v>82</v>
      </c>
      <c r="L156" s="19" t="s">
        <v>83</v>
      </c>
      <c r="M156" s="19" t="s">
        <v>23</v>
      </c>
      <c r="N156" s="22" t="s">
        <v>24</v>
      </c>
      <c r="O156" s="2"/>
    </row>
    <row r="157" spans="1:15" ht="30" customHeight="1">
      <c r="A157" s="18">
        <v>153</v>
      </c>
      <c r="B157" s="19" t="s">
        <v>521</v>
      </c>
      <c r="C157" s="20">
        <f t="shared" ca="1" si="2"/>
        <v>49</v>
      </c>
      <c r="D157" s="18" t="s">
        <v>522</v>
      </c>
      <c r="E157" s="20" t="s">
        <v>17</v>
      </c>
      <c r="F157" s="21">
        <v>27637</v>
      </c>
      <c r="G157" s="18" t="s">
        <v>28</v>
      </c>
      <c r="H157" s="18" t="s">
        <v>19</v>
      </c>
      <c r="I157" s="21">
        <v>42747</v>
      </c>
      <c r="J157" s="20" t="s">
        <v>151</v>
      </c>
      <c r="K157" s="19" t="s">
        <v>523</v>
      </c>
      <c r="L157" s="19" t="s">
        <v>524</v>
      </c>
      <c r="M157" s="19" t="s">
        <v>37</v>
      </c>
      <c r="N157" s="22" t="s">
        <v>37</v>
      </c>
      <c r="O157" s="2"/>
    </row>
    <row r="158" spans="1:15" ht="30" customHeight="1">
      <c r="A158" s="18">
        <v>154</v>
      </c>
      <c r="B158" s="19" t="s">
        <v>525</v>
      </c>
      <c r="C158" s="20">
        <f t="shared" ca="1" si="2"/>
        <v>47</v>
      </c>
      <c r="D158" s="18" t="s">
        <v>526</v>
      </c>
      <c r="E158" s="20" t="s">
        <v>509</v>
      </c>
      <c r="F158" s="21">
        <v>28166</v>
      </c>
      <c r="G158" s="18" t="s">
        <v>28</v>
      </c>
      <c r="H158" s="18" t="s">
        <v>19</v>
      </c>
      <c r="I158" s="21">
        <v>38353</v>
      </c>
      <c r="J158" s="20" t="s">
        <v>151</v>
      </c>
      <c r="K158" s="19" t="s">
        <v>82</v>
      </c>
      <c r="L158" s="19" t="s">
        <v>83</v>
      </c>
      <c r="M158" s="19" t="s">
        <v>23</v>
      </c>
      <c r="N158" s="22" t="s">
        <v>24</v>
      </c>
      <c r="O158" s="2"/>
    </row>
    <row r="159" spans="1:15" ht="30" customHeight="1">
      <c r="A159" s="18">
        <v>155</v>
      </c>
      <c r="B159" s="19" t="s">
        <v>527</v>
      </c>
      <c r="C159" s="20">
        <f t="shared" ca="1" si="2"/>
        <v>56</v>
      </c>
      <c r="D159" s="18" t="s">
        <v>528</v>
      </c>
      <c r="E159" s="20" t="s">
        <v>283</v>
      </c>
      <c r="F159" s="21">
        <v>24900</v>
      </c>
      <c r="G159" s="18" t="s">
        <v>28</v>
      </c>
      <c r="H159" s="18" t="s">
        <v>19</v>
      </c>
      <c r="I159" s="21">
        <v>32203</v>
      </c>
      <c r="J159" s="20" t="s">
        <v>81</v>
      </c>
      <c r="K159" s="19" t="s">
        <v>529</v>
      </c>
      <c r="L159" s="19" t="s">
        <v>530</v>
      </c>
      <c r="M159" s="19" t="s">
        <v>42</v>
      </c>
      <c r="N159" s="22" t="s">
        <v>24</v>
      </c>
      <c r="O159" s="2"/>
    </row>
    <row r="160" spans="1:15" ht="30" customHeight="1">
      <c r="A160" s="18">
        <v>156</v>
      </c>
      <c r="B160" s="19" t="s">
        <v>531</v>
      </c>
      <c r="C160" s="20">
        <f t="shared" ca="1" si="2"/>
        <v>31</v>
      </c>
      <c r="D160" s="18" t="s">
        <v>532</v>
      </c>
      <c r="E160" s="20" t="s">
        <v>17</v>
      </c>
      <c r="F160" s="21">
        <v>34184</v>
      </c>
      <c r="G160" s="18" t="s">
        <v>18</v>
      </c>
      <c r="H160" s="18" t="s">
        <v>19</v>
      </c>
      <c r="I160" s="21">
        <v>43528</v>
      </c>
      <c r="J160" s="20" t="s">
        <v>29</v>
      </c>
      <c r="K160" s="19" t="s">
        <v>197</v>
      </c>
      <c r="L160" s="19" t="s">
        <v>482</v>
      </c>
      <c r="M160" s="19" t="s">
        <v>199</v>
      </c>
      <c r="N160" s="22" t="s">
        <v>24</v>
      </c>
      <c r="O160" s="2"/>
    </row>
    <row r="161" spans="1:15" ht="30" customHeight="1">
      <c r="A161" s="18">
        <v>157</v>
      </c>
      <c r="B161" s="19" t="s">
        <v>533</v>
      </c>
      <c r="C161" s="20">
        <f t="shared" ca="1" si="2"/>
        <v>37</v>
      </c>
      <c r="D161" s="18" t="s">
        <v>534</v>
      </c>
      <c r="E161" s="20" t="s">
        <v>17</v>
      </c>
      <c r="F161" s="21">
        <v>31788</v>
      </c>
      <c r="G161" s="18" t="s">
        <v>18</v>
      </c>
      <c r="H161" s="18" t="s">
        <v>19</v>
      </c>
      <c r="I161" s="21">
        <v>43045</v>
      </c>
      <c r="J161" s="20" t="s">
        <v>20</v>
      </c>
      <c r="K161" s="19" t="s">
        <v>52</v>
      </c>
      <c r="L161" s="19" t="s">
        <v>104</v>
      </c>
      <c r="M161" s="19" t="s">
        <v>23</v>
      </c>
      <c r="N161" s="22" t="s">
        <v>24</v>
      </c>
      <c r="O161" s="2"/>
    </row>
    <row r="162" spans="1:15" ht="30" customHeight="1">
      <c r="A162" s="18">
        <v>158</v>
      </c>
      <c r="B162" s="19" t="s">
        <v>535</v>
      </c>
      <c r="C162" s="20">
        <f t="shared" ca="1" si="2"/>
        <v>41</v>
      </c>
      <c r="D162" s="18" t="s">
        <v>536</v>
      </c>
      <c r="E162" s="20" t="s">
        <v>33</v>
      </c>
      <c r="F162" s="21">
        <v>30633</v>
      </c>
      <c r="G162" s="18" t="s">
        <v>28</v>
      </c>
      <c r="H162" s="18" t="s">
        <v>19</v>
      </c>
      <c r="I162" s="21">
        <v>40544</v>
      </c>
      <c r="J162" s="20" t="s">
        <v>20</v>
      </c>
      <c r="K162" s="19" t="s">
        <v>21</v>
      </c>
      <c r="L162" s="19" t="s">
        <v>22</v>
      </c>
      <c r="M162" s="19" t="s">
        <v>23</v>
      </c>
      <c r="N162" s="22" t="s">
        <v>24</v>
      </c>
      <c r="O162" s="2"/>
    </row>
    <row r="163" spans="1:15" ht="30" customHeight="1">
      <c r="A163" s="18">
        <v>159</v>
      </c>
      <c r="B163" s="19" t="s">
        <v>537</v>
      </c>
      <c r="C163" s="20">
        <f t="shared" ca="1" si="2"/>
        <v>45</v>
      </c>
      <c r="D163" s="18" t="s">
        <v>538</v>
      </c>
      <c r="E163" s="20" t="s">
        <v>17</v>
      </c>
      <c r="F163" s="21">
        <v>28879</v>
      </c>
      <c r="G163" s="18" t="s">
        <v>18</v>
      </c>
      <c r="H163" s="18" t="s">
        <v>19</v>
      </c>
      <c r="I163" s="21">
        <v>39083</v>
      </c>
      <c r="J163" s="20" t="s">
        <v>56</v>
      </c>
      <c r="K163" s="19" t="s">
        <v>21</v>
      </c>
      <c r="L163" s="19" t="s">
        <v>57</v>
      </c>
      <c r="M163" s="19" t="s">
        <v>23</v>
      </c>
      <c r="N163" s="22" t="s">
        <v>24</v>
      </c>
      <c r="O163" s="2"/>
    </row>
    <row r="164" spans="1:15" ht="30" customHeight="1">
      <c r="A164" s="18">
        <v>160</v>
      </c>
      <c r="B164" s="19" t="s">
        <v>539</v>
      </c>
      <c r="C164" s="20">
        <f t="shared" ca="1" si="2"/>
        <v>56</v>
      </c>
      <c r="D164" s="18" t="s">
        <v>540</v>
      </c>
      <c r="E164" s="20" t="s">
        <v>17</v>
      </c>
      <c r="F164" s="21">
        <v>25183</v>
      </c>
      <c r="G164" s="18" t="s">
        <v>18</v>
      </c>
      <c r="H164" s="18" t="s">
        <v>19</v>
      </c>
      <c r="I164" s="21">
        <v>34394</v>
      </c>
      <c r="J164" s="20" t="s">
        <v>34</v>
      </c>
      <c r="K164" s="19" t="s">
        <v>21</v>
      </c>
      <c r="L164" s="19" t="s">
        <v>57</v>
      </c>
      <c r="M164" s="19" t="s">
        <v>23</v>
      </c>
      <c r="N164" s="22" t="s">
        <v>24</v>
      </c>
      <c r="O164" s="2"/>
    </row>
    <row r="165" spans="1:15" ht="30" customHeight="1">
      <c r="A165" s="18">
        <v>161</v>
      </c>
      <c r="B165" s="19" t="s">
        <v>541</v>
      </c>
      <c r="C165" s="20">
        <f t="shared" ca="1" si="2"/>
        <v>42</v>
      </c>
      <c r="D165" s="18" t="s">
        <v>542</v>
      </c>
      <c r="E165" s="20" t="s">
        <v>17</v>
      </c>
      <c r="F165" s="21">
        <v>30012</v>
      </c>
      <c r="G165" s="18" t="s">
        <v>18</v>
      </c>
      <c r="H165" s="18" t="s">
        <v>19</v>
      </c>
      <c r="I165" s="21">
        <v>39448</v>
      </c>
      <c r="J165" s="20" t="s">
        <v>34</v>
      </c>
      <c r="K165" s="19" t="s">
        <v>21</v>
      </c>
      <c r="L165" s="19" t="s">
        <v>57</v>
      </c>
      <c r="M165" s="19" t="s">
        <v>23</v>
      </c>
      <c r="N165" s="22" t="s">
        <v>24</v>
      </c>
      <c r="O165" s="2"/>
    </row>
    <row r="166" spans="1:15" ht="30" customHeight="1">
      <c r="A166" s="18">
        <v>162</v>
      </c>
      <c r="B166" s="19" t="s">
        <v>543</v>
      </c>
      <c r="C166" s="20">
        <f t="shared" ca="1" si="2"/>
        <v>45</v>
      </c>
      <c r="D166" s="18" t="s">
        <v>544</v>
      </c>
      <c r="E166" s="20" t="s">
        <v>17</v>
      </c>
      <c r="F166" s="21">
        <v>29022</v>
      </c>
      <c r="G166" s="18" t="s">
        <v>28</v>
      </c>
      <c r="H166" s="18" t="s">
        <v>19</v>
      </c>
      <c r="I166" s="21">
        <v>39448</v>
      </c>
      <c r="J166" s="20" t="s">
        <v>34</v>
      </c>
      <c r="K166" s="19" t="s">
        <v>545</v>
      </c>
      <c r="L166" s="19" t="s">
        <v>108</v>
      </c>
      <c r="M166" s="19" t="s">
        <v>42</v>
      </c>
      <c r="N166" s="22" t="s">
        <v>24</v>
      </c>
      <c r="O166" s="2"/>
    </row>
    <row r="167" spans="1:15" ht="30" customHeight="1">
      <c r="A167" s="18">
        <v>163</v>
      </c>
      <c r="B167" s="19" t="s">
        <v>546</v>
      </c>
      <c r="C167" s="20">
        <f t="shared" ca="1" si="2"/>
        <v>27</v>
      </c>
      <c r="D167" s="18" t="s">
        <v>547</v>
      </c>
      <c r="E167" s="20" t="s">
        <v>17</v>
      </c>
      <c r="F167" s="21">
        <v>35588</v>
      </c>
      <c r="G167" s="18" t="s">
        <v>18</v>
      </c>
      <c r="H167" s="18" t="s">
        <v>19</v>
      </c>
      <c r="I167" s="21">
        <v>43528</v>
      </c>
      <c r="J167" s="20" t="s">
        <v>29</v>
      </c>
      <c r="K167" s="19" t="s">
        <v>548</v>
      </c>
      <c r="L167" s="19" t="s">
        <v>482</v>
      </c>
      <c r="M167" s="19" t="s">
        <v>199</v>
      </c>
      <c r="N167" s="22" t="s">
        <v>24</v>
      </c>
      <c r="O167" s="2"/>
    </row>
    <row r="168" spans="1:15" ht="30" customHeight="1">
      <c r="A168" s="18">
        <v>164</v>
      </c>
      <c r="B168" s="19" t="s">
        <v>549</v>
      </c>
      <c r="C168" s="20">
        <f t="shared" ca="1" si="2"/>
        <v>41</v>
      </c>
      <c r="D168" s="18" t="s">
        <v>550</v>
      </c>
      <c r="E168" s="20" t="s">
        <v>17</v>
      </c>
      <c r="F168" s="21">
        <v>30403</v>
      </c>
      <c r="G168" s="18" t="s">
        <v>18</v>
      </c>
      <c r="H168" s="18" t="s">
        <v>19</v>
      </c>
      <c r="I168" s="21">
        <v>40179</v>
      </c>
      <c r="J168" s="20" t="s">
        <v>20</v>
      </c>
      <c r="K168" s="19" t="s">
        <v>82</v>
      </c>
      <c r="L168" s="19" t="s">
        <v>87</v>
      </c>
      <c r="M168" s="19" t="s">
        <v>23</v>
      </c>
      <c r="N168" s="22" t="s">
        <v>24</v>
      </c>
      <c r="O168" s="2"/>
    </row>
    <row r="169" spans="1:15" ht="30" customHeight="1">
      <c r="A169" s="18">
        <v>165</v>
      </c>
      <c r="B169" s="19" t="s">
        <v>551</v>
      </c>
      <c r="C169" s="20">
        <f t="shared" ca="1" si="2"/>
        <v>36</v>
      </c>
      <c r="D169" s="18" t="s">
        <v>552</v>
      </c>
      <c r="E169" s="20" t="s">
        <v>17</v>
      </c>
      <c r="F169" s="21">
        <v>32241</v>
      </c>
      <c r="G169" s="18" t="s">
        <v>18</v>
      </c>
      <c r="H169" s="18" t="s">
        <v>19</v>
      </c>
      <c r="I169" s="21">
        <v>43090</v>
      </c>
      <c r="J169" s="20" t="s">
        <v>56</v>
      </c>
      <c r="K169" s="19" t="s">
        <v>52</v>
      </c>
      <c r="L169" s="19" t="s">
        <v>53</v>
      </c>
      <c r="M169" s="19" t="s">
        <v>23</v>
      </c>
      <c r="N169" s="22" t="s">
        <v>24</v>
      </c>
      <c r="O169" s="2"/>
    </row>
    <row r="170" spans="1:15" ht="30" customHeight="1">
      <c r="A170" s="18">
        <v>166</v>
      </c>
      <c r="B170" s="19" t="s">
        <v>553</v>
      </c>
      <c r="C170" s="20">
        <f t="shared" ca="1" si="2"/>
        <v>45</v>
      </c>
      <c r="D170" s="18" t="s">
        <v>554</v>
      </c>
      <c r="E170" s="20" t="s">
        <v>17</v>
      </c>
      <c r="F170" s="21">
        <v>28907</v>
      </c>
      <c r="G170" s="18" t="s">
        <v>18</v>
      </c>
      <c r="H170" s="18" t="s">
        <v>19</v>
      </c>
      <c r="I170" s="21">
        <v>39083</v>
      </c>
      <c r="J170" s="20" t="s">
        <v>34</v>
      </c>
      <c r="K170" s="19" t="s">
        <v>82</v>
      </c>
      <c r="L170" s="19" t="s">
        <v>96</v>
      </c>
      <c r="M170" s="19" t="s">
        <v>23</v>
      </c>
      <c r="N170" s="22" t="s">
        <v>24</v>
      </c>
      <c r="O170" s="2"/>
    </row>
    <row r="171" spans="1:15" ht="30" customHeight="1">
      <c r="A171" s="18">
        <v>167</v>
      </c>
      <c r="B171" s="19" t="s">
        <v>555</v>
      </c>
      <c r="C171" s="20">
        <f t="shared" ca="1" si="2"/>
        <v>52</v>
      </c>
      <c r="D171" s="18" t="s">
        <v>556</v>
      </c>
      <c r="E171" s="20" t="s">
        <v>17</v>
      </c>
      <c r="F171" s="21">
        <v>26482</v>
      </c>
      <c r="G171" s="18" t="s">
        <v>18</v>
      </c>
      <c r="H171" s="18" t="s">
        <v>19</v>
      </c>
      <c r="I171" s="21">
        <v>39448</v>
      </c>
      <c r="J171" s="20" t="s">
        <v>34</v>
      </c>
      <c r="K171" s="19" t="s">
        <v>185</v>
      </c>
      <c r="L171" s="19" t="s">
        <v>557</v>
      </c>
      <c r="M171" s="19" t="s">
        <v>37</v>
      </c>
      <c r="N171" s="22" t="s">
        <v>37</v>
      </c>
      <c r="O171" s="2"/>
    </row>
    <row r="172" spans="1:15" ht="30" customHeight="1">
      <c r="A172" s="18">
        <v>168</v>
      </c>
      <c r="B172" s="19" t="s">
        <v>558</v>
      </c>
      <c r="C172" s="20">
        <f t="shared" ca="1" si="2"/>
        <v>38</v>
      </c>
      <c r="D172" s="18" t="s">
        <v>559</v>
      </c>
      <c r="E172" s="20" t="s">
        <v>17</v>
      </c>
      <c r="F172" s="21">
        <v>31736</v>
      </c>
      <c r="G172" s="18" t="s">
        <v>28</v>
      </c>
      <c r="H172" s="18" t="s">
        <v>19</v>
      </c>
      <c r="I172" s="21">
        <v>40544</v>
      </c>
      <c r="J172" s="20" t="s">
        <v>56</v>
      </c>
      <c r="K172" s="19" t="s">
        <v>21</v>
      </c>
      <c r="L172" s="19" t="s">
        <v>57</v>
      </c>
      <c r="M172" s="19" t="s">
        <v>23</v>
      </c>
      <c r="N172" s="22" t="s">
        <v>24</v>
      </c>
      <c r="O172" s="2"/>
    </row>
    <row r="173" spans="1:15" ht="30" customHeight="1">
      <c r="A173" s="18">
        <v>169</v>
      </c>
      <c r="B173" s="19" t="s">
        <v>560</v>
      </c>
      <c r="C173" s="20">
        <f t="shared" ca="1" si="2"/>
        <v>44</v>
      </c>
      <c r="D173" s="18" t="s">
        <v>561</v>
      </c>
      <c r="E173" s="20" t="s">
        <v>33</v>
      </c>
      <c r="F173" s="21">
        <v>29285</v>
      </c>
      <c r="G173" s="18" t="s">
        <v>28</v>
      </c>
      <c r="H173" s="18" t="s">
        <v>19</v>
      </c>
      <c r="I173" s="21">
        <v>39083</v>
      </c>
      <c r="J173" s="20" t="s">
        <v>34</v>
      </c>
      <c r="K173" s="19" t="s">
        <v>82</v>
      </c>
      <c r="L173" s="19" t="s">
        <v>96</v>
      </c>
      <c r="M173" s="19" t="s">
        <v>23</v>
      </c>
      <c r="N173" s="22" t="s">
        <v>24</v>
      </c>
      <c r="O173" s="2"/>
    </row>
    <row r="174" spans="1:15" ht="30" customHeight="1">
      <c r="A174" s="18">
        <v>170</v>
      </c>
      <c r="B174" s="19" t="s">
        <v>562</v>
      </c>
      <c r="C174" s="20">
        <f t="shared" ca="1" si="2"/>
        <v>52</v>
      </c>
      <c r="D174" s="18" t="s">
        <v>563</v>
      </c>
      <c r="E174" s="20" t="s">
        <v>516</v>
      </c>
      <c r="F174" s="21">
        <v>26309</v>
      </c>
      <c r="G174" s="18" t="s">
        <v>18</v>
      </c>
      <c r="H174" s="18" t="s">
        <v>19</v>
      </c>
      <c r="I174" s="21">
        <v>39448</v>
      </c>
      <c r="J174" s="20" t="s">
        <v>20</v>
      </c>
      <c r="K174" s="19" t="s">
        <v>185</v>
      </c>
      <c r="L174" s="19" t="s">
        <v>564</v>
      </c>
      <c r="M174" s="19" t="s">
        <v>37</v>
      </c>
      <c r="N174" s="22" t="s">
        <v>37</v>
      </c>
      <c r="O174" s="2"/>
    </row>
    <row r="175" spans="1:15" ht="30" customHeight="1">
      <c r="A175" s="18">
        <v>171</v>
      </c>
      <c r="B175" s="19" t="s">
        <v>565</v>
      </c>
      <c r="C175" s="20">
        <f t="shared" ca="1" si="2"/>
        <v>36</v>
      </c>
      <c r="D175" s="18" t="s">
        <v>566</v>
      </c>
      <c r="E175" s="20" t="s">
        <v>17</v>
      </c>
      <c r="F175" s="21">
        <v>32218</v>
      </c>
      <c r="G175" s="18" t="s">
        <v>18</v>
      </c>
      <c r="H175" s="18" t="s">
        <v>19</v>
      </c>
      <c r="I175" s="21">
        <v>42036</v>
      </c>
      <c r="J175" s="20" t="s">
        <v>56</v>
      </c>
      <c r="K175" s="19" t="s">
        <v>82</v>
      </c>
      <c r="L175" s="19" t="s">
        <v>96</v>
      </c>
      <c r="M175" s="19" t="s">
        <v>23</v>
      </c>
      <c r="N175" s="22" t="s">
        <v>24</v>
      </c>
      <c r="O175" s="2"/>
    </row>
    <row r="176" spans="1:15" ht="30" customHeight="1">
      <c r="A176" s="18">
        <v>172</v>
      </c>
      <c r="B176" s="19" t="s">
        <v>567</v>
      </c>
      <c r="C176" s="20">
        <f t="shared" ca="1" si="2"/>
        <v>43</v>
      </c>
      <c r="D176" s="18" t="s">
        <v>568</v>
      </c>
      <c r="E176" s="20" t="s">
        <v>17</v>
      </c>
      <c r="F176" s="21">
        <v>29646</v>
      </c>
      <c r="G176" s="18" t="s">
        <v>18</v>
      </c>
      <c r="H176" s="18" t="s">
        <v>19</v>
      </c>
      <c r="I176" s="21">
        <v>40544</v>
      </c>
      <c r="J176" s="20" t="s">
        <v>56</v>
      </c>
      <c r="K176" s="19" t="s">
        <v>82</v>
      </c>
      <c r="L176" s="19" t="s">
        <v>96</v>
      </c>
      <c r="M176" s="19" t="s">
        <v>23</v>
      </c>
      <c r="N176" s="22" t="s">
        <v>24</v>
      </c>
      <c r="O176" s="2"/>
    </row>
    <row r="177" spans="1:15" ht="30" customHeight="1">
      <c r="A177" s="18">
        <v>173</v>
      </c>
      <c r="B177" s="19" t="s">
        <v>569</v>
      </c>
      <c r="C177" s="20">
        <f t="shared" ca="1" si="2"/>
        <v>48</v>
      </c>
      <c r="D177" s="18" t="s">
        <v>570</v>
      </c>
      <c r="E177" s="20" t="s">
        <v>17</v>
      </c>
      <c r="F177" s="21">
        <v>27970</v>
      </c>
      <c r="G177" s="18" t="s">
        <v>18</v>
      </c>
      <c r="H177" s="18" t="s">
        <v>19</v>
      </c>
      <c r="I177" s="21">
        <v>38808</v>
      </c>
      <c r="J177" s="20" t="s">
        <v>34</v>
      </c>
      <c r="K177" s="19" t="s">
        <v>82</v>
      </c>
      <c r="L177" s="19" t="s">
        <v>96</v>
      </c>
      <c r="M177" s="19" t="s">
        <v>23</v>
      </c>
      <c r="N177" s="22" t="s">
        <v>24</v>
      </c>
      <c r="O177" s="2"/>
    </row>
    <row r="178" spans="1:15" ht="30" customHeight="1">
      <c r="A178" s="18">
        <v>174</v>
      </c>
      <c r="B178" s="19" t="s">
        <v>571</v>
      </c>
      <c r="C178" s="20">
        <f t="shared" ca="1" si="2"/>
        <v>47</v>
      </c>
      <c r="D178" s="18" t="s">
        <v>572</v>
      </c>
      <c r="E178" s="20" t="s">
        <v>17</v>
      </c>
      <c r="F178" s="21">
        <v>28301</v>
      </c>
      <c r="G178" s="18" t="s">
        <v>18</v>
      </c>
      <c r="H178" s="18" t="s">
        <v>19</v>
      </c>
      <c r="I178" s="21">
        <v>39083</v>
      </c>
      <c r="J178" s="20" t="s">
        <v>20</v>
      </c>
      <c r="K178" s="19" t="s">
        <v>52</v>
      </c>
      <c r="L178" s="19" t="s">
        <v>104</v>
      </c>
      <c r="M178" s="19" t="s">
        <v>23</v>
      </c>
      <c r="N178" s="22" t="s">
        <v>24</v>
      </c>
      <c r="O178" s="2"/>
    </row>
    <row r="179" spans="1:15" ht="30" customHeight="1">
      <c r="A179" s="18">
        <v>175</v>
      </c>
      <c r="B179" s="19" t="s">
        <v>573</v>
      </c>
      <c r="C179" s="20">
        <f t="shared" ca="1" si="2"/>
        <v>53</v>
      </c>
      <c r="D179" s="18" t="s">
        <v>574</v>
      </c>
      <c r="E179" s="20" t="s">
        <v>17</v>
      </c>
      <c r="F179" s="21">
        <v>25938</v>
      </c>
      <c r="G179" s="18" t="s">
        <v>28</v>
      </c>
      <c r="H179" s="18" t="s">
        <v>19</v>
      </c>
      <c r="I179" s="21">
        <v>33298</v>
      </c>
      <c r="J179" s="20" t="s">
        <v>81</v>
      </c>
      <c r="K179" s="19" t="s">
        <v>575</v>
      </c>
      <c r="L179" s="19" t="s">
        <v>163</v>
      </c>
      <c r="M179" s="23" t="s">
        <v>164</v>
      </c>
      <c r="N179" s="22" t="s">
        <v>24</v>
      </c>
      <c r="O179" s="2"/>
    </row>
    <row r="180" spans="1:15" ht="30" customHeight="1">
      <c r="A180" s="18">
        <v>176</v>
      </c>
      <c r="B180" s="19" t="s">
        <v>576</v>
      </c>
      <c r="C180" s="20">
        <f t="shared" ca="1" si="2"/>
        <v>46</v>
      </c>
      <c r="D180" s="18" t="s">
        <v>577</v>
      </c>
      <c r="E180" s="20" t="s">
        <v>17</v>
      </c>
      <c r="F180" s="21">
        <v>28809</v>
      </c>
      <c r="G180" s="18" t="s">
        <v>28</v>
      </c>
      <c r="H180" s="18" t="s">
        <v>19</v>
      </c>
      <c r="I180" s="21">
        <v>39873</v>
      </c>
      <c r="J180" s="20" t="s">
        <v>56</v>
      </c>
      <c r="K180" s="19" t="s">
        <v>82</v>
      </c>
      <c r="L180" s="19" t="s">
        <v>96</v>
      </c>
      <c r="M180" s="19" t="s">
        <v>23</v>
      </c>
      <c r="N180" s="22" t="s">
        <v>24</v>
      </c>
      <c r="O180" s="2"/>
    </row>
    <row r="181" spans="1:15" ht="30" customHeight="1">
      <c r="A181" s="18">
        <v>177</v>
      </c>
      <c r="B181" s="19" t="s">
        <v>578</v>
      </c>
      <c r="C181" s="20">
        <f t="shared" ca="1" si="2"/>
        <v>54</v>
      </c>
      <c r="D181" s="18" t="s">
        <v>579</v>
      </c>
      <c r="E181" s="20" t="s">
        <v>246</v>
      </c>
      <c r="F181" s="21">
        <v>25786</v>
      </c>
      <c r="G181" s="18" t="s">
        <v>28</v>
      </c>
      <c r="H181" s="18" t="s">
        <v>19</v>
      </c>
      <c r="I181" s="21">
        <v>33298</v>
      </c>
      <c r="J181" s="20" t="s">
        <v>81</v>
      </c>
      <c r="K181" s="19" t="s">
        <v>82</v>
      </c>
      <c r="L181" s="19" t="s">
        <v>83</v>
      </c>
      <c r="M181" s="19" t="s">
        <v>23</v>
      </c>
      <c r="N181" s="22" t="s">
        <v>24</v>
      </c>
      <c r="O181" s="2"/>
    </row>
    <row r="182" spans="1:15" ht="30" customHeight="1">
      <c r="A182" s="18">
        <v>178</v>
      </c>
      <c r="B182" s="19" t="s">
        <v>580</v>
      </c>
      <c r="C182" s="20">
        <f t="shared" ca="1" si="2"/>
        <v>34</v>
      </c>
      <c r="D182" s="18" t="s">
        <v>581</v>
      </c>
      <c r="E182" s="20" t="s">
        <v>73</v>
      </c>
      <c r="F182" s="21">
        <v>32956</v>
      </c>
      <c r="G182" s="18" t="s">
        <v>18</v>
      </c>
      <c r="H182" s="18" t="s">
        <v>19</v>
      </c>
      <c r="I182" s="21">
        <v>44166</v>
      </c>
      <c r="J182" s="20" t="s">
        <v>46</v>
      </c>
      <c r="K182" s="19" t="s">
        <v>582</v>
      </c>
      <c r="L182" s="19" t="s">
        <v>467</v>
      </c>
      <c r="M182" s="19" t="s">
        <v>468</v>
      </c>
      <c r="N182" s="22" t="s">
        <v>77</v>
      </c>
      <c r="O182" s="2"/>
    </row>
    <row r="183" spans="1:15" ht="30" customHeight="1">
      <c r="A183" s="18">
        <v>179</v>
      </c>
      <c r="B183" s="19" t="s">
        <v>583</v>
      </c>
      <c r="C183" s="20">
        <f t="shared" ca="1" si="2"/>
        <v>52</v>
      </c>
      <c r="D183" s="18" t="s">
        <v>584</v>
      </c>
      <c r="E183" s="20" t="s">
        <v>17</v>
      </c>
      <c r="F183" s="21">
        <v>26332</v>
      </c>
      <c r="G183" s="18" t="s">
        <v>28</v>
      </c>
      <c r="H183" s="18" t="s">
        <v>19</v>
      </c>
      <c r="I183" s="21">
        <v>39448</v>
      </c>
      <c r="J183" s="20" t="s">
        <v>585</v>
      </c>
      <c r="K183" s="19" t="s">
        <v>586</v>
      </c>
      <c r="L183" s="19" t="s">
        <v>587</v>
      </c>
      <c r="M183" s="19" t="s">
        <v>468</v>
      </c>
      <c r="N183" s="22" t="s">
        <v>77</v>
      </c>
      <c r="O183" s="2"/>
    </row>
    <row r="184" spans="1:15" ht="30" customHeight="1">
      <c r="A184" s="18">
        <v>180</v>
      </c>
      <c r="B184" s="19" t="s">
        <v>588</v>
      </c>
      <c r="C184" s="20">
        <f t="shared" ca="1" si="2"/>
        <v>51</v>
      </c>
      <c r="D184" s="18" t="s">
        <v>589</v>
      </c>
      <c r="E184" s="20" t="s">
        <v>17</v>
      </c>
      <c r="F184" s="21">
        <v>26908</v>
      </c>
      <c r="G184" s="18" t="s">
        <v>28</v>
      </c>
      <c r="H184" s="18" t="s">
        <v>19</v>
      </c>
      <c r="I184" s="21">
        <v>38808</v>
      </c>
      <c r="J184" s="20" t="s">
        <v>151</v>
      </c>
      <c r="K184" s="19" t="s">
        <v>82</v>
      </c>
      <c r="L184" s="19" t="s">
        <v>83</v>
      </c>
      <c r="M184" s="19" t="s">
        <v>23</v>
      </c>
      <c r="N184" s="22" t="s">
        <v>24</v>
      </c>
      <c r="O184" s="2"/>
    </row>
    <row r="185" spans="1:15" ht="30" customHeight="1">
      <c r="A185" s="18">
        <v>181</v>
      </c>
      <c r="B185" s="19" t="s">
        <v>590</v>
      </c>
      <c r="C185" s="20">
        <f t="shared" ca="1" si="2"/>
        <v>47</v>
      </c>
      <c r="D185" s="18" t="s">
        <v>591</v>
      </c>
      <c r="E185" s="20" t="s">
        <v>17</v>
      </c>
      <c r="F185" s="21">
        <v>28376</v>
      </c>
      <c r="G185" s="18" t="s">
        <v>18</v>
      </c>
      <c r="H185" s="18" t="s">
        <v>19</v>
      </c>
      <c r="I185" s="21">
        <v>39448</v>
      </c>
      <c r="J185" s="20" t="s">
        <v>34</v>
      </c>
      <c r="K185" s="19" t="s">
        <v>21</v>
      </c>
      <c r="L185" s="19" t="s">
        <v>57</v>
      </c>
      <c r="M185" s="19" t="s">
        <v>23</v>
      </c>
      <c r="N185" s="22" t="s">
        <v>24</v>
      </c>
      <c r="O185" s="2"/>
    </row>
    <row r="186" spans="1:15" ht="30" customHeight="1">
      <c r="A186" s="18">
        <v>182</v>
      </c>
      <c r="B186" s="19" t="s">
        <v>592</v>
      </c>
      <c r="C186" s="20">
        <f t="shared" ca="1" si="2"/>
        <v>53</v>
      </c>
      <c r="D186" s="18" t="s">
        <v>593</v>
      </c>
      <c r="E186" s="20" t="s">
        <v>17</v>
      </c>
      <c r="F186" s="21">
        <v>26262</v>
      </c>
      <c r="G186" s="18" t="s">
        <v>28</v>
      </c>
      <c r="H186" s="18" t="s">
        <v>19</v>
      </c>
      <c r="I186" s="21">
        <v>34731</v>
      </c>
      <c r="J186" s="20" t="s">
        <v>81</v>
      </c>
      <c r="K186" s="19" t="s">
        <v>82</v>
      </c>
      <c r="L186" s="19" t="s">
        <v>83</v>
      </c>
      <c r="M186" s="19" t="s">
        <v>23</v>
      </c>
      <c r="N186" s="22" t="s">
        <v>24</v>
      </c>
      <c r="O186" s="2"/>
    </row>
    <row r="187" spans="1:15" ht="30" customHeight="1">
      <c r="A187" s="18">
        <v>183</v>
      </c>
      <c r="B187" s="19" t="s">
        <v>597</v>
      </c>
      <c r="C187" s="20">
        <f t="shared" ca="1" si="2"/>
        <v>28</v>
      </c>
      <c r="D187" s="18" t="s">
        <v>598</v>
      </c>
      <c r="E187" s="20" t="s">
        <v>17</v>
      </c>
      <c r="F187" s="21">
        <v>35143</v>
      </c>
      <c r="G187" s="18" t="s">
        <v>18</v>
      </c>
      <c r="H187" s="18" t="s">
        <v>19</v>
      </c>
      <c r="I187" s="21">
        <v>44166</v>
      </c>
      <c r="J187" s="20" t="s">
        <v>46</v>
      </c>
      <c r="K187" s="19" t="s">
        <v>582</v>
      </c>
      <c r="L187" s="19" t="s">
        <v>385</v>
      </c>
      <c r="M187" s="19" t="s">
        <v>42</v>
      </c>
      <c r="N187" s="22" t="s">
        <v>24</v>
      </c>
      <c r="O187" s="2"/>
    </row>
    <row r="188" spans="1:15" ht="30" customHeight="1">
      <c r="A188" s="18">
        <v>184</v>
      </c>
      <c r="B188" s="19" t="s">
        <v>599</v>
      </c>
      <c r="C188" s="20">
        <f t="shared" ca="1" si="2"/>
        <v>54</v>
      </c>
      <c r="D188" s="18" t="s">
        <v>600</v>
      </c>
      <c r="E188" s="20" t="s">
        <v>601</v>
      </c>
      <c r="F188" s="21">
        <v>25766</v>
      </c>
      <c r="G188" s="18" t="s">
        <v>18</v>
      </c>
      <c r="H188" s="18" t="s">
        <v>19</v>
      </c>
      <c r="I188" s="21">
        <v>38808</v>
      </c>
      <c r="J188" s="20" t="s">
        <v>34</v>
      </c>
      <c r="K188" s="19" t="s">
        <v>21</v>
      </c>
      <c r="L188" s="19" t="s">
        <v>57</v>
      </c>
      <c r="M188" s="19" t="s">
        <v>23</v>
      </c>
      <c r="N188" s="22" t="s">
        <v>24</v>
      </c>
      <c r="O188" s="2"/>
    </row>
    <row r="189" spans="1:15" ht="30" customHeight="1">
      <c r="A189" s="18">
        <v>185</v>
      </c>
      <c r="B189" s="19" t="s">
        <v>602</v>
      </c>
      <c r="C189" s="20">
        <f t="shared" ca="1" si="2"/>
        <v>51</v>
      </c>
      <c r="D189" s="18" t="s">
        <v>603</v>
      </c>
      <c r="E189" s="20" t="s">
        <v>17</v>
      </c>
      <c r="F189" s="21">
        <v>26918</v>
      </c>
      <c r="G189" s="18" t="s">
        <v>28</v>
      </c>
      <c r="H189" s="18" t="s">
        <v>19</v>
      </c>
      <c r="I189" s="21">
        <v>34394</v>
      </c>
      <c r="J189" s="20" t="s">
        <v>81</v>
      </c>
      <c r="K189" s="19" t="s">
        <v>82</v>
      </c>
      <c r="L189" s="19" t="s">
        <v>83</v>
      </c>
      <c r="M189" s="19" t="s">
        <v>23</v>
      </c>
      <c r="N189" s="22" t="s">
        <v>24</v>
      </c>
      <c r="O189" s="2"/>
    </row>
    <row r="190" spans="1:15" ht="30" customHeight="1">
      <c r="A190" s="18">
        <v>186</v>
      </c>
      <c r="B190" s="19" t="s">
        <v>604</v>
      </c>
      <c r="C190" s="20">
        <f t="shared" ca="1" si="2"/>
        <v>43</v>
      </c>
      <c r="D190" s="18" t="s">
        <v>605</v>
      </c>
      <c r="E190" s="20" t="s">
        <v>17</v>
      </c>
      <c r="F190" s="21">
        <v>29647</v>
      </c>
      <c r="G190" s="18" t="s">
        <v>18</v>
      </c>
      <c r="H190" s="18" t="s">
        <v>19</v>
      </c>
      <c r="I190" s="21">
        <v>39448</v>
      </c>
      <c r="J190" s="20" t="s">
        <v>34</v>
      </c>
      <c r="K190" s="19" t="s">
        <v>82</v>
      </c>
      <c r="L190" s="19" t="s">
        <v>96</v>
      </c>
      <c r="M190" s="19" t="s">
        <v>23</v>
      </c>
      <c r="N190" s="22" t="s">
        <v>24</v>
      </c>
      <c r="O190" s="2"/>
    </row>
    <row r="191" spans="1:15" ht="30" customHeight="1">
      <c r="A191" s="18">
        <v>187</v>
      </c>
      <c r="B191" s="19" t="s">
        <v>606</v>
      </c>
      <c r="C191" s="20">
        <f t="shared" ca="1" si="2"/>
        <v>50</v>
      </c>
      <c r="D191" s="18" t="s">
        <v>607</v>
      </c>
      <c r="E191" s="20" t="s">
        <v>17</v>
      </c>
      <c r="F191" s="21">
        <v>27285</v>
      </c>
      <c r="G191" s="18" t="s">
        <v>18</v>
      </c>
      <c r="H191" s="18" t="s">
        <v>19</v>
      </c>
      <c r="I191" s="21">
        <v>39814</v>
      </c>
      <c r="J191" s="20" t="s">
        <v>20</v>
      </c>
      <c r="K191" s="19" t="s">
        <v>185</v>
      </c>
      <c r="L191" s="19" t="s">
        <v>518</v>
      </c>
      <c r="M191" s="19" t="s">
        <v>479</v>
      </c>
      <c r="N191" s="22" t="s">
        <v>77</v>
      </c>
      <c r="O191" s="2"/>
    </row>
    <row r="192" spans="1:15" ht="30" customHeight="1">
      <c r="A192" s="18">
        <v>188</v>
      </c>
      <c r="B192" s="19" t="s">
        <v>608</v>
      </c>
      <c r="C192" s="20">
        <f t="shared" ca="1" si="2"/>
        <v>32</v>
      </c>
      <c r="D192" s="18" t="s">
        <v>609</v>
      </c>
      <c r="E192" s="20" t="s">
        <v>17</v>
      </c>
      <c r="F192" s="21">
        <v>33698</v>
      </c>
      <c r="G192" s="18" t="s">
        <v>18</v>
      </c>
      <c r="H192" s="18" t="s">
        <v>19</v>
      </c>
      <c r="I192" s="21">
        <v>44875</v>
      </c>
      <c r="J192" s="20" t="s">
        <v>29</v>
      </c>
      <c r="K192" s="19" t="s">
        <v>21</v>
      </c>
      <c r="L192" s="19" t="s">
        <v>30</v>
      </c>
      <c r="M192" s="19" t="s">
        <v>23</v>
      </c>
      <c r="N192" s="22" t="s">
        <v>24</v>
      </c>
      <c r="O192" s="2"/>
    </row>
    <row r="193" spans="1:15" ht="30" customHeight="1">
      <c r="A193" s="18">
        <v>189</v>
      </c>
      <c r="B193" s="19" t="s">
        <v>610</v>
      </c>
      <c r="C193" s="20">
        <f t="shared" ca="1" si="2"/>
        <v>55</v>
      </c>
      <c r="D193" s="18" t="s">
        <v>611</v>
      </c>
      <c r="E193" s="20" t="s">
        <v>17</v>
      </c>
      <c r="F193" s="21">
        <v>25440</v>
      </c>
      <c r="G193" s="18" t="s">
        <v>18</v>
      </c>
      <c r="H193" s="18" t="s">
        <v>19</v>
      </c>
      <c r="I193" s="21">
        <v>34759</v>
      </c>
      <c r="J193" s="20" t="s">
        <v>34</v>
      </c>
      <c r="K193" s="19" t="s">
        <v>82</v>
      </c>
      <c r="L193" s="19" t="s">
        <v>96</v>
      </c>
      <c r="M193" s="19" t="s">
        <v>23</v>
      </c>
      <c r="N193" s="22" t="s">
        <v>24</v>
      </c>
      <c r="O193" s="2"/>
    </row>
    <row r="194" spans="1:15" ht="30" customHeight="1">
      <c r="A194" s="18">
        <v>190</v>
      </c>
      <c r="B194" s="19" t="s">
        <v>612</v>
      </c>
      <c r="C194" s="20">
        <f t="shared" ca="1" si="2"/>
        <v>58</v>
      </c>
      <c r="D194" s="18" t="s">
        <v>613</v>
      </c>
      <c r="E194" s="20" t="s">
        <v>17</v>
      </c>
      <c r="F194" s="21">
        <v>24331</v>
      </c>
      <c r="G194" s="18" t="s">
        <v>18</v>
      </c>
      <c r="H194" s="18" t="s">
        <v>19</v>
      </c>
      <c r="I194" s="21">
        <v>39448</v>
      </c>
      <c r="J194" s="20" t="s">
        <v>29</v>
      </c>
      <c r="K194" s="19" t="s">
        <v>614</v>
      </c>
      <c r="L194" s="19" t="s">
        <v>220</v>
      </c>
      <c r="M194" s="19" t="s">
        <v>187</v>
      </c>
      <c r="N194" s="22" t="s">
        <v>77</v>
      </c>
      <c r="O194" s="2"/>
    </row>
    <row r="195" spans="1:15" ht="30" customHeight="1">
      <c r="A195" s="18">
        <v>191</v>
      </c>
      <c r="B195" s="19" t="s">
        <v>615</v>
      </c>
      <c r="C195" s="20">
        <f t="shared" ca="1" si="2"/>
        <v>50</v>
      </c>
      <c r="D195" s="18" t="s">
        <v>616</v>
      </c>
      <c r="E195" s="20" t="s">
        <v>617</v>
      </c>
      <c r="F195" s="21">
        <v>27150</v>
      </c>
      <c r="G195" s="18" t="s">
        <v>28</v>
      </c>
      <c r="H195" s="18" t="s">
        <v>19</v>
      </c>
      <c r="I195" s="21">
        <v>34394</v>
      </c>
      <c r="J195" s="20" t="s">
        <v>81</v>
      </c>
      <c r="K195" s="19" t="s">
        <v>82</v>
      </c>
      <c r="L195" s="19" t="s">
        <v>83</v>
      </c>
      <c r="M195" s="19" t="s">
        <v>23</v>
      </c>
      <c r="N195" s="22" t="s">
        <v>24</v>
      </c>
      <c r="O195" s="2"/>
    </row>
    <row r="196" spans="1:15" ht="30" customHeight="1">
      <c r="A196" s="18">
        <v>192</v>
      </c>
      <c r="B196" s="19" t="s">
        <v>618</v>
      </c>
      <c r="C196" s="20">
        <f t="shared" ref="C196:C259" ca="1" si="3">(YEAR(NOW())-YEAR(F196))</f>
        <v>36</v>
      </c>
      <c r="D196" s="18" t="s">
        <v>619</v>
      </c>
      <c r="E196" s="20" t="s">
        <v>509</v>
      </c>
      <c r="F196" s="21">
        <v>32450</v>
      </c>
      <c r="G196" s="18" t="s">
        <v>18</v>
      </c>
      <c r="H196" s="18" t="s">
        <v>19</v>
      </c>
      <c r="I196" s="21">
        <v>43528</v>
      </c>
      <c r="J196" s="20" t="s">
        <v>56</v>
      </c>
      <c r="K196" s="19" t="s">
        <v>137</v>
      </c>
      <c r="L196" s="19" t="s">
        <v>138</v>
      </c>
      <c r="M196" s="19" t="s">
        <v>139</v>
      </c>
      <c r="N196" s="22" t="s">
        <v>24</v>
      </c>
      <c r="O196" s="2"/>
    </row>
    <row r="197" spans="1:15" ht="30" customHeight="1">
      <c r="A197" s="18">
        <v>193</v>
      </c>
      <c r="B197" s="19" t="s">
        <v>620</v>
      </c>
      <c r="C197" s="20">
        <f t="shared" ca="1" si="3"/>
        <v>43</v>
      </c>
      <c r="D197" s="18" t="s">
        <v>621</v>
      </c>
      <c r="E197" s="20" t="s">
        <v>363</v>
      </c>
      <c r="F197" s="21">
        <v>29624</v>
      </c>
      <c r="G197" s="18" t="s">
        <v>18</v>
      </c>
      <c r="H197" s="18" t="s">
        <v>19</v>
      </c>
      <c r="I197" s="21">
        <v>38808</v>
      </c>
      <c r="J197" s="20" t="s">
        <v>34</v>
      </c>
      <c r="K197" s="19" t="s">
        <v>52</v>
      </c>
      <c r="L197" s="19" t="s">
        <v>53</v>
      </c>
      <c r="M197" s="19" t="s">
        <v>23</v>
      </c>
      <c r="N197" s="22" t="s">
        <v>24</v>
      </c>
      <c r="O197" s="2"/>
    </row>
    <row r="198" spans="1:15" ht="30" customHeight="1">
      <c r="A198" s="18">
        <v>194</v>
      </c>
      <c r="B198" s="19" t="s">
        <v>622</v>
      </c>
      <c r="C198" s="20">
        <f t="shared" ca="1" si="3"/>
        <v>31</v>
      </c>
      <c r="D198" s="18" t="s">
        <v>623</v>
      </c>
      <c r="E198" s="20" t="s">
        <v>73</v>
      </c>
      <c r="F198" s="21">
        <v>34322</v>
      </c>
      <c r="G198" s="18" t="s">
        <v>18</v>
      </c>
      <c r="H198" s="18" t="s">
        <v>19</v>
      </c>
      <c r="I198" s="21">
        <v>44166</v>
      </c>
      <c r="J198" s="20" t="s">
        <v>65</v>
      </c>
      <c r="K198" s="19" t="s">
        <v>624</v>
      </c>
      <c r="L198" s="19" t="s">
        <v>625</v>
      </c>
      <c r="M198" s="19" t="s">
        <v>626</v>
      </c>
      <c r="N198" s="22" t="s">
        <v>77</v>
      </c>
      <c r="O198" s="2"/>
    </row>
    <row r="199" spans="1:15" ht="30" customHeight="1">
      <c r="A199" s="18">
        <v>195</v>
      </c>
      <c r="B199" s="19" t="s">
        <v>627</v>
      </c>
      <c r="C199" s="20">
        <f t="shared" ca="1" si="3"/>
        <v>27</v>
      </c>
      <c r="D199" s="18" t="s">
        <v>628</v>
      </c>
      <c r="E199" s="20" t="s">
        <v>73</v>
      </c>
      <c r="F199" s="21">
        <v>35445</v>
      </c>
      <c r="G199" s="18" t="s">
        <v>28</v>
      </c>
      <c r="H199" s="18" t="s">
        <v>19</v>
      </c>
      <c r="I199" s="21">
        <v>43497</v>
      </c>
      <c r="J199" s="20" t="s">
        <v>29</v>
      </c>
      <c r="K199" s="19" t="s">
        <v>116</v>
      </c>
      <c r="L199" s="19" t="s">
        <v>629</v>
      </c>
      <c r="M199" s="19" t="s">
        <v>118</v>
      </c>
      <c r="N199" s="22" t="s">
        <v>24</v>
      </c>
      <c r="O199" s="2"/>
    </row>
    <row r="200" spans="1:15" ht="30" customHeight="1">
      <c r="A200" s="18">
        <v>196</v>
      </c>
      <c r="B200" s="19" t="s">
        <v>630</v>
      </c>
      <c r="C200" s="20">
        <f t="shared" ca="1" si="3"/>
        <v>34</v>
      </c>
      <c r="D200" s="18" t="s">
        <v>631</v>
      </c>
      <c r="E200" s="20" t="s">
        <v>17</v>
      </c>
      <c r="F200" s="21">
        <v>32999</v>
      </c>
      <c r="G200" s="18" t="s">
        <v>18</v>
      </c>
      <c r="H200" s="18" t="s">
        <v>19</v>
      </c>
      <c r="I200" s="21">
        <v>43528</v>
      </c>
      <c r="J200" s="20" t="s">
        <v>29</v>
      </c>
      <c r="K200" s="19" t="s">
        <v>21</v>
      </c>
      <c r="L200" s="19" t="s">
        <v>30</v>
      </c>
      <c r="M200" s="19" t="s">
        <v>23</v>
      </c>
      <c r="N200" s="22" t="s">
        <v>24</v>
      </c>
      <c r="O200" s="2"/>
    </row>
    <row r="201" spans="1:15" ht="30" customHeight="1">
      <c r="A201" s="18">
        <v>197</v>
      </c>
      <c r="B201" s="19" t="s">
        <v>632</v>
      </c>
      <c r="C201" s="20">
        <f t="shared" ca="1" si="3"/>
        <v>34</v>
      </c>
      <c r="D201" s="18" t="s">
        <v>633</v>
      </c>
      <c r="E201" s="20" t="s">
        <v>73</v>
      </c>
      <c r="F201" s="21">
        <v>32997</v>
      </c>
      <c r="G201" s="18" t="s">
        <v>18</v>
      </c>
      <c r="H201" s="18" t="s">
        <v>19</v>
      </c>
      <c r="I201" s="21">
        <v>44166</v>
      </c>
      <c r="J201" s="20" t="s">
        <v>46</v>
      </c>
      <c r="K201" s="19" t="s">
        <v>52</v>
      </c>
      <c r="L201" s="19" t="s">
        <v>66</v>
      </c>
      <c r="M201" s="19" t="s">
        <v>634</v>
      </c>
      <c r="N201" s="22" t="s">
        <v>24</v>
      </c>
      <c r="O201" s="2"/>
    </row>
    <row r="202" spans="1:15" ht="30" customHeight="1">
      <c r="A202" s="18">
        <v>198</v>
      </c>
      <c r="B202" s="19" t="s">
        <v>635</v>
      </c>
      <c r="C202" s="20">
        <f t="shared" ca="1" si="3"/>
        <v>47</v>
      </c>
      <c r="D202" s="18" t="s">
        <v>636</v>
      </c>
      <c r="E202" s="20" t="s">
        <v>17</v>
      </c>
      <c r="F202" s="21">
        <v>28234</v>
      </c>
      <c r="G202" s="18" t="s">
        <v>18</v>
      </c>
      <c r="H202" s="18" t="s">
        <v>19</v>
      </c>
      <c r="I202" s="21">
        <v>40179</v>
      </c>
      <c r="J202" s="20" t="s">
        <v>20</v>
      </c>
      <c r="K202" s="19" t="s">
        <v>637</v>
      </c>
      <c r="L202" s="19" t="s">
        <v>638</v>
      </c>
      <c r="M202" s="19" t="s">
        <v>626</v>
      </c>
      <c r="N202" s="22" t="s">
        <v>77</v>
      </c>
      <c r="O202" s="2"/>
    </row>
    <row r="203" spans="1:15" ht="30" customHeight="1">
      <c r="A203" s="18">
        <v>199</v>
      </c>
      <c r="B203" s="19" t="s">
        <v>639</v>
      </c>
      <c r="C203" s="20">
        <f t="shared" ca="1" si="3"/>
        <v>46</v>
      </c>
      <c r="D203" s="18" t="s">
        <v>640</v>
      </c>
      <c r="E203" s="20" t="s">
        <v>173</v>
      </c>
      <c r="F203" s="21">
        <v>28819</v>
      </c>
      <c r="G203" s="18" t="s">
        <v>28</v>
      </c>
      <c r="H203" s="18" t="s">
        <v>19</v>
      </c>
      <c r="I203" s="21">
        <v>39448</v>
      </c>
      <c r="J203" s="20" t="s">
        <v>34</v>
      </c>
      <c r="K203" s="19" t="s">
        <v>82</v>
      </c>
      <c r="L203" s="19" t="s">
        <v>96</v>
      </c>
      <c r="M203" s="19" t="s">
        <v>23</v>
      </c>
      <c r="N203" s="22" t="s">
        <v>24</v>
      </c>
      <c r="O203" s="2"/>
    </row>
    <row r="204" spans="1:15" ht="30" customHeight="1">
      <c r="A204" s="18">
        <v>200</v>
      </c>
      <c r="B204" s="19" t="s">
        <v>641</v>
      </c>
      <c r="C204" s="20">
        <f t="shared" ca="1" si="3"/>
        <v>57</v>
      </c>
      <c r="D204" s="18" t="s">
        <v>642</v>
      </c>
      <c r="E204" s="20" t="s">
        <v>17</v>
      </c>
      <c r="F204" s="21">
        <v>24791</v>
      </c>
      <c r="G204" s="18" t="s">
        <v>18</v>
      </c>
      <c r="H204" s="18" t="s">
        <v>19</v>
      </c>
      <c r="I204" s="21">
        <v>32203</v>
      </c>
      <c r="J204" s="20" t="s">
        <v>34</v>
      </c>
      <c r="K204" s="19" t="s">
        <v>21</v>
      </c>
      <c r="L204" s="19" t="s">
        <v>57</v>
      </c>
      <c r="M204" s="19" t="s">
        <v>23</v>
      </c>
      <c r="N204" s="22" t="s">
        <v>24</v>
      </c>
      <c r="O204" s="2"/>
    </row>
    <row r="205" spans="1:15" ht="30" customHeight="1">
      <c r="A205" s="18">
        <v>201</v>
      </c>
      <c r="B205" s="19" t="s">
        <v>643</v>
      </c>
      <c r="C205" s="20">
        <f t="shared" ca="1" si="3"/>
        <v>51</v>
      </c>
      <c r="D205" s="18" t="s">
        <v>644</v>
      </c>
      <c r="E205" s="20" t="s">
        <v>363</v>
      </c>
      <c r="F205" s="21">
        <v>26872</v>
      </c>
      <c r="G205" s="18" t="s">
        <v>28</v>
      </c>
      <c r="H205" s="18" t="s">
        <v>19</v>
      </c>
      <c r="I205" s="21">
        <v>39448</v>
      </c>
      <c r="J205" s="20" t="s">
        <v>34</v>
      </c>
      <c r="K205" s="19" t="s">
        <v>40</v>
      </c>
      <c r="L205" s="19" t="s">
        <v>41</v>
      </c>
      <c r="M205" s="19" t="s">
        <v>42</v>
      </c>
      <c r="N205" s="22" t="s">
        <v>24</v>
      </c>
      <c r="O205" s="2"/>
    </row>
    <row r="206" spans="1:15" ht="30" customHeight="1">
      <c r="A206" s="18">
        <v>202</v>
      </c>
      <c r="B206" s="19" t="s">
        <v>645</v>
      </c>
      <c r="C206" s="20">
        <f t="shared" ca="1" si="3"/>
        <v>26</v>
      </c>
      <c r="D206" s="18" t="s">
        <v>646</v>
      </c>
      <c r="E206" s="20" t="s">
        <v>647</v>
      </c>
      <c r="F206" s="21">
        <v>35884</v>
      </c>
      <c r="G206" s="18" t="s">
        <v>28</v>
      </c>
      <c r="H206" s="18" t="s">
        <v>19</v>
      </c>
      <c r="I206" s="21">
        <v>44166</v>
      </c>
      <c r="J206" s="20" t="s">
        <v>46</v>
      </c>
      <c r="K206" s="19" t="s">
        <v>648</v>
      </c>
      <c r="L206" s="19" t="s">
        <v>428</v>
      </c>
      <c r="M206" s="19" t="s">
        <v>424</v>
      </c>
      <c r="N206" s="22" t="s">
        <v>77</v>
      </c>
      <c r="O206" s="2"/>
    </row>
    <row r="207" spans="1:15" ht="30" customHeight="1">
      <c r="A207" s="18">
        <v>203</v>
      </c>
      <c r="B207" s="19" t="s">
        <v>649</v>
      </c>
      <c r="C207" s="20">
        <f t="shared" ca="1" si="3"/>
        <v>45</v>
      </c>
      <c r="D207" s="18" t="s">
        <v>650</v>
      </c>
      <c r="E207" s="20" t="s">
        <v>346</v>
      </c>
      <c r="F207" s="21">
        <v>28969</v>
      </c>
      <c r="G207" s="18" t="s">
        <v>28</v>
      </c>
      <c r="H207" s="18" t="s">
        <v>19</v>
      </c>
      <c r="I207" s="21">
        <v>38353</v>
      </c>
      <c r="J207" s="20" t="s">
        <v>56</v>
      </c>
      <c r="K207" s="19" t="s">
        <v>82</v>
      </c>
      <c r="L207" s="19" t="s">
        <v>96</v>
      </c>
      <c r="M207" s="19" t="s">
        <v>23</v>
      </c>
      <c r="N207" s="22" t="s">
        <v>24</v>
      </c>
      <c r="O207" s="2"/>
    </row>
    <row r="208" spans="1:15" ht="30" customHeight="1">
      <c r="A208" s="18">
        <v>204</v>
      </c>
      <c r="B208" s="19" t="s">
        <v>651</v>
      </c>
      <c r="C208" s="20">
        <f t="shared" ca="1" si="3"/>
        <v>56</v>
      </c>
      <c r="D208" s="18" t="s">
        <v>652</v>
      </c>
      <c r="E208" s="20" t="s">
        <v>653</v>
      </c>
      <c r="F208" s="21">
        <v>24875</v>
      </c>
      <c r="G208" s="18" t="s">
        <v>28</v>
      </c>
      <c r="H208" s="18" t="s">
        <v>19</v>
      </c>
      <c r="I208" s="21">
        <v>32568</v>
      </c>
      <c r="J208" s="20" t="s">
        <v>34</v>
      </c>
      <c r="K208" s="19" t="s">
        <v>21</v>
      </c>
      <c r="L208" s="19" t="s">
        <v>57</v>
      </c>
      <c r="M208" s="19" t="s">
        <v>23</v>
      </c>
      <c r="N208" s="22" t="s">
        <v>24</v>
      </c>
      <c r="O208" s="2"/>
    </row>
    <row r="209" spans="1:15" ht="30" customHeight="1">
      <c r="A209" s="18">
        <v>205</v>
      </c>
      <c r="B209" s="19" t="s">
        <v>654</v>
      </c>
      <c r="C209" s="20">
        <f t="shared" ca="1" si="3"/>
        <v>56</v>
      </c>
      <c r="D209" s="18" t="s">
        <v>655</v>
      </c>
      <c r="E209" s="20" t="s">
        <v>17</v>
      </c>
      <c r="F209" s="21">
        <v>25076</v>
      </c>
      <c r="G209" s="18" t="s">
        <v>18</v>
      </c>
      <c r="H209" s="18" t="s">
        <v>19</v>
      </c>
      <c r="I209" s="21">
        <v>32203</v>
      </c>
      <c r="J209" s="20" t="s">
        <v>81</v>
      </c>
      <c r="K209" s="19" t="s">
        <v>82</v>
      </c>
      <c r="L209" s="19" t="s">
        <v>83</v>
      </c>
      <c r="M209" s="19" t="s">
        <v>157</v>
      </c>
      <c r="N209" s="22" t="s">
        <v>24</v>
      </c>
      <c r="O209" s="2"/>
    </row>
    <row r="210" spans="1:15" ht="30" customHeight="1">
      <c r="A210" s="18">
        <v>206</v>
      </c>
      <c r="B210" s="19" t="s">
        <v>656</v>
      </c>
      <c r="C210" s="20">
        <f t="shared" ca="1" si="3"/>
        <v>48</v>
      </c>
      <c r="D210" s="18" t="s">
        <v>657</v>
      </c>
      <c r="E210" s="20" t="s">
        <v>431</v>
      </c>
      <c r="F210" s="21">
        <v>28084</v>
      </c>
      <c r="G210" s="18" t="s">
        <v>18</v>
      </c>
      <c r="H210" s="18" t="s">
        <v>19</v>
      </c>
      <c r="I210" s="21">
        <v>39448</v>
      </c>
      <c r="J210" s="20" t="s">
        <v>29</v>
      </c>
      <c r="K210" s="19" t="s">
        <v>658</v>
      </c>
      <c r="L210" s="19" t="s">
        <v>61</v>
      </c>
      <c r="M210" s="19" t="s">
        <v>468</v>
      </c>
      <c r="N210" s="22" t="s">
        <v>77</v>
      </c>
      <c r="O210" s="2"/>
    </row>
    <row r="211" spans="1:15" ht="30" customHeight="1">
      <c r="A211" s="18">
        <v>207</v>
      </c>
      <c r="B211" s="19" t="s">
        <v>659</v>
      </c>
      <c r="C211" s="20">
        <f t="shared" ca="1" si="3"/>
        <v>53</v>
      </c>
      <c r="D211" s="18" t="s">
        <v>660</v>
      </c>
      <c r="E211" s="20" t="s">
        <v>73</v>
      </c>
      <c r="F211" s="21">
        <v>26157</v>
      </c>
      <c r="G211" s="18" t="s">
        <v>18</v>
      </c>
      <c r="H211" s="18" t="s">
        <v>19</v>
      </c>
      <c r="I211" s="21">
        <v>39814</v>
      </c>
      <c r="J211" s="20" t="s">
        <v>65</v>
      </c>
      <c r="K211" s="19" t="s">
        <v>185</v>
      </c>
      <c r="L211" s="19" t="s">
        <v>220</v>
      </c>
      <c r="M211" s="19" t="s">
        <v>187</v>
      </c>
      <c r="N211" s="22" t="s">
        <v>77</v>
      </c>
      <c r="O211" s="2"/>
    </row>
    <row r="212" spans="1:15" ht="30" customHeight="1">
      <c r="A212" s="18">
        <v>208</v>
      </c>
      <c r="B212" s="19" t="s">
        <v>661</v>
      </c>
      <c r="C212" s="20">
        <f t="shared" ca="1" si="3"/>
        <v>42</v>
      </c>
      <c r="D212" s="18" t="s">
        <v>662</v>
      </c>
      <c r="E212" s="20" t="s">
        <v>17</v>
      </c>
      <c r="F212" s="21">
        <v>30133</v>
      </c>
      <c r="G212" s="18" t="s">
        <v>28</v>
      </c>
      <c r="H212" s="18" t="s">
        <v>19</v>
      </c>
      <c r="I212" s="21">
        <v>40544</v>
      </c>
      <c r="J212" s="20" t="s">
        <v>56</v>
      </c>
      <c r="K212" s="19" t="s">
        <v>21</v>
      </c>
      <c r="L212" s="19" t="s">
        <v>57</v>
      </c>
      <c r="M212" s="19" t="s">
        <v>23</v>
      </c>
      <c r="N212" s="22" t="s">
        <v>24</v>
      </c>
      <c r="O212" s="2"/>
    </row>
    <row r="213" spans="1:15" ht="30" customHeight="1">
      <c r="A213" s="18">
        <v>209</v>
      </c>
      <c r="B213" s="19" t="s">
        <v>663</v>
      </c>
      <c r="C213" s="20">
        <f t="shared" ca="1" si="3"/>
        <v>55</v>
      </c>
      <c r="D213" s="18" t="s">
        <v>664</v>
      </c>
      <c r="E213" s="20" t="s">
        <v>665</v>
      </c>
      <c r="F213" s="21">
        <v>25362</v>
      </c>
      <c r="G213" s="18" t="s">
        <v>18</v>
      </c>
      <c r="H213" s="18" t="s">
        <v>19</v>
      </c>
      <c r="I213" s="21">
        <v>34029</v>
      </c>
      <c r="J213" s="20" t="s">
        <v>81</v>
      </c>
      <c r="K213" s="19" t="s">
        <v>82</v>
      </c>
      <c r="L213" s="19" t="s">
        <v>83</v>
      </c>
      <c r="M213" s="19" t="s">
        <v>23</v>
      </c>
      <c r="N213" s="22" t="s">
        <v>24</v>
      </c>
      <c r="O213" s="2"/>
    </row>
    <row r="214" spans="1:15" ht="30" customHeight="1">
      <c r="A214" s="18">
        <v>210</v>
      </c>
      <c r="B214" s="19" t="s">
        <v>666</v>
      </c>
      <c r="C214" s="20">
        <f t="shared" ca="1" si="3"/>
        <v>46</v>
      </c>
      <c r="D214" s="18" t="s">
        <v>667</v>
      </c>
      <c r="E214" s="20" t="s">
        <v>17</v>
      </c>
      <c r="F214" s="21">
        <v>28670</v>
      </c>
      <c r="G214" s="18" t="s">
        <v>18</v>
      </c>
      <c r="H214" s="18" t="s">
        <v>19</v>
      </c>
      <c r="I214" s="21">
        <v>39083</v>
      </c>
      <c r="J214" s="20" t="s">
        <v>81</v>
      </c>
      <c r="K214" s="19" t="s">
        <v>668</v>
      </c>
      <c r="L214" s="19" t="s">
        <v>364</v>
      </c>
      <c r="M214" s="19" t="s">
        <v>42</v>
      </c>
      <c r="N214" s="22" t="s">
        <v>24</v>
      </c>
      <c r="O214" s="2"/>
    </row>
    <row r="215" spans="1:15" ht="30" customHeight="1">
      <c r="A215" s="18">
        <v>211</v>
      </c>
      <c r="B215" s="19" t="s">
        <v>669</v>
      </c>
      <c r="C215" s="20">
        <f t="shared" ca="1" si="3"/>
        <v>38</v>
      </c>
      <c r="D215" s="18" t="s">
        <v>670</v>
      </c>
      <c r="E215" s="20" t="s">
        <v>509</v>
      </c>
      <c r="F215" s="21">
        <v>31720</v>
      </c>
      <c r="G215" s="18" t="s">
        <v>18</v>
      </c>
      <c r="H215" s="18" t="s">
        <v>19</v>
      </c>
      <c r="I215" s="21">
        <v>42036</v>
      </c>
      <c r="J215" s="20" t="s">
        <v>65</v>
      </c>
      <c r="K215" s="19" t="s">
        <v>21</v>
      </c>
      <c r="L215" s="19" t="s">
        <v>22</v>
      </c>
      <c r="M215" s="19" t="s">
        <v>23</v>
      </c>
      <c r="N215" s="22" t="s">
        <v>24</v>
      </c>
      <c r="O215" s="2"/>
    </row>
    <row r="216" spans="1:15" ht="30" customHeight="1">
      <c r="A216" s="18">
        <v>212</v>
      </c>
      <c r="B216" s="19" t="s">
        <v>671</v>
      </c>
      <c r="C216" s="20">
        <f t="shared" ca="1" si="3"/>
        <v>56</v>
      </c>
      <c r="D216" s="18" t="s">
        <v>672</v>
      </c>
      <c r="E216" s="20" t="s">
        <v>17</v>
      </c>
      <c r="F216" s="21">
        <v>24970</v>
      </c>
      <c r="G216" s="18" t="s">
        <v>18</v>
      </c>
      <c r="H216" s="18" t="s">
        <v>19</v>
      </c>
      <c r="I216" s="21">
        <v>29281</v>
      </c>
      <c r="J216" s="20" t="s">
        <v>34</v>
      </c>
      <c r="K216" s="19" t="s">
        <v>52</v>
      </c>
      <c r="L216" s="19" t="s">
        <v>53</v>
      </c>
      <c r="M216" s="19" t="s">
        <v>23</v>
      </c>
      <c r="N216" s="22" t="s">
        <v>24</v>
      </c>
      <c r="O216" s="2"/>
    </row>
    <row r="217" spans="1:15" ht="30" customHeight="1">
      <c r="A217" s="18">
        <v>213</v>
      </c>
      <c r="B217" s="19" t="s">
        <v>673</v>
      </c>
      <c r="C217" s="20">
        <f t="shared" ca="1" si="3"/>
        <v>34</v>
      </c>
      <c r="D217" s="18" t="s">
        <v>674</v>
      </c>
      <c r="E217" s="20" t="s">
        <v>73</v>
      </c>
      <c r="F217" s="21">
        <v>32907</v>
      </c>
      <c r="G217" s="18" t="s">
        <v>18</v>
      </c>
      <c r="H217" s="18" t="s">
        <v>19</v>
      </c>
      <c r="I217" s="21">
        <v>44166</v>
      </c>
      <c r="J217" s="20" t="s">
        <v>65</v>
      </c>
      <c r="K217" s="19" t="s">
        <v>82</v>
      </c>
      <c r="L217" s="19" t="s">
        <v>675</v>
      </c>
      <c r="M217" s="19" t="s">
        <v>23</v>
      </c>
      <c r="N217" s="22" t="s">
        <v>24</v>
      </c>
      <c r="O217" s="2"/>
    </row>
    <row r="218" spans="1:15" ht="30" customHeight="1">
      <c r="A218" s="18">
        <v>214</v>
      </c>
      <c r="B218" s="19" t="s">
        <v>676</v>
      </c>
      <c r="C218" s="20">
        <f t="shared" ca="1" si="3"/>
        <v>33</v>
      </c>
      <c r="D218" s="18" t="s">
        <v>677</v>
      </c>
      <c r="E218" s="20" t="s">
        <v>678</v>
      </c>
      <c r="F218" s="21">
        <v>33571</v>
      </c>
      <c r="G218" s="18" t="s">
        <v>18</v>
      </c>
      <c r="H218" s="18" t="s">
        <v>19</v>
      </c>
      <c r="I218" s="21">
        <v>43528</v>
      </c>
      <c r="J218" s="20" t="s">
        <v>29</v>
      </c>
      <c r="K218" s="19" t="s">
        <v>47</v>
      </c>
      <c r="L218" s="19" t="s">
        <v>48</v>
      </c>
      <c r="M218" s="19" t="s">
        <v>42</v>
      </c>
      <c r="N218" s="22" t="s">
        <v>24</v>
      </c>
      <c r="O218" s="2"/>
    </row>
    <row r="219" spans="1:15" ht="30" customHeight="1">
      <c r="A219" s="18">
        <v>215</v>
      </c>
      <c r="B219" s="19" t="s">
        <v>679</v>
      </c>
      <c r="C219" s="20">
        <f t="shared" ca="1" si="3"/>
        <v>30</v>
      </c>
      <c r="D219" s="18" t="s">
        <v>680</v>
      </c>
      <c r="E219" s="20" t="s">
        <v>302</v>
      </c>
      <c r="F219" s="21">
        <v>34567</v>
      </c>
      <c r="G219" s="18" t="s">
        <v>28</v>
      </c>
      <c r="H219" s="18" t="s">
        <v>19</v>
      </c>
      <c r="I219" s="21">
        <v>43528</v>
      </c>
      <c r="J219" s="20" t="s">
        <v>20</v>
      </c>
      <c r="K219" s="19" t="s">
        <v>82</v>
      </c>
      <c r="L219" s="19" t="s">
        <v>87</v>
      </c>
      <c r="M219" s="19" t="s">
        <v>23</v>
      </c>
      <c r="N219" s="22" t="s">
        <v>24</v>
      </c>
      <c r="O219" s="2"/>
    </row>
    <row r="220" spans="1:15" ht="30" customHeight="1">
      <c r="A220" s="18">
        <v>216</v>
      </c>
      <c r="B220" s="19" t="s">
        <v>681</v>
      </c>
      <c r="C220" s="20">
        <f t="shared" ca="1" si="3"/>
        <v>38</v>
      </c>
      <c r="D220" s="29" t="s">
        <v>682</v>
      </c>
      <c r="E220" s="20" t="s">
        <v>17</v>
      </c>
      <c r="F220" s="21">
        <v>31508</v>
      </c>
      <c r="G220" s="18" t="s">
        <v>18</v>
      </c>
      <c r="H220" s="18" t="s">
        <v>19</v>
      </c>
      <c r="I220" s="21">
        <v>42826</v>
      </c>
      <c r="J220" s="20" t="s">
        <v>65</v>
      </c>
      <c r="K220" s="19" t="s">
        <v>52</v>
      </c>
      <c r="L220" s="19" t="s">
        <v>66</v>
      </c>
      <c r="M220" s="19" t="s">
        <v>23</v>
      </c>
      <c r="N220" s="22" t="s">
        <v>24</v>
      </c>
      <c r="O220" s="2"/>
    </row>
    <row r="221" spans="1:15" ht="30" customHeight="1">
      <c r="A221" s="18">
        <v>217</v>
      </c>
      <c r="B221" s="19" t="s">
        <v>683</v>
      </c>
      <c r="C221" s="20">
        <f t="shared" ca="1" si="3"/>
        <v>35</v>
      </c>
      <c r="D221" s="18" t="s">
        <v>684</v>
      </c>
      <c r="E221" s="20" t="s">
        <v>73</v>
      </c>
      <c r="F221" s="21">
        <v>32637</v>
      </c>
      <c r="G221" s="18" t="s">
        <v>18</v>
      </c>
      <c r="H221" s="18" t="s">
        <v>19</v>
      </c>
      <c r="I221" s="21">
        <v>43497</v>
      </c>
      <c r="J221" s="20" t="s">
        <v>29</v>
      </c>
      <c r="K221" s="19" t="s">
        <v>40</v>
      </c>
      <c r="L221" s="19" t="s">
        <v>685</v>
      </c>
      <c r="M221" s="19" t="s">
        <v>42</v>
      </c>
      <c r="N221" s="22" t="s">
        <v>24</v>
      </c>
      <c r="O221" s="2"/>
    </row>
    <row r="222" spans="1:15" ht="30" customHeight="1">
      <c r="A222" s="18">
        <v>218</v>
      </c>
      <c r="B222" s="19" t="s">
        <v>686</v>
      </c>
      <c r="C222" s="20">
        <f t="shared" ca="1" si="3"/>
        <v>30</v>
      </c>
      <c r="D222" s="18" t="s">
        <v>687</v>
      </c>
      <c r="E222" s="20" t="s">
        <v>131</v>
      </c>
      <c r="F222" s="21">
        <v>34639</v>
      </c>
      <c r="G222" s="18" t="s">
        <v>18</v>
      </c>
      <c r="H222" s="18" t="s">
        <v>19</v>
      </c>
      <c r="I222" s="21">
        <v>44166</v>
      </c>
      <c r="J222" s="20" t="s">
        <v>20</v>
      </c>
      <c r="K222" s="19" t="s">
        <v>227</v>
      </c>
      <c r="L222" s="19" t="s">
        <v>688</v>
      </c>
      <c r="M222" s="19" t="s">
        <v>42</v>
      </c>
      <c r="N222" s="22" t="s">
        <v>24</v>
      </c>
      <c r="O222" s="2"/>
    </row>
    <row r="223" spans="1:15" ht="30" customHeight="1">
      <c r="A223" s="18">
        <v>219</v>
      </c>
      <c r="B223" s="19" t="s">
        <v>689</v>
      </c>
      <c r="C223" s="20">
        <f t="shared" ca="1" si="3"/>
        <v>39</v>
      </c>
      <c r="D223" s="18" t="s">
        <v>690</v>
      </c>
      <c r="E223" s="20" t="s">
        <v>17</v>
      </c>
      <c r="F223" s="21">
        <v>31138</v>
      </c>
      <c r="G223" s="18" t="s">
        <v>18</v>
      </c>
      <c r="H223" s="18" t="s">
        <v>19</v>
      </c>
      <c r="I223" s="21">
        <v>39873</v>
      </c>
      <c r="J223" s="20" t="s">
        <v>56</v>
      </c>
      <c r="K223" s="19" t="s">
        <v>82</v>
      </c>
      <c r="L223" s="19" t="s">
        <v>96</v>
      </c>
      <c r="M223" s="19" t="s">
        <v>23</v>
      </c>
      <c r="N223" s="22" t="s">
        <v>24</v>
      </c>
      <c r="O223" s="2"/>
    </row>
    <row r="224" spans="1:15" ht="30" customHeight="1">
      <c r="A224" s="18">
        <v>220</v>
      </c>
      <c r="B224" s="19" t="s">
        <v>691</v>
      </c>
      <c r="C224" s="20">
        <f t="shared" ca="1" si="3"/>
        <v>39</v>
      </c>
      <c r="D224" s="18" t="s">
        <v>692</v>
      </c>
      <c r="E224" s="20" t="s">
        <v>17</v>
      </c>
      <c r="F224" s="21">
        <v>31148</v>
      </c>
      <c r="G224" s="18" t="s">
        <v>18</v>
      </c>
      <c r="H224" s="18" t="s">
        <v>19</v>
      </c>
      <c r="I224" s="21">
        <v>39873</v>
      </c>
      <c r="J224" s="20" t="s">
        <v>56</v>
      </c>
      <c r="K224" s="19" t="s">
        <v>406</v>
      </c>
      <c r="L224" s="19" t="s">
        <v>693</v>
      </c>
      <c r="M224" s="19" t="s">
        <v>23</v>
      </c>
      <c r="N224" s="22" t="s">
        <v>24</v>
      </c>
      <c r="O224" s="2"/>
    </row>
    <row r="225" spans="1:15" ht="30" customHeight="1">
      <c r="A225" s="18">
        <v>221</v>
      </c>
      <c r="B225" s="19" t="s">
        <v>694</v>
      </c>
      <c r="C225" s="20">
        <f t="shared" ca="1" si="3"/>
        <v>52</v>
      </c>
      <c r="D225" s="18" t="s">
        <v>695</v>
      </c>
      <c r="E225" s="20" t="s">
        <v>202</v>
      </c>
      <c r="F225" s="21">
        <v>26390</v>
      </c>
      <c r="G225" s="18" t="s">
        <v>18</v>
      </c>
      <c r="H225" s="18" t="s">
        <v>19</v>
      </c>
      <c r="I225" s="21">
        <v>34759</v>
      </c>
      <c r="J225" s="20" t="s">
        <v>34</v>
      </c>
      <c r="K225" s="19" t="s">
        <v>107</v>
      </c>
      <c r="L225" s="19" t="s">
        <v>108</v>
      </c>
      <c r="M225" s="19" t="s">
        <v>42</v>
      </c>
      <c r="N225" s="22" t="s">
        <v>24</v>
      </c>
      <c r="O225" s="2"/>
    </row>
    <row r="226" spans="1:15" ht="30" customHeight="1">
      <c r="A226" s="18">
        <v>222</v>
      </c>
      <c r="B226" s="19" t="s">
        <v>696</v>
      </c>
      <c r="C226" s="20">
        <f t="shared" ca="1" si="3"/>
        <v>47</v>
      </c>
      <c r="D226" s="18" t="s">
        <v>697</v>
      </c>
      <c r="E226" s="20" t="s">
        <v>17</v>
      </c>
      <c r="F226" s="21">
        <v>28452</v>
      </c>
      <c r="G226" s="18" t="s">
        <v>28</v>
      </c>
      <c r="H226" s="18" t="s">
        <v>19</v>
      </c>
      <c r="I226" s="21">
        <v>35125</v>
      </c>
      <c r="J226" s="20" t="s">
        <v>81</v>
      </c>
      <c r="K226" s="19" t="s">
        <v>82</v>
      </c>
      <c r="L226" s="19" t="s">
        <v>83</v>
      </c>
      <c r="M226" s="19" t="s">
        <v>23</v>
      </c>
      <c r="N226" s="22" t="s">
        <v>24</v>
      </c>
      <c r="O226" s="2"/>
    </row>
    <row r="227" spans="1:15" ht="30" customHeight="1">
      <c r="A227" s="18">
        <v>223</v>
      </c>
      <c r="B227" s="19" t="s">
        <v>698</v>
      </c>
      <c r="C227" s="20">
        <f t="shared" ca="1" si="3"/>
        <v>43</v>
      </c>
      <c r="D227" s="18" t="s">
        <v>699</v>
      </c>
      <c r="E227" s="20" t="s">
        <v>17</v>
      </c>
      <c r="F227" s="21">
        <v>29904</v>
      </c>
      <c r="G227" s="18" t="s">
        <v>18</v>
      </c>
      <c r="H227" s="18" t="s">
        <v>19</v>
      </c>
      <c r="I227" s="21">
        <v>43654</v>
      </c>
      <c r="J227" s="20" t="s">
        <v>34</v>
      </c>
      <c r="K227" s="19" t="s">
        <v>52</v>
      </c>
      <c r="L227" s="19" t="s">
        <v>53</v>
      </c>
      <c r="M227" s="19" t="s">
        <v>23</v>
      </c>
      <c r="N227" s="22" t="s">
        <v>24</v>
      </c>
      <c r="O227" s="2"/>
    </row>
    <row r="228" spans="1:15" ht="30" customHeight="1">
      <c r="A228" s="18">
        <v>224</v>
      </c>
      <c r="B228" s="19" t="s">
        <v>700</v>
      </c>
      <c r="C228" s="20">
        <f t="shared" ca="1" si="3"/>
        <v>28</v>
      </c>
      <c r="D228" s="18" t="s">
        <v>701</v>
      </c>
      <c r="E228" s="20" t="s">
        <v>17</v>
      </c>
      <c r="F228" s="21">
        <v>35188</v>
      </c>
      <c r="G228" s="18" t="s">
        <v>18</v>
      </c>
      <c r="H228" s="18" t="s">
        <v>19</v>
      </c>
      <c r="I228" s="21">
        <v>43528</v>
      </c>
      <c r="J228" s="20" t="s">
        <v>29</v>
      </c>
      <c r="K228" s="19" t="s">
        <v>21</v>
      </c>
      <c r="L228" s="19" t="s">
        <v>30</v>
      </c>
      <c r="M228" s="19" t="s">
        <v>23</v>
      </c>
      <c r="N228" s="22" t="s">
        <v>24</v>
      </c>
      <c r="O228" s="2"/>
    </row>
    <row r="229" spans="1:15" ht="30" customHeight="1">
      <c r="A229" s="18">
        <v>225</v>
      </c>
      <c r="B229" s="19" t="s">
        <v>702</v>
      </c>
      <c r="C229" s="20">
        <f t="shared" ca="1" si="3"/>
        <v>40</v>
      </c>
      <c r="D229" s="18" t="s">
        <v>703</v>
      </c>
      <c r="E229" s="20" t="s">
        <v>17</v>
      </c>
      <c r="F229" s="21">
        <v>30948</v>
      </c>
      <c r="G229" s="18" t="s">
        <v>18</v>
      </c>
      <c r="H229" s="18" t="s">
        <v>19</v>
      </c>
      <c r="I229" s="21">
        <v>38353</v>
      </c>
      <c r="J229" s="20" t="s">
        <v>56</v>
      </c>
      <c r="K229" s="19" t="s">
        <v>69</v>
      </c>
      <c r="L229" s="19" t="s">
        <v>436</v>
      </c>
      <c r="M229" s="19" t="s">
        <v>42</v>
      </c>
      <c r="N229" s="22" t="s">
        <v>24</v>
      </c>
      <c r="O229" s="2"/>
    </row>
    <row r="230" spans="1:15" ht="30" customHeight="1">
      <c r="A230" s="18">
        <v>226</v>
      </c>
      <c r="B230" s="19" t="s">
        <v>704</v>
      </c>
      <c r="C230" s="20">
        <f t="shared" ca="1" si="3"/>
        <v>48</v>
      </c>
      <c r="D230" s="18" t="s">
        <v>705</v>
      </c>
      <c r="E230" s="20" t="s">
        <v>17</v>
      </c>
      <c r="F230" s="21">
        <v>27975</v>
      </c>
      <c r="G230" s="18" t="s">
        <v>18</v>
      </c>
      <c r="H230" s="18" t="s">
        <v>19</v>
      </c>
      <c r="I230" s="21">
        <v>38808</v>
      </c>
      <c r="J230" s="20" t="s">
        <v>34</v>
      </c>
      <c r="K230" s="19" t="s">
        <v>82</v>
      </c>
      <c r="L230" s="19" t="s">
        <v>96</v>
      </c>
      <c r="M230" s="19" t="s">
        <v>23</v>
      </c>
      <c r="N230" s="22" t="s">
        <v>24</v>
      </c>
      <c r="O230" s="2"/>
    </row>
    <row r="231" spans="1:15" ht="30" customHeight="1">
      <c r="A231" s="18">
        <v>227</v>
      </c>
      <c r="B231" s="19" t="s">
        <v>706</v>
      </c>
      <c r="C231" s="20">
        <f t="shared" ca="1" si="3"/>
        <v>37</v>
      </c>
      <c r="D231" s="18" t="s">
        <v>707</v>
      </c>
      <c r="E231" s="20" t="s">
        <v>242</v>
      </c>
      <c r="F231" s="21">
        <v>32081</v>
      </c>
      <c r="G231" s="18" t="s">
        <v>18</v>
      </c>
      <c r="H231" s="18" t="s">
        <v>19</v>
      </c>
      <c r="I231" s="21">
        <v>39873</v>
      </c>
      <c r="J231" s="20" t="s">
        <v>56</v>
      </c>
      <c r="K231" s="19" t="s">
        <v>52</v>
      </c>
      <c r="L231" s="19" t="s">
        <v>53</v>
      </c>
      <c r="M231" s="19" t="s">
        <v>23</v>
      </c>
      <c r="N231" s="22" t="s">
        <v>24</v>
      </c>
      <c r="O231" s="2"/>
    </row>
    <row r="232" spans="1:15" ht="30" customHeight="1">
      <c r="A232" s="18">
        <v>228</v>
      </c>
      <c r="B232" s="19" t="s">
        <v>708</v>
      </c>
      <c r="C232" s="20">
        <f t="shared" ca="1" si="3"/>
        <v>34</v>
      </c>
      <c r="D232" s="18" t="s">
        <v>709</v>
      </c>
      <c r="E232" s="20" t="s">
        <v>17</v>
      </c>
      <c r="F232" s="21">
        <v>32988</v>
      </c>
      <c r="G232" s="18" t="s">
        <v>18</v>
      </c>
      <c r="H232" s="18" t="s">
        <v>19</v>
      </c>
      <c r="I232" s="21">
        <v>42036</v>
      </c>
      <c r="J232" s="20" t="s">
        <v>65</v>
      </c>
      <c r="K232" s="19" t="s">
        <v>52</v>
      </c>
      <c r="L232" s="19" t="s">
        <v>104</v>
      </c>
      <c r="M232" s="19" t="s">
        <v>23</v>
      </c>
      <c r="N232" s="22" t="s">
        <v>24</v>
      </c>
      <c r="O232" s="2"/>
    </row>
    <row r="233" spans="1:15" ht="30" customHeight="1">
      <c r="A233" s="18">
        <v>229</v>
      </c>
      <c r="B233" s="19" t="s">
        <v>710</v>
      </c>
      <c r="C233" s="20">
        <f t="shared" ca="1" si="3"/>
        <v>33</v>
      </c>
      <c r="D233" s="18" t="s">
        <v>711</v>
      </c>
      <c r="E233" s="20" t="s">
        <v>405</v>
      </c>
      <c r="F233" s="21">
        <v>33409</v>
      </c>
      <c r="G233" s="18" t="s">
        <v>18</v>
      </c>
      <c r="H233" s="18" t="s">
        <v>19</v>
      </c>
      <c r="I233" s="21">
        <v>41944</v>
      </c>
      <c r="J233" s="20" t="s">
        <v>29</v>
      </c>
      <c r="K233" s="19" t="s">
        <v>582</v>
      </c>
      <c r="L233" s="19" t="s">
        <v>385</v>
      </c>
      <c r="M233" s="19" t="s">
        <v>42</v>
      </c>
      <c r="N233" s="22" t="s">
        <v>24</v>
      </c>
      <c r="O233" s="2"/>
    </row>
    <row r="234" spans="1:15" ht="30" customHeight="1">
      <c r="A234" s="18">
        <v>230</v>
      </c>
      <c r="B234" s="19" t="s">
        <v>712</v>
      </c>
      <c r="C234" s="20">
        <f t="shared" ca="1" si="3"/>
        <v>38</v>
      </c>
      <c r="D234" s="18" t="s">
        <v>713</v>
      </c>
      <c r="E234" s="20" t="s">
        <v>17</v>
      </c>
      <c r="F234" s="21">
        <v>31692</v>
      </c>
      <c r="G234" s="18" t="s">
        <v>18</v>
      </c>
      <c r="H234" s="18" t="s">
        <v>19</v>
      </c>
      <c r="I234" s="21">
        <v>40544</v>
      </c>
      <c r="J234" s="20" t="s">
        <v>56</v>
      </c>
      <c r="K234" s="19" t="s">
        <v>82</v>
      </c>
      <c r="L234" s="19" t="s">
        <v>96</v>
      </c>
      <c r="M234" s="19" t="s">
        <v>23</v>
      </c>
      <c r="N234" s="22" t="s">
        <v>24</v>
      </c>
      <c r="O234" s="2"/>
    </row>
    <row r="235" spans="1:15" ht="30" customHeight="1">
      <c r="A235" s="18">
        <v>231</v>
      </c>
      <c r="B235" s="19" t="s">
        <v>714</v>
      </c>
      <c r="C235" s="20">
        <f t="shared" ca="1" si="3"/>
        <v>39</v>
      </c>
      <c r="D235" s="18" t="s">
        <v>715</v>
      </c>
      <c r="E235" s="20" t="s">
        <v>17</v>
      </c>
      <c r="F235" s="21">
        <v>31349</v>
      </c>
      <c r="G235" s="18" t="s">
        <v>18</v>
      </c>
      <c r="H235" s="18" t="s">
        <v>19</v>
      </c>
      <c r="I235" s="21">
        <v>39873</v>
      </c>
      <c r="J235" s="20" t="s">
        <v>20</v>
      </c>
      <c r="K235" s="19" t="s">
        <v>488</v>
      </c>
      <c r="L235" s="19" t="s">
        <v>716</v>
      </c>
      <c r="M235" s="19" t="s">
        <v>199</v>
      </c>
      <c r="N235" s="22" t="s">
        <v>24</v>
      </c>
      <c r="O235" s="2"/>
    </row>
    <row r="236" spans="1:15" ht="30" customHeight="1">
      <c r="A236" s="18">
        <v>232</v>
      </c>
      <c r="B236" s="19" t="s">
        <v>717</v>
      </c>
      <c r="C236" s="20">
        <f t="shared" ca="1" si="3"/>
        <v>30</v>
      </c>
      <c r="D236" s="18" t="s">
        <v>718</v>
      </c>
      <c r="E236" s="20" t="s">
        <v>17</v>
      </c>
      <c r="F236" s="21">
        <v>34632</v>
      </c>
      <c r="G236" s="18" t="s">
        <v>18</v>
      </c>
      <c r="H236" s="18" t="s">
        <v>19</v>
      </c>
      <c r="I236" s="21">
        <v>44166</v>
      </c>
      <c r="J236" s="20" t="s">
        <v>46</v>
      </c>
      <c r="K236" s="19" t="s">
        <v>21</v>
      </c>
      <c r="L236" s="19" t="s">
        <v>30</v>
      </c>
      <c r="M236" s="19" t="s">
        <v>634</v>
      </c>
      <c r="N236" s="22" t="s">
        <v>24</v>
      </c>
      <c r="O236" s="2"/>
    </row>
    <row r="237" spans="1:15" ht="30" customHeight="1">
      <c r="A237" s="18">
        <v>233</v>
      </c>
      <c r="B237" s="19" t="s">
        <v>719</v>
      </c>
      <c r="C237" s="20">
        <f t="shared" ca="1" si="3"/>
        <v>36</v>
      </c>
      <c r="D237" s="18" t="s">
        <v>720</v>
      </c>
      <c r="E237" s="20" t="s">
        <v>17</v>
      </c>
      <c r="F237" s="21">
        <v>32182</v>
      </c>
      <c r="G237" s="18" t="s">
        <v>28</v>
      </c>
      <c r="H237" s="18" t="s">
        <v>19</v>
      </c>
      <c r="I237" s="21">
        <v>44166</v>
      </c>
      <c r="J237" s="20" t="s">
        <v>65</v>
      </c>
      <c r="K237" s="19" t="s">
        <v>185</v>
      </c>
      <c r="L237" s="19" t="s">
        <v>721</v>
      </c>
      <c r="M237" s="19" t="s">
        <v>76</v>
      </c>
      <c r="N237" s="22" t="s">
        <v>77</v>
      </c>
      <c r="O237" s="2"/>
    </row>
    <row r="238" spans="1:15" ht="30" customHeight="1">
      <c r="A238" s="18">
        <v>234</v>
      </c>
      <c r="B238" s="19" t="s">
        <v>722</v>
      </c>
      <c r="C238" s="20">
        <f t="shared" ca="1" si="3"/>
        <v>28</v>
      </c>
      <c r="D238" s="18" t="s">
        <v>723</v>
      </c>
      <c r="E238" s="20" t="s">
        <v>73</v>
      </c>
      <c r="F238" s="21">
        <v>35163</v>
      </c>
      <c r="G238" s="18" t="s">
        <v>18</v>
      </c>
      <c r="H238" s="18" t="s">
        <v>19</v>
      </c>
      <c r="I238" s="21">
        <v>43497</v>
      </c>
      <c r="J238" s="20" t="s">
        <v>29</v>
      </c>
      <c r="K238" s="19" t="s">
        <v>116</v>
      </c>
      <c r="L238" s="19" t="s">
        <v>629</v>
      </c>
      <c r="M238" s="19" t="s">
        <v>118</v>
      </c>
      <c r="N238" s="22" t="s">
        <v>24</v>
      </c>
      <c r="O238" s="2"/>
    </row>
    <row r="239" spans="1:15" ht="30" customHeight="1">
      <c r="A239" s="18">
        <v>235</v>
      </c>
      <c r="B239" s="19" t="s">
        <v>724</v>
      </c>
      <c r="C239" s="20">
        <f t="shared" ca="1" si="3"/>
        <v>37</v>
      </c>
      <c r="D239" s="18" t="s">
        <v>725</v>
      </c>
      <c r="E239" s="20" t="s">
        <v>17</v>
      </c>
      <c r="F239" s="21">
        <v>31798</v>
      </c>
      <c r="G239" s="18" t="s">
        <v>18</v>
      </c>
      <c r="H239" s="18" t="s">
        <v>19</v>
      </c>
      <c r="I239" s="21">
        <v>39873</v>
      </c>
      <c r="J239" s="20" t="s">
        <v>56</v>
      </c>
      <c r="K239" s="19" t="s">
        <v>52</v>
      </c>
      <c r="L239" s="19" t="s">
        <v>53</v>
      </c>
      <c r="M239" s="19" t="s">
        <v>23</v>
      </c>
      <c r="N239" s="22" t="s">
        <v>24</v>
      </c>
      <c r="O239" s="2"/>
    </row>
    <row r="240" spans="1:15" ht="30" customHeight="1">
      <c r="A240" s="18">
        <v>236</v>
      </c>
      <c r="B240" s="19" t="s">
        <v>726</v>
      </c>
      <c r="C240" s="20">
        <f t="shared" ca="1" si="3"/>
        <v>39</v>
      </c>
      <c r="D240" s="18" t="s">
        <v>727</v>
      </c>
      <c r="E240" s="20" t="s">
        <v>17</v>
      </c>
      <c r="F240" s="21">
        <v>31221</v>
      </c>
      <c r="G240" s="18" t="s">
        <v>28</v>
      </c>
      <c r="H240" s="18" t="s">
        <v>19</v>
      </c>
      <c r="I240" s="21">
        <v>37956</v>
      </c>
      <c r="J240" s="20" t="s">
        <v>65</v>
      </c>
      <c r="K240" s="19" t="s">
        <v>728</v>
      </c>
      <c r="L240" s="19" t="s">
        <v>729</v>
      </c>
      <c r="M240" s="19" t="s">
        <v>468</v>
      </c>
      <c r="N240" s="22" t="s">
        <v>77</v>
      </c>
      <c r="O240" s="2"/>
    </row>
    <row r="241" spans="1:15" ht="30" customHeight="1">
      <c r="A241" s="18">
        <v>237</v>
      </c>
      <c r="B241" s="19" t="s">
        <v>730</v>
      </c>
      <c r="C241" s="20">
        <f t="shared" ca="1" si="3"/>
        <v>39</v>
      </c>
      <c r="D241" s="18" t="s">
        <v>731</v>
      </c>
      <c r="E241" s="20" t="s">
        <v>17</v>
      </c>
      <c r="F241" s="21">
        <v>31348</v>
      </c>
      <c r="G241" s="18" t="s">
        <v>28</v>
      </c>
      <c r="H241" s="18" t="s">
        <v>19</v>
      </c>
      <c r="I241" s="21">
        <v>39873</v>
      </c>
      <c r="J241" s="20" t="s">
        <v>20</v>
      </c>
      <c r="K241" s="19" t="s">
        <v>732</v>
      </c>
      <c r="L241" s="19" t="s">
        <v>96</v>
      </c>
      <c r="M241" s="19" t="s">
        <v>23</v>
      </c>
      <c r="N241" s="22" t="s">
        <v>24</v>
      </c>
      <c r="O241" s="2"/>
    </row>
    <row r="242" spans="1:15" ht="30" customHeight="1">
      <c r="A242" s="18">
        <v>238</v>
      </c>
      <c r="B242" s="19" t="s">
        <v>733</v>
      </c>
      <c r="C242" s="20">
        <f t="shared" ca="1" si="3"/>
        <v>48</v>
      </c>
      <c r="D242" s="18" t="s">
        <v>734</v>
      </c>
      <c r="E242" s="20" t="s">
        <v>735</v>
      </c>
      <c r="F242" s="21">
        <v>27887</v>
      </c>
      <c r="G242" s="18" t="s">
        <v>28</v>
      </c>
      <c r="H242" s="18" t="s">
        <v>19</v>
      </c>
      <c r="I242" s="21">
        <v>35462</v>
      </c>
      <c r="J242" s="20" t="s">
        <v>151</v>
      </c>
      <c r="K242" s="19" t="s">
        <v>732</v>
      </c>
      <c r="L242" s="19" t="s">
        <v>83</v>
      </c>
      <c r="M242" s="19" t="s">
        <v>23</v>
      </c>
      <c r="N242" s="22" t="s">
        <v>24</v>
      </c>
      <c r="O242" s="2"/>
    </row>
    <row r="243" spans="1:15" ht="30" customHeight="1">
      <c r="A243" s="18">
        <v>239</v>
      </c>
      <c r="B243" s="19" t="s">
        <v>736</v>
      </c>
      <c r="C243" s="20">
        <f t="shared" ca="1" si="3"/>
        <v>53</v>
      </c>
      <c r="D243" s="18" t="s">
        <v>737</v>
      </c>
      <c r="E243" s="20" t="s">
        <v>17</v>
      </c>
      <c r="F243" s="21">
        <v>26200</v>
      </c>
      <c r="G243" s="18" t="s">
        <v>18</v>
      </c>
      <c r="H243" s="18" t="s">
        <v>19</v>
      </c>
      <c r="I243" s="21">
        <v>39083</v>
      </c>
      <c r="J243" s="20" t="s">
        <v>65</v>
      </c>
      <c r="K243" s="19" t="s">
        <v>728</v>
      </c>
      <c r="L243" s="19" t="s">
        <v>738</v>
      </c>
      <c r="M243" s="23" t="s">
        <v>187</v>
      </c>
      <c r="N243" s="22" t="s">
        <v>77</v>
      </c>
      <c r="O243" s="2"/>
    </row>
    <row r="244" spans="1:15" ht="30" customHeight="1">
      <c r="A244" s="18">
        <v>240</v>
      </c>
      <c r="B244" s="19" t="s">
        <v>739</v>
      </c>
      <c r="C244" s="20">
        <f t="shared" ca="1" si="3"/>
        <v>39</v>
      </c>
      <c r="D244" s="18" t="s">
        <v>740</v>
      </c>
      <c r="E244" s="20" t="s">
        <v>17</v>
      </c>
      <c r="F244" s="21">
        <v>31149</v>
      </c>
      <c r="G244" s="18" t="s">
        <v>18</v>
      </c>
      <c r="H244" s="18" t="s">
        <v>19</v>
      </c>
      <c r="I244" s="21">
        <v>43709</v>
      </c>
      <c r="J244" s="20" t="s">
        <v>65</v>
      </c>
      <c r="K244" s="19" t="s">
        <v>52</v>
      </c>
      <c r="L244" s="19" t="s">
        <v>66</v>
      </c>
      <c r="M244" s="19" t="s">
        <v>23</v>
      </c>
      <c r="N244" s="22" t="s">
        <v>24</v>
      </c>
      <c r="O244" s="2"/>
    </row>
    <row r="245" spans="1:15" ht="30" customHeight="1">
      <c r="A245" s="18">
        <v>241</v>
      </c>
      <c r="B245" s="19" t="s">
        <v>741</v>
      </c>
      <c r="C245" s="20">
        <f t="shared" ca="1" si="3"/>
        <v>45</v>
      </c>
      <c r="D245" s="18" t="s">
        <v>742</v>
      </c>
      <c r="E245" s="20" t="s">
        <v>73</v>
      </c>
      <c r="F245" s="21">
        <v>29195</v>
      </c>
      <c r="G245" s="18" t="s">
        <v>28</v>
      </c>
      <c r="H245" s="18" t="s">
        <v>19</v>
      </c>
      <c r="I245" s="21">
        <v>38353</v>
      </c>
      <c r="J245" s="20" t="s">
        <v>151</v>
      </c>
      <c r="K245" s="19" t="s">
        <v>82</v>
      </c>
      <c r="L245" s="19" t="s">
        <v>83</v>
      </c>
      <c r="M245" s="19" t="s">
        <v>23</v>
      </c>
      <c r="N245" s="22" t="s">
        <v>24</v>
      </c>
      <c r="O245" s="2"/>
    </row>
    <row r="246" spans="1:15" ht="30" customHeight="1">
      <c r="A246" s="18">
        <v>242</v>
      </c>
      <c r="B246" s="19" t="s">
        <v>743</v>
      </c>
      <c r="C246" s="20">
        <f t="shared" ca="1" si="3"/>
        <v>47</v>
      </c>
      <c r="D246" s="18" t="s">
        <v>744</v>
      </c>
      <c r="E246" s="20" t="s">
        <v>17</v>
      </c>
      <c r="F246" s="21">
        <v>28399</v>
      </c>
      <c r="G246" s="18" t="s">
        <v>18</v>
      </c>
      <c r="H246" s="18" t="s">
        <v>19</v>
      </c>
      <c r="I246" s="21">
        <v>38808</v>
      </c>
      <c r="J246" s="20" t="s">
        <v>65</v>
      </c>
      <c r="K246" s="19" t="s">
        <v>21</v>
      </c>
      <c r="L246" s="19" t="s">
        <v>22</v>
      </c>
      <c r="M246" s="19" t="s">
        <v>23</v>
      </c>
      <c r="N246" s="22" t="s">
        <v>24</v>
      </c>
      <c r="O246" s="2"/>
    </row>
    <row r="247" spans="1:15" ht="30" customHeight="1">
      <c r="A247" s="18">
        <v>243</v>
      </c>
      <c r="B247" s="19" t="s">
        <v>745</v>
      </c>
      <c r="C247" s="20">
        <f t="shared" ca="1" si="3"/>
        <v>35</v>
      </c>
      <c r="D247" s="18" t="s">
        <v>746</v>
      </c>
      <c r="E247" s="20" t="s">
        <v>257</v>
      </c>
      <c r="F247" s="21">
        <v>32688</v>
      </c>
      <c r="G247" s="18" t="s">
        <v>18</v>
      </c>
      <c r="H247" s="18" t="s">
        <v>19</v>
      </c>
      <c r="I247" s="21">
        <v>44166</v>
      </c>
      <c r="J247" s="20" t="s">
        <v>65</v>
      </c>
      <c r="K247" s="19" t="s">
        <v>488</v>
      </c>
      <c r="L247" s="19" t="s">
        <v>747</v>
      </c>
      <c r="M247" s="19" t="s">
        <v>42</v>
      </c>
      <c r="N247" s="22" t="s">
        <v>77</v>
      </c>
      <c r="O247" s="2"/>
    </row>
    <row r="248" spans="1:15" ht="30" customHeight="1">
      <c r="A248" s="18">
        <v>244</v>
      </c>
      <c r="B248" s="19" t="s">
        <v>748</v>
      </c>
      <c r="C248" s="20">
        <f t="shared" ca="1" si="3"/>
        <v>46</v>
      </c>
      <c r="D248" s="18" t="s">
        <v>749</v>
      </c>
      <c r="E248" s="20" t="s">
        <v>17</v>
      </c>
      <c r="F248" s="21">
        <v>28734</v>
      </c>
      <c r="G248" s="18" t="s">
        <v>28</v>
      </c>
      <c r="H248" s="18" t="s">
        <v>19</v>
      </c>
      <c r="I248" s="21">
        <v>39448</v>
      </c>
      <c r="J248" s="20" t="s">
        <v>20</v>
      </c>
      <c r="K248" s="19" t="s">
        <v>185</v>
      </c>
      <c r="L248" s="19" t="s">
        <v>478</v>
      </c>
      <c r="M248" s="19" t="s">
        <v>479</v>
      </c>
      <c r="N248" s="22" t="s">
        <v>77</v>
      </c>
      <c r="O248" s="2"/>
    </row>
    <row r="249" spans="1:15" ht="30" customHeight="1">
      <c r="A249" s="18">
        <v>245</v>
      </c>
      <c r="B249" s="19" t="s">
        <v>750</v>
      </c>
      <c r="C249" s="20">
        <f t="shared" ca="1" si="3"/>
        <v>28</v>
      </c>
      <c r="D249" s="18" t="s">
        <v>751</v>
      </c>
      <c r="E249" s="20" t="s">
        <v>752</v>
      </c>
      <c r="F249" s="21">
        <v>35071</v>
      </c>
      <c r="G249" s="18" t="s">
        <v>18</v>
      </c>
      <c r="H249" s="18" t="s">
        <v>19</v>
      </c>
      <c r="I249" s="21">
        <v>44166</v>
      </c>
      <c r="J249" s="20" t="s">
        <v>46</v>
      </c>
      <c r="K249" s="19" t="s">
        <v>40</v>
      </c>
      <c r="L249" s="19" t="s">
        <v>685</v>
      </c>
      <c r="M249" s="19" t="s">
        <v>42</v>
      </c>
      <c r="N249" s="22" t="s">
        <v>24</v>
      </c>
      <c r="O249" s="2"/>
    </row>
    <row r="250" spans="1:15" ht="30" customHeight="1">
      <c r="A250" s="18">
        <v>246</v>
      </c>
      <c r="B250" s="19" t="s">
        <v>753</v>
      </c>
      <c r="C250" s="20">
        <f t="shared" ca="1" si="3"/>
        <v>37</v>
      </c>
      <c r="D250" s="18" t="s">
        <v>754</v>
      </c>
      <c r="E250" s="20" t="s">
        <v>17</v>
      </c>
      <c r="F250" s="21">
        <v>32108</v>
      </c>
      <c r="G250" s="18" t="s">
        <v>18</v>
      </c>
      <c r="H250" s="18" t="s">
        <v>19</v>
      </c>
      <c r="I250" s="21">
        <v>43511</v>
      </c>
      <c r="J250" s="20" t="s">
        <v>56</v>
      </c>
      <c r="K250" s="19" t="s">
        <v>21</v>
      </c>
      <c r="L250" s="19" t="s">
        <v>57</v>
      </c>
      <c r="M250" s="19" t="s">
        <v>23</v>
      </c>
      <c r="N250" s="22" t="s">
        <v>24</v>
      </c>
      <c r="O250" s="2"/>
    </row>
    <row r="251" spans="1:15" ht="30" customHeight="1">
      <c r="A251" s="18">
        <v>247</v>
      </c>
      <c r="B251" s="19" t="s">
        <v>755</v>
      </c>
      <c r="C251" s="20">
        <f t="shared" ca="1" si="3"/>
        <v>39</v>
      </c>
      <c r="D251" s="18" t="s">
        <v>756</v>
      </c>
      <c r="E251" s="20" t="s">
        <v>757</v>
      </c>
      <c r="F251" s="21">
        <v>31138</v>
      </c>
      <c r="G251" s="18" t="s">
        <v>18</v>
      </c>
      <c r="H251" s="18" t="s">
        <v>19</v>
      </c>
      <c r="I251" s="21">
        <v>43763</v>
      </c>
      <c r="J251" s="20" t="s">
        <v>29</v>
      </c>
      <c r="K251" s="19" t="s">
        <v>52</v>
      </c>
      <c r="L251" s="19" t="s">
        <v>66</v>
      </c>
      <c r="M251" s="19" t="s">
        <v>23</v>
      </c>
      <c r="N251" s="22" t="s">
        <v>24</v>
      </c>
      <c r="O251" s="2"/>
    </row>
    <row r="252" spans="1:15" ht="30" customHeight="1">
      <c r="A252" s="18">
        <v>248</v>
      </c>
      <c r="B252" s="19" t="s">
        <v>758</v>
      </c>
      <c r="C252" s="20">
        <f t="shared" ca="1" si="3"/>
        <v>37</v>
      </c>
      <c r="D252" s="18" t="s">
        <v>759</v>
      </c>
      <c r="E252" s="20" t="s">
        <v>17</v>
      </c>
      <c r="F252" s="21">
        <v>31781</v>
      </c>
      <c r="G252" s="18" t="s">
        <v>18</v>
      </c>
      <c r="H252" s="18" t="s">
        <v>19</v>
      </c>
      <c r="I252" s="21">
        <v>39845</v>
      </c>
      <c r="J252" s="20" t="s">
        <v>56</v>
      </c>
      <c r="K252" s="19" t="s">
        <v>82</v>
      </c>
      <c r="L252" s="19" t="s">
        <v>96</v>
      </c>
      <c r="M252" s="19" t="s">
        <v>23</v>
      </c>
      <c r="N252" s="22" t="s">
        <v>24</v>
      </c>
      <c r="O252" s="2"/>
    </row>
    <row r="253" spans="1:15" ht="30" customHeight="1">
      <c r="A253" s="18">
        <v>249</v>
      </c>
      <c r="B253" s="19" t="s">
        <v>760</v>
      </c>
      <c r="C253" s="20">
        <f t="shared" ca="1" si="3"/>
        <v>54</v>
      </c>
      <c r="D253" s="18" t="s">
        <v>761</v>
      </c>
      <c r="E253" s="20" t="s">
        <v>17</v>
      </c>
      <c r="F253" s="21">
        <v>25902</v>
      </c>
      <c r="G253" s="18" t="s">
        <v>18</v>
      </c>
      <c r="H253" s="18" t="s">
        <v>19</v>
      </c>
      <c r="I253" s="21">
        <v>33298</v>
      </c>
      <c r="J253" s="20" t="s">
        <v>34</v>
      </c>
      <c r="K253" s="19" t="s">
        <v>728</v>
      </c>
      <c r="L253" s="19" t="s">
        <v>762</v>
      </c>
      <c r="M253" s="19" t="s">
        <v>199</v>
      </c>
      <c r="N253" s="22" t="s">
        <v>24</v>
      </c>
      <c r="O253" s="2"/>
    </row>
    <row r="254" spans="1:15" ht="30" customHeight="1">
      <c r="A254" s="18">
        <v>250</v>
      </c>
      <c r="B254" s="19" t="s">
        <v>763</v>
      </c>
      <c r="C254" s="20">
        <f t="shared" ca="1" si="3"/>
        <v>44</v>
      </c>
      <c r="D254" s="18" t="s">
        <v>764</v>
      </c>
      <c r="E254" s="20" t="s">
        <v>17</v>
      </c>
      <c r="F254" s="21">
        <v>29469</v>
      </c>
      <c r="G254" s="18" t="s">
        <v>18</v>
      </c>
      <c r="H254" s="18" t="s">
        <v>19</v>
      </c>
      <c r="I254" s="21">
        <v>38808</v>
      </c>
      <c r="J254" s="20" t="s">
        <v>20</v>
      </c>
      <c r="K254" s="19" t="s">
        <v>40</v>
      </c>
      <c r="L254" s="19" t="s">
        <v>765</v>
      </c>
      <c r="M254" s="19" t="s">
        <v>42</v>
      </c>
      <c r="N254" s="22" t="s">
        <v>24</v>
      </c>
      <c r="O254" s="2"/>
    </row>
    <row r="255" spans="1:15" ht="30" customHeight="1">
      <c r="A255" s="18">
        <v>251</v>
      </c>
      <c r="B255" s="19" t="s">
        <v>766</v>
      </c>
      <c r="C255" s="20">
        <f t="shared" ca="1" si="3"/>
        <v>42</v>
      </c>
      <c r="D255" s="18" t="s">
        <v>767</v>
      </c>
      <c r="E255" s="20" t="s">
        <v>509</v>
      </c>
      <c r="F255" s="21">
        <v>30126</v>
      </c>
      <c r="G255" s="18" t="s">
        <v>18</v>
      </c>
      <c r="H255" s="18" t="s">
        <v>19</v>
      </c>
      <c r="I255" s="21">
        <v>38353</v>
      </c>
      <c r="J255" s="20" t="s">
        <v>151</v>
      </c>
      <c r="K255" s="19" t="s">
        <v>82</v>
      </c>
      <c r="L255" s="19" t="s">
        <v>83</v>
      </c>
      <c r="M255" s="19" t="s">
        <v>23</v>
      </c>
      <c r="N255" s="22" t="s">
        <v>24</v>
      </c>
      <c r="O255" s="2"/>
    </row>
    <row r="256" spans="1:15" ht="30" customHeight="1">
      <c r="A256" s="18">
        <v>252</v>
      </c>
      <c r="B256" s="19" t="s">
        <v>768</v>
      </c>
      <c r="C256" s="20">
        <f t="shared" ca="1" si="3"/>
        <v>30</v>
      </c>
      <c r="D256" s="18" t="s">
        <v>769</v>
      </c>
      <c r="E256" s="20" t="s">
        <v>33</v>
      </c>
      <c r="F256" s="21">
        <v>34610</v>
      </c>
      <c r="G256" s="18" t="s">
        <v>18</v>
      </c>
      <c r="H256" s="18" t="s">
        <v>19</v>
      </c>
      <c r="I256" s="21">
        <v>43497</v>
      </c>
      <c r="J256" s="20" t="s">
        <v>29</v>
      </c>
      <c r="K256" s="19" t="s">
        <v>770</v>
      </c>
      <c r="L256" s="19" t="s">
        <v>771</v>
      </c>
      <c r="M256" s="19" t="s">
        <v>42</v>
      </c>
      <c r="N256" s="22" t="s">
        <v>24</v>
      </c>
      <c r="O256" s="2"/>
    </row>
    <row r="257" spans="1:15" ht="30" customHeight="1">
      <c r="A257" s="18">
        <v>253</v>
      </c>
      <c r="B257" s="19" t="s">
        <v>772</v>
      </c>
      <c r="C257" s="20">
        <f t="shared" ca="1" si="3"/>
        <v>30</v>
      </c>
      <c r="D257" s="18" t="s">
        <v>773</v>
      </c>
      <c r="E257" s="20" t="s">
        <v>774</v>
      </c>
      <c r="F257" s="21">
        <v>34695</v>
      </c>
      <c r="G257" s="18" t="s">
        <v>28</v>
      </c>
      <c r="H257" s="18" t="s">
        <v>19</v>
      </c>
      <c r="I257" s="21">
        <v>44166</v>
      </c>
      <c r="J257" s="20" t="s">
        <v>65</v>
      </c>
      <c r="K257" s="19" t="s">
        <v>775</v>
      </c>
      <c r="L257" s="19" t="s">
        <v>776</v>
      </c>
      <c r="M257" s="19" t="s">
        <v>199</v>
      </c>
      <c r="N257" s="22" t="s">
        <v>24</v>
      </c>
      <c r="O257" s="2"/>
    </row>
    <row r="258" spans="1:15" ht="30" customHeight="1">
      <c r="A258" s="18">
        <v>254</v>
      </c>
      <c r="B258" s="19" t="s">
        <v>777</v>
      </c>
      <c r="C258" s="20">
        <f t="shared" ca="1" si="3"/>
        <v>57</v>
      </c>
      <c r="D258" s="18" t="s">
        <v>778</v>
      </c>
      <c r="E258" s="20" t="s">
        <v>779</v>
      </c>
      <c r="F258" s="21">
        <v>24601</v>
      </c>
      <c r="G258" s="18" t="s">
        <v>18</v>
      </c>
      <c r="H258" s="18" t="s">
        <v>19</v>
      </c>
      <c r="I258" s="21">
        <v>32933</v>
      </c>
      <c r="J258" s="20" t="s">
        <v>34</v>
      </c>
      <c r="K258" s="19" t="s">
        <v>582</v>
      </c>
      <c r="L258" s="19" t="s">
        <v>780</v>
      </c>
      <c r="M258" s="19" t="s">
        <v>42</v>
      </c>
      <c r="N258" s="22" t="s">
        <v>24</v>
      </c>
      <c r="O258" s="2"/>
    </row>
    <row r="259" spans="1:15" ht="30" customHeight="1">
      <c r="A259" s="18">
        <v>255</v>
      </c>
      <c r="B259" s="19" t="s">
        <v>781</v>
      </c>
      <c r="C259" s="20">
        <f t="shared" ca="1" si="3"/>
        <v>29</v>
      </c>
      <c r="D259" s="18" t="s">
        <v>782</v>
      </c>
      <c r="E259" s="20" t="s">
        <v>17</v>
      </c>
      <c r="F259" s="21">
        <v>34916</v>
      </c>
      <c r="G259" s="18" t="s">
        <v>18</v>
      </c>
      <c r="H259" s="18" t="s">
        <v>19</v>
      </c>
      <c r="I259" s="21">
        <v>44166</v>
      </c>
      <c r="J259" s="20" t="s">
        <v>65</v>
      </c>
      <c r="K259" s="19" t="s">
        <v>783</v>
      </c>
      <c r="L259" s="28" t="s">
        <v>784</v>
      </c>
      <c r="M259" s="19" t="s">
        <v>42</v>
      </c>
      <c r="N259" s="22" t="s">
        <v>24</v>
      </c>
      <c r="O259" s="2"/>
    </row>
    <row r="260" spans="1:15" ht="30" customHeight="1">
      <c r="A260" s="18">
        <v>256</v>
      </c>
      <c r="B260" s="19" t="s">
        <v>785</v>
      </c>
      <c r="C260" s="20">
        <f t="shared" ref="C260:C322" ca="1" si="4">(YEAR(NOW())-YEAR(F260))</f>
        <v>45</v>
      </c>
      <c r="D260" s="18" t="s">
        <v>786</v>
      </c>
      <c r="E260" s="20" t="s">
        <v>17</v>
      </c>
      <c r="F260" s="21">
        <v>29159</v>
      </c>
      <c r="G260" s="18" t="s">
        <v>18</v>
      </c>
      <c r="H260" s="18" t="s">
        <v>19</v>
      </c>
      <c r="I260" s="21">
        <v>38808</v>
      </c>
      <c r="J260" s="20" t="s">
        <v>34</v>
      </c>
      <c r="K260" s="19" t="s">
        <v>582</v>
      </c>
      <c r="L260" s="19" t="s">
        <v>780</v>
      </c>
      <c r="M260" s="19" t="s">
        <v>42</v>
      </c>
      <c r="N260" s="22" t="s">
        <v>24</v>
      </c>
      <c r="O260" s="2"/>
    </row>
    <row r="261" spans="1:15" ht="30" customHeight="1">
      <c r="A261" s="18">
        <v>257</v>
      </c>
      <c r="B261" s="19" t="s">
        <v>787</v>
      </c>
      <c r="C261" s="20">
        <f t="shared" ca="1" si="4"/>
        <v>57</v>
      </c>
      <c r="D261" s="18" t="s">
        <v>788</v>
      </c>
      <c r="E261" s="20" t="s">
        <v>73</v>
      </c>
      <c r="F261" s="21">
        <v>24751</v>
      </c>
      <c r="G261" s="18" t="s">
        <v>18</v>
      </c>
      <c r="H261" s="18" t="s">
        <v>19</v>
      </c>
      <c r="I261" s="21">
        <v>29281</v>
      </c>
      <c r="J261" s="20" t="s">
        <v>81</v>
      </c>
      <c r="K261" s="19" t="s">
        <v>82</v>
      </c>
      <c r="L261" s="19" t="s">
        <v>83</v>
      </c>
      <c r="M261" s="19" t="s">
        <v>23</v>
      </c>
      <c r="N261" s="22" t="s">
        <v>24</v>
      </c>
      <c r="O261" s="2"/>
    </row>
    <row r="262" spans="1:15" ht="30" customHeight="1">
      <c r="A262" s="18">
        <v>258</v>
      </c>
      <c r="B262" s="19" t="s">
        <v>789</v>
      </c>
      <c r="C262" s="20">
        <f t="shared" ca="1" si="4"/>
        <v>48</v>
      </c>
      <c r="D262" s="18" t="s">
        <v>790</v>
      </c>
      <c r="E262" s="20" t="s">
        <v>73</v>
      </c>
      <c r="F262" s="21">
        <v>27997</v>
      </c>
      <c r="G262" s="18" t="s">
        <v>18</v>
      </c>
      <c r="H262" s="18" t="s">
        <v>19</v>
      </c>
      <c r="I262" s="21">
        <v>39814</v>
      </c>
      <c r="J262" s="20" t="s">
        <v>56</v>
      </c>
      <c r="K262" s="19" t="s">
        <v>185</v>
      </c>
      <c r="L262" s="19" t="s">
        <v>791</v>
      </c>
      <c r="M262" s="19" t="s">
        <v>479</v>
      </c>
      <c r="N262" s="22" t="s">
        <v>77</v>
      </c>
      <c r="O262" s="2"/>
    </row>
    <row r="263" spans="1:15" ht="30" customHeight="1">
      <c r="A263" s="18">
        <v>259</v>
      </c>
      <c r="B263" s="19" t="s">
        <v>792</v>
      </c>
      <c r="C263" s="20">
        <f t="shared" ca="1" si="4"/>
        <v>55</v>
      </c>
      <c r="D263" s="18" t="s">
        <v>793</v>
      </c>
      <c r="E263" s="20" t="s">
        <v>73</v>
      </c>
      <c r="F263" s="21">
        <v>25517</v>
      </c>
      <c r="G263" s="18" t="s">
        <v>18</v>
      </c>
      <c r="H263" s="18" t="s">
        <v>19</v>
      </c>
      <c r="I263" s="21">
        <v>39083</v>
      </c>
      <c r="J263" s="20" t="s">
        <v>34</v>
      </c>
      <c r="K263" s="19" t="s">
        <v>40</v>
      </c>
      <c r="L263" s="19" t="s">
        <v>41</v>
      </c>
      <c r="M263" s="19" t="s">
        <v>42</v>
      </c>
      <c r="N263" s="22" t="s">
        <v>24</v>
      </c>
      <c r="O263" s="2"/>
    </row>
    <row r="264" spans="1:15" ht="30" customHeight="1">
      <c r="A264" s="18">
        <v>260</v>
      </c>
      <c r="B264" s="19" t="s">
        <v>794</v>
      </c>
      <c r="C264" s="20">
        <f t="shared" ca="1" si="4"/>
        <v>53</v>
      </c>
      <c r="D264" s="18" t="s">
        <v>795</v>
      </c>
      <c r="E264" s="20" t="s">
        <v>17</v>
      </c>
      <c r="F264" s="21">
        <v>26073</v>
      </c>
      <c r="G264" s="18" t="s">
        <v>18</v>
      </c>
      <c r="H264" s="18" t="s">
        <v>19</v>
      </c>
      <c r="I264" s="21">
        <v>35125</v>
      </c>
      <c r="J264" s="20" t="s">
        <v>34</v>
      </c>
      <c r="K264" s="19" t="s">
        <v>796</v>
      </c>
      <c r="L264" s="19" t="s">
        <v>762</v>
      </c>
      <c r="M264" s="19" t="s">
        <v>199</v>
      </c>
      <c r="N264" s="22" t="s">
        <v>24</v>
      </c>
      <c r="O264" s="2"/>
    </row>
    <row r="265" spans="1:15" ht="30" customHeight="1">
      <c r="A265" s="18">
        <v>261</v>
      </c>
      <c r="B265" s="19" t="s">
        <v>797</v>
      </c>
      <c r="C265" s="20">
        <f t="shared" ca="1" si="4"/>
        <v>44</v>
      </c>
      <c r="D265" s="18" t="s">
        <v>798</v>
      </c>
      <c r="E265" s="20" t="s">
        <v>516</v>
      </c>
      <c r="F265" s="21">
        <v>29294</v>
      </c>
      <c r="G265" s="18" t="s">
        <v>28</v>
      </c>
      <c r="H265" s="18" t="s">
        <v>19</v>
      </c>
      <c r="I265" s="21">
        <v>39083</v>
      </c>
      <c r="J265" s="20" t="s">
        <v>34</v>
      </c>
      <c r="K265" s="19" t="s">
        <v>82</v>
      </c>
      <c r="L265" s="19" t="s">
        <v>96</v>
      </c>
      <c r="M265" s="19" t="s">
        <v>23</v>
      </c>
      <c r="N265" s="22" t="s">
        <v>24</v>
      </c>
      <c r="O265" s="2"/>
    </row>
    <row r="266" spans="1:15" ht="30" customHeight="1">
      <c r="A266" s="18">
        <v>262</v>
      </c>
      <c r="B266" s="19" t="s">
        <v>799</v>
      </c>
      <c r="C266" s="20">
        <f t="shared" ca="1" si="4"/>
        <v>48</v>
      </c>
      <c r="D266" s="18" t="s">
        <v>800</v>
      </c>
      <c r="E266" s="20" t="s">
        <v>17</v>
      </c>
      <c r="F266" s="21">
        <v>27900</v>
      </c>
      <c r="G266" s="18" t="s">
        <v>28</v>
      </c>
      <c r="H266" s="18" t="s">
        <v>19</v>
      </c>
      <c r="I266" s="21">
        <v>40179</v>
      </c>
      <c r="J266" s="20" t="s">
        <v>20</v>
      </c>
      <c r="K266" s="19" t="s">
        <v>107</v>
      </c>
      <c r="L266" s="19" t="s">
        <v>801</v>
      </c>
      <c r="M266" s="19" t="s">
        <v>42</v>
      </c>
      <c r="N266" s="22" t="s">
        <v>24</v>
      </c>
      <c r="O266" s="2"/>
    </row>
    <row r="267" spans="1:15" ht="30" customHeight="1">
      <c r="A267" s="18">
        <v>263</v>
      </c>
      <c r="B267" s="19" t="s">
        <v>802</v>
      </c>
      <c r="C267" s="20">
        <f t="shared" ca="1" si="4"/>
        <v>42</v>
      </c>
      <c r="D267" s="18" t="s">
        <v>803</v>
      </c>
      <c r="E267" s="20" t="s">
        <v>17</v>
      </c>
      <c r="F267" s="21">
        <v>30130</v>
      </c>
      <c r="G267" s="18" t="s">
        <v>18</v>
      </c>
      <c r="H267" s="18" t="s">
        <v>19</v>
      </c>
      <c r="I267" s="21">
        <v>37956</v>
      </c>
      <c r="J267" s="20" t="s">
        <v>20</v>
      </c>
      <c r="K267" s="19" t="s">
        <v>60</v>
      </c>
      <c r="L267" s="19" t="s">
        <v>61</v>
      </c>
      <c r="M267" s="19" t="s">
        <v>23</v>
      </c>
      <c r="N267" s="22" t="s">
        <v>24</v>
      </c>
      <c r="O267" s="2"/>
    </row>
    <row r="268" spans="1:15" ht="30" customHeight="1">
      <c r="A268" s="18">
        <v>264</v>
      </c>
      <c r="B268" s="19" t="s">
        <v>804</v>
      </c>
      <c r="C268" s="20">
        <f t="shared" ca="1" si="4"/>
        <v>57</v>
      </c>
      <c r="D268" s="18" t="s">
        <v>805</v>
      </c>
      <c r="E268" s="20" t="s">
        <v>17</v>
      </c>
      <c r="F268" s="21">
        <v>24652</v>
      </c>
      <c r="G268" s="18" t="s">
        <v>18</v>
      </c>
      <c r="H268" s="18" t="s">
        <v>19</v>
      </c>
      <c r="I268" s="21">
        <v>32203</v>
      </c>
      <c r="J268" s="20" t="s">
        <v>34</v>
      </c>
      <c r="K268" s="19" t="s">
        <v>806</v>
      </c>
      <c r="L268" s="19" t="s">
        <v>53</v>
      </c>
      <c r="M268" s="19" t="s">
        <v>23</v>
      </c>
      <c r="N268" s="22" t="s">
        <v>24</v>
      </c>
      <c r="O268" s="2"/>
    </row>
    <row r="269" spans="1:15" ht="30" customHeight="1">
      <c r="A269" s="18">
        <v>265</v>
      </c>
      <c r="B269" s="19" t="s">
        <v>807</v>
      </c>
      <c r="C269" s="20">
        <f t="shared" ca="1" si="4"/>
        <v>57</v>
      </c>
      <c r="D269" s="18" t="s">
        <v>808</v>
      </c>
      <c r="E269" s="20" t="s">
        <v>17</v>
      </c>
      <c r="F269" s="21">
        <v>24503</v>
      </c>
      <c r="G269" s="18" t="s">
        <v>28</v>
      </c>
      <c r="H269" s="18" t="s">
        <v>19</v>
      </c>
      <c r="I269" s="21">
        <v>40634</v>
      </c>
      <c r="J269" s="20" t="s">
        <v>585</v>
      </c>
      <c r="K269" s="19" t="s">
        <v>809</v>
      </c>
      <c r="L269" s="19" t="s">
        <v>729</v>
      </c>
      <c r="M269" s="19" t="s">
        <v>468</v>
      </c>
      <c r="N269" s="22" t="s">
        <v>77</v>
      </c>
      <c r="O269" s="2"/>
    </row>
    <row r="270" spans="1:15" ht="30" customHeight="1">
      <c r="A270" s="18">
        <v>266</v>
      </c>
      <c r="B270" s="19" t="s">
        <v>810</v>
      </c>
      <c r="C270" s="20">
        <f t="shared" ca="1" si="4"/>
        <v>53</v>
      </c>
      <c r="D270" s="18" t="s">
        <v>811</v>
      </c>
      <c r="E270" s="20" t="s">
        <v>275</v>
      </c>
      <c r="F270" s="21">
        <v>26107</v>
      </c>
      <c r="G270" s="18" t="s">
        <v>18</v>
      </c>
      <c r="H270" s="18" t="s">
        <v>19</v>
      </c>
      <c r="I270" s="21">
        <v>34029</v>
      </c>
      <c r="J270" s="20" t="s">
        <v>20</v>
      </c>
      <c r="K270" s="19" t="s">
        <v>728</v>
      </c>
      <c r="L270" s="19" t="s">
        <v>61</v>
      </c>
      <c r="M270" s="19" t="s">
        <v>468</v>
      </c>
      <c r="N270" s="22" t="s">
        <v>77</v>
      </c>
      <c r="O270" s="2"/>
    </row>
    <row r="271" spans="1:15" ht="30" customHeight="1">
      <c r="A271" s="18">
        <v>267</v>
      </c>
      <c r="B271" s="19" t="s">
        <v>812</v>
      </c>
      <c r="C271" s="20">
        <f t="shared" ca="1" si="4"/>
        <v>42</v>
      </c>
      <c r="D271" s="18" t="s">
        <v>813</v>
      </c>
      <c r="E271" s="20" t="s">
        <v>17</v>
      </c>
      <c r="F271" s="21">
        <v>30182</v>
      </c>
      <c r="G271" s="18" t="s">
        <v>28</v>
      </c>
      <c r="H271" s="18" t="s">
        <v>19</v>
      </c>
      <c r="I271" s="21">
        <v>38808</v>
      </c>
      <c r="J271" s="20" t="s">
        <v>34</v>
      </c>
      <c r="K271" s="19" t="s">
        <v>82</v>
      </c>
      <c r="L271" s="19" t="s">
        <v>96</v>
      </c>
      <c r="M271" s="19" t="s">
        <v>23</v>
      </c>
      <c r="N271" s="22" t="s">
        <v>24</v>
      </c>
      <c r="O271" s="2"/>
    </row>
    <row r="272" spans="1:15" ht="30" customHeight="1">
      <c r="A272" s="18">
        <v>268</v>
      </c>
      <c r="B272" s="19" t="s">
        <v>814</v>
      </c>
      <c r="C272" s="20">
        <f t="shared" ca="1" si="4"/>
        <v>55</v>
      </c>
      <c r="D272" s="18" t="s">
        <v>815</v>
      </c>
      <c r="E272" s="20" t="s">
        <v>431</v>
      </c>
      <c r="F272" s="21">
        <v>25241</v>
      </c>
      <c r="G272" s="18" t="s">
        <v>18</v>
      </c>
      <c r="H272" s="18" t="s">
        <v>19</v>
      </c>
      <c r="I272" s="21">
        <v>33298</v>
      </c>
      <c r="J272" s="20" t="s">
        <v>34</v>
      </c>
      <c r="K272" s="19" t="s">
        <v>52</v>
      </c>
      <c r="L272" s="19" t="s">
        <v>53</v>
      </c>
      <c r="M272" s="19" t="s">
        <v>23</v>
      </c>
      <c r="N272" s="22" t="s">
        <v>24</v>
      </c>
      <c r="O272" s="2"/>
    </row>
    <row r="273" spans="1:15" ht="30" customHeight="1">
      <c r="A273" s="18">
        <v>269</v>
      </c>
      <c r="B273" s="19" t="s">
        <v>816</v>
      </c>
      <c r="C273" s="20">
        <f t="shared" ca="1" si="4"/>
        <v>48</v>
      </c>
      <c r="D273" s="18" t="s">
        <v>817</v>
      </c>
      <c r="E273" s="20" t="s">
        <v>17</v>
      </c>
      <c r="F273" s="21">
        <v>28097</v>
      </c>
      <c r="G273" s="18" t="s">
        <v>18</v>
      </c>
      <c r="H273" s="18" t="s">
        <v>19</v>
      </c>
      <c r="I273" s="21">
        <v>41791</v>
      </c>
      <c r="J273" s="20" t="s">
        <v>46</v>
      </c>
      <c r="K273" s="19" t="s">
        <v>21</v>
      </c>
      <c r="L273" s="19" t="s">
        <v>30</v>
      </c>
      <c r="M273" s="19" t="s">
        <v>23</v>
      </c>
      <c r="N273" s="22" t="s">
        <v>24</v>
      </c>
      <c r="O273" s="2"/>
    </row>
    <row r="274" spans="1:15" ht="30" customHeight="1">
      <c r="A274" s="18">
        <v>270</v>
      </c>
      <c r="B274" s="19" t="s">
        <v>818</v>
      </c>
      <c r="C274" s="20">
        <f t="shared" ca="1" si="4"/>
        <v>44</v>
      </c>
      <c r="D274" s="18" t="s">
        <v>819</v>
      </c>
      <c r="E274" s="20" t="s">
        <v>17</v>
      </c>
      <c r="F274" s="21">
        <v>29339</v>
      </c>
      <c r="G274" s="18" t="s">
        <v>18</v>
      </c>
      <c r="H274" s="18" t="s">
        <v>19</v>
      </c>
      <c r="I274" s="21">
        <v>40544</v>
      </c>
      <c r="J274" s="20" t="s">
        <v>56</v>
      </c>
      <c r="K274" s="19" t="s">
        <v>82</v>
      </c>
      <c r="L274" s="19" t="s">
        <v>96</v>
      </c>
      <c r="M274" s="19" t="s">
        <v>23</v>
      </c>
      <c r="N274" s="22" t="s">
        <v>24</v>
      </c>
      <c r="O274" s="2"/>
    </row>
    <row r="275" spans="1:15" ht="30" customHeight="1">
      <c r="A275" s="18">
        <v>271</v>
      </c>
      <c r="B275" s="19" t="s">
        <v>820</v>
      </c>
      <c r="C275" s="20">
        <f t="shared" ca="1" si="4"/>
        <v>50</v>
      </c>
      <c r="D275" s="18" t="s">
        <v>821</v>
      </c>
      <c r="E275" s="20" t="s">
        <v>509</v>
      </c>
      <c r="F275" s="21">
        <v>27141</v>
      </c>
      <c r="G275" s="18" t="s">
        <v>28</v>
      </c>
      <c r="H275" s="18" t="s">
        <v>19</v>
      </c>
      <c r="I275" s="21">
        <v>42005</v>
      </c>
      <c r="J275" s="20" t="s">
        <v>822</v>
      </c>
      <c r="K275" s="19" t="s">
        <v>728</v>
      </c>
      <c r="L275" s="19" t="s">
        <v>61</v>
      </c>
      <c r="M275" s="19" t="s">
        <v>468</v>
      </c>
      <c r="N275" s="22" t="s">
        <v>77</v>
      </c>
      <c r="O275" s="2"/>
    </row>
    <row r="276" spans="1:15" ht="30" customHeight="1">
      <c r="A276" s="18">
        <v>272</v>
      </c>
      <c r="B276" s="19" t="s">
        <v>823</v>
      </c>
      <c r="C276" s="20">
        <f t="shared" ca="1" si="4"/>
        <v>38</v>
      </c>
      <c r="D276" s="18" t="s">
        <v>824</v>
      </c>
      <c r="E276" s="20" t="s">
        <v>17</v>
      </c>
      <c r="F276" s="21">
        <v>31657</v>
      </c>
      <c r="G276" s="18" t="s">
        <v>18</v>
      </c>
      <c r="H276" s="18" t="s">
        <v>19</v>
      </c>
      <c r="I276" s="21">
        <v>39873</v>
      </c>
      <c r="J276" s="20" t="s">
        <v>56</v>
      </c>
      <c r="K276" s="19" t="s">
        <v>21</v>
      </c>
      <c r="L276" s="19" t="s">
        <v>57</v>
      </c>
      <c r="M276" s="19" t="s">
        <v>23</v>
      </c>
      <c r="N276" s="22" t="s">
        <v>24</v>
      </c>
      <c r="O276" s="2"/>
    </row>
    <row r="277" spans="1:15" ht="30" customHeight="1">
      <c r="A277" s="18">
        <v>273</v>
      </c>
      <c r="B277" s="19" t="s">
        <v>825</v>
      </c>
      <c r="C277" s="20">
        <f t="shared" ca="1" si="4"/>
        <v>40</v>
      </c>
      <c r="D277" s="18" t="s">
        <v>826</v>
      </c>
      <c r="E277" s="20" t="s">
        <v>17</v>
      </c>
      <c r="F277" s="21">
        <v>30949</v>
      </c>
      <c r="G277" s="18" t="s">
        <v>18</v>
      </c>
      <c r="H277" s="18" t="s">
        <v>19</v>
      </c>
      <c r="I277" s="21">
        <v>40179</v>
      </c>
      <c r="J277" s="20" t="s">
        <v>56</v>
      </c>
      <c r="K277" s="19" t="s">
        <v>82</v>
      </c>
      <c r="L277" s="19" t="s">
        <v>96</v>
      </c>
      <c r="M277" s="19" t="s">
        <v>23</v>
      </c>
      <c r="N277" s="22" t="s">
        <v>24</v>
      </c>
      <c r="O277" s="2"/>
    </row>
    <row r="278" spans="1:15" ht="30" customHeight="1">
      <c r="A278" s="18">
        <v>274</v>
      </c>
      <c r="B278" s="19" t="s">
        <v>827</v>
      </c>
      <c r="C278" s="20">
        <f t="shared" ca="1" si="4"/>
        <v>34</v>
      </c>
      <c r="D278" s="18" t="s">
        <v>828</v>
      </c>
      <c r="E278" s="20" t="s">
        <v>509</v>
      </c>
      <c r="F278" s="21">
        <v>33121</v>
      </c>
      <c r="G278" s="18" t="s">
        <v>18</v>
      </c>
      <c r="H278" s="18" t="s">
        <v>19</v>
      </c>
      <c r="I278" s="21">
        <v>44166</v>
      </c>
      <c r="J278" s="20" t="s">
        <v>46</v>
      </c>
      <c r="K278" s="19" t="s">
        <v>406</v>
      </c>
      <c r="L278" s="19" t="s">
        <v>407</v>
      </c>
      <c r="M278" s="19" t="s">
        <v>23</v>
      </c>
      <c r="N278" s="22" t="s">
        <v>24</v>
      </c>
      <c r="O278" s="2"/>
    </row>
    <row r="279" spans="1:15" ht="30" customHeight="1">
      <c r="A279" s="18">
        <v>275</v>
      </c>
      <c r="B279" s="19" t="s">
        <v>829</v>
      </c>
      <c r="C279" s="20">
        <f t="shared" ca="1" si="4"/>
        <v>44</v>
      </c>
      <c r="D279" s="18" t="s">
        <v>830</v>
      </c>
      <c r="E279" s="20" t="s">
        <v>779</v>
      </c>
      <c r="F279" s="21">
        <v>29231</v>
      </c>
      <c r="G279" s="18" t="s">
        <v>28</v>
      </c>
      <c r="H279" s="18" t="s">
        <v>19</v>
      </c>
      <c r="I279" s="21">
        <v>39083</v>
      </c>
      <c r="J279" s="20" t="s">
        <v>34</v>
      </c>
      <c r="K279" s="19" t="s">
        <v>82</v>
      </c>
      <c r="L279" s="19" t="s">
        <v>96</v>
      </c>
      <c r="M279" s="19" t="s">
        <v>23</v>
      </c>
      <c r="N279" s="22" t="s">
        <v>24</v>
      </c>
      <c r="O279" s="2"/>
    </row>
    <row r="280" spans="1:15" ht="30" customHeight="1">
      <c r="A280" s="18">
        <v>276</v>
      </c>
      <c r="B280" s="19" t="s">
        <v>831</v>
      </c>
      <c r="C280" s="20">
        <f t="shared" ca="1" si="4"/>
        <v>46</v>
      </c>
      <c r="D280" s="18" t="s">
        <v>832</v>
      </c>
      <c r="E280" s="20" t="s">
        <v>17</v>
      </c>
      <c r="F280" s="21">
        <v>28745</v>
      </c>
      <c r="G280" s="18" t="s">
        <v>18</v>
      </c>
      <c r="H280" s="18" t="s">
        <v>19</v>
      </c>
      <c r="I280" s="21">
        <v>39083</v>
      </c>
      <c r="J280" s="20" t="s">
        <v>34</v>
      </c>
      <c r="K280" s="19" t="s">
        <v>40</v>
      </c>
      <c r="L280" s="19" t="s">
        <v>41</v>
      </c>
      <c r="M280" s="19" t="s">
        <v>42</v>
      </c>
      <c r="N280" s="22" t="s">
        <v>24</v>
      </c>
      <c r="O280" s="2"/>
    </row>
    <row r="281" spans="1:15" ht="30" customHeight="1">
      <c r="A281" s="18">
        <v>277</v>
      </c>
      <c r="B281" s="19" t="s">
        <v>833</v>
      </c>
      <c r="C281" s="20">
        <f t="shared" ca="1" si="4"/>
        <v>34</v>
      </c>
      <c r="D281" s="18" t="s">
        <v>834</v>
      </c>
      <c r="E281" s="20" t="s">
        <v>73</v>
      </c>
      <c r="F281" s="21">
        <v>33204</v>
      </c>
      <c r="G281" s="18" t="s">
        <v>28</v>
      </c>
      <c r="H281" s="18" t="s">
        <v>19</v>
      </c>
      <c r="I281" s="21">
        <v>43528</v>
      </c>
      <c r="J281" s="20" t="s">
        <v>29</v>
      </c>
      <c r="K281" s="19" t="s">
        <v>107</v>
      </c>
      <c r="L281" s="19" t="s">
        <v>497</v>
      </c>
      <c r="M281" s="19" t="s">
        <v>42</v>
      </c>
      <c r="N281" s="22" t="s">
        <v>24</v>
      </c>
      <c r="O281" s="2"/>
    </row>
    <row r="282" spans="1:15" ht="30" customHeight="1">
      <c r="A282" s="18">
        <v>278</v>
      </c>
      <c r="B282" s="19" t="s">
        <v>835</v>
      </c>
      <c r="C282" s="20">
        <f t="shared" ca="1" si="4"/>
        <v>45</v>
      </c>
      <c r="D282" s="18" t="s">
        <v>836</v>
      </c>
      <c r="E282" s="20" t="s">
        <v>73</v>
      </c>
      <c r="F282" s="21">
        <v>29058</v>
      </c>
      <c r="G282" s="18" t="s">
        <v>28</v>
      </c>
      <c r="H282" s="18" t="s">
        <v>19</v>
      </c>
      <c r="I282" s="21">
        <v>38808</v>
      </c>
      <c r="J282" s="20" t="s">
        <v>56</v>
      </c>
      <c r="K282" s="19" t="s">
        <v>837</v>
      </c>
      <c r="L282" s="19" t="s">
        <v>838</v>
      </c>
      <c r="M282" s="19" t="s">
        <v>389</v>
      </c>
      <c r="N282" s="22" t="s">
        <v>24</v>
      </c>
      <c r="O282" s="2"/>
    </row>
    <row r="283" spans="1:15" ht="30" customHeight="1">
      <c r="A283" s="18">
        <v>279</v>
      </c>
      <c r="B283" s="19" t="s">
        <v>839</v>
      </c>
      <c r="C283" s="20">
        <f t="shared" ca="1" si="4"/>
        <v>51</v>
      </c>
      <c r="D283" s="18" t="s">
        <v>840</v>
      </c>
      <c r="E283" s="20" t="s">
        <v>17</v>
      </c>
      <c r="F283" s="21">
        <v>26780</v>
      </c>
      <c r="G283" s="18" t="s">
        <v>18</v>
      </c>
      <c r="H283" s="18" t="s">
        <v>19</v>
      </c>
      <c r="I283" s="21">
        <v>37226</v>
      </c>
      <c r="J283" s="20" t="s">
        <v>34</v>
      </c>
      <c r="K283" s="19" t="s">
        <v>107</v>
      </c>
      <c r="L283" s="19" t="s">
        <v>108</v>
      </c>
      <c r="M283" s="19" t="s">
        <v>42</v>
      </c>
      <c r="N283" s="22" t="s">
        <v>24</v>
      </c>
      <c r="O283" s="2"/>
    </row>
    <row r="284" spans="1:15" ht="30" customHeight="1">
      <c r="A284" s="18">
        <v>280</v>
      </c>
      <c r="B284" s="19" t="s">
        <v>841</v>
      </c>
      <c r="C284" s="20">
        <f t="shared" ca="1" si="4"/>
        <v>62</v>
      </c>
      <c r="D284" s="18" t="s">
        <v>842</v>
      </c>
      <c r="E284" s="20" t="s">
        <v>17</v>
      </c>
      <c r="F284" s="21">
        <v>22869</v>
      </c>
      <c r="G284" s="18" t="s">
        <v>18</v>
      </c>
      <c r="H284" s="18" t="s">
        <v>19</v>
      </c>
      <c r="I284" s="21">
        <v>38808</v>
      </c>
      <c r="J284" s="20" t="s">
        <v>34</v>
      </c>
      <c r="K284" s="19" t="s">
        <v>116</v>
      </c>
      <c r="L284" s="19" t="s">
        <v>117</v>
      </c>
      <c r="M284" s="19" t="s">
        <v>118</v>
      </c>
      <c r="N284" s="22" t="s">
        <v>24</v>
      </c>
      <c r="O284" s="2"/>
    </row>
    <row r="285" spans="1:15" ht="30" customHeight="1">
      <c r="A285" s="18">
        <v>281</v>
      </c>
      <c r="B285" s="19" t="s">
        <v>843</v>
      </c>
      <c r="C285" s="20">
        <f t="shared" ca="1" si="4"/>
        <v>35</v>
      </c>
      <c r="D285" s="18" t="s">
        <v>844</v>
      </c>
      <c r="E285" s="20" t="s">
        <v>17</v>
      </c>
      <c r="F285" s="21">
        <v>32675</v>
      </c>
      <c r="G285" s="18" t="s">
        <v>18</v>
      </c>
      <c r="H285" s="18" t="s">
        <v>19</v>
      </c>
      <c r="I285" s="21">
        <v>40544</v>
      </c>
      <c r="J285" s="20" t="s">
        <v>56</v>
      </c>
      <c r="K285" s="19" t="s">
        <v>52</v>
      </c>
      <c r="L285" s="19" t="s">
        <v>53</v>
      </c>
      <c r="M285" s="19" t="s">
        <v>23</v>
      </c>
      <c r="N285" s="22" t="s">
        <v>24</v>
      </c>
      <c r="O285" s="2"/>
    </row>
    <row r="286" spans="1:15" ht="30" customHeight="1">
      <c r="A286" s="18">
        <v>282</v>
      </c>
      <c r="B286" s="19" t="s">
        <v>845</v>
      </c>
      <c r="C286" s="20">
        <f t="shared" ca="1" si="4"/>
        <v>42</v>
      </c>
      <c r="D286" s="18" t="s">
        <v>846</v>
      </c>
      <c r="E286" s="20" t="s">
        <v>17</v>
      </c>
      <c r="F286" s="21">
        <v>30260</v>
      </c>
      <c r="G286" s="18" t="s">
        <v>18</v>
      </c>
      <c r="H286" s="18" t="s">
        <v>19</v>
      </c>
      <c r="I286" s="21">
        <v>40544</v>
      </c>
      <c r="J286" s="20" t="s">
        <v>20</v>
      </c>
      <c r="K286" s="19" t="s">
        <v>52</v>
      </c>
      <c r="L286" s="19" t="s">
        <v>104</v>
      </c>
      <c r="M286" s="19" t="s">
        <v>23</v>
      </c>
      <c r="N286" s="22" t="s">
        <v>24</v>
      </c>
      <c r="O286" s="2"/>
    </row>
    <row r="287" spans="1:15" ht="30" customHeight="1">
      <c r="A287" s="18">
        <v>283</v>
      </c>
      <c r="B287" s="19" t="s">
        <v>847</v>
      </c>
      <c r="C287" s="20">
        <f t="shared" ca="1" si="4"/>
        <v>40</v>
      </c>
      <c r="D287" s="18" t="s">
        <v>848</v>
      </c>
      <c r="E287" s="20" t="s">
        <v>17</v>
      </c>
      <c r="F287" s="21">
        <v>30789</v>
      </c>
      <c r="G287" s="18" t="s">
        <v>18</v>
      </c>
      <c r="H287" s="18" t="s">
        <v>19</v>
      </c>
      <c r="I287" s="21">
        <v>43717</v>
      </c>
      <c r="J287" s="20" t="s">
        <v>65</v>
      </c>
      <c r="K287" s="19" t="s">
        <v>52</v>
      </c>
      <c r="L287" s="19" t="s">
        <v>66</v>
      </c>
      <c r="M287" s="19" t="s">
        <v>23</v>
      </c>
      <c r="N287" s="22" t="s">
        <v>24</v>
      </c>
      <c r="O287" s="2"/>
    </row>
    <row r="288" spans="1:15" ht="30" customHeight="1">
      <c r="A288" s="18">
        <v>284</v>
      </c>
      <c r="B288" s="19" t="s">
        <v>849</v>
      </c>
      <c r="C288" s="20">
        <f t="shared" ca="1" si="4"/>
        <v>57</v>
      </c>
      <c r="D288" s="18" t="s">
        <v>850</v>
      </c>
      <c r="E288" s="20" t="s">
        <v>17</v>
      </c>
      <c r="F288" s="21">
        <v>24785</v>
      </c>
      <c r="G288" s="18" t="s">
        <v>18</v>
      </c>
      <c r="H288" s="18" t="s">
        <v>19</v>
      </c>
      <c r="I288" s="21">
        <v>34394</v>
      </c>
      <c r="J288" s="20" t="s">
        <v>81</v>
      </c>
      <c r="K288" s="19" t="s">
        <v>82</v>
      </c>
      <c r="L288" s="19" t="s">
        <v>83</v>
      </c>
      <c r="M288" s="19" t="s">
        <v>23</v>
      </c>
      <c r="N288" s="22" t="s">
        <v>24</v>
      </c>
      <c r="O288" s="2"/>
    </row>
    <row r="289" spans="1:15" ht="30" customHeight="1">
      <c r="A289" s="18">
        <v>285</v>
      </c>
      <c r="B289" s="19" t="s">
        <v>851</v>
      </c>
      <c r="C289" s="20">
        <f t="shared" ca="1" si="4"/>
        <v>35</v>
      </c>
      <c r="D289" s="18" t="s">
        <v>852</v>
      </c>
      <c r="E289" s="20" t="s">
        <v>73</v>
      </c>
      <c r="F289" s="21">
        <v>32829</v>
      </c>
      <c r="G289" s="18" t="s">
        <v>18</v>
      </c>
      <c r="H289" s="18" t="s">
        <v>19</v>
      </c>
      <c r="I289" s="21">
        <v>40493</v>
      </c>
      <c r="J289" s="20" t="s">
        <v>34</v>
      </c>
      <c r="K289" s="19" t="s">
        <v>52</v>
      </c>
      <c r="L289" s="19" t="s">
        <v>53</v>
      </c>
      <c r="M289" s="19" t="s">
        <v>23</v>
      </c>
      <c r="N289" s="22" t="s">
        <v>24</v>
      </c>
      <c r="O289" s="2"/>
    </row>
    <row r="290" spans="1:15" ht="30" customHeight="1">
      <c r="A290" s="18">
        <v>286</v>
      </c>
      <c r="B290" s="19" t="s">
        <v>853</v>
      </c>
      <c r="C290" s="20">
        <f t="shared" ca="1" si="4"/>
        <v>53</v>
      </c>
      <c r="D290" s="18" t="s">
        <v>854</v>
      </c>
      <c r="E290" s="20" t="s">
        <v>17</v>
      </c>
      <c r="F290" s="21">
        <v>25967</v>
      </c>
      <c r="G290" s="18" t="s">
        <v>18</v>
      </c>
      <c r="H290" s="18" t="s">
        <v>19</v>
      </c>
      <c r="I290" s="21">
        <v>34394</v>
      </c>
      <c r="J290" s="20" t="s">
        <v>81</v>
      </c>
      <c r="K290" s="19" t="s">
        <v>732</v>
      </c>
      <c r="L290" s="19" t="s">
        <v>83</v>
      </c>
      <c r="M290" s="19" t="s">
        <v>23</v>
      </c>
      <c r="N290" s="22" t="s">
        <v>24</v>
      </c>
      <c r="O290" s="2"/>
    </row>
    <row r="291" spans="1:15" ht="30" customHeight="1">
      <c r="A291" s="18">
        <v>287</v>
      </c>
      <c r="B291" s="19" t="s">
        <v>855</v>
      </c>
      <c r="C291" s="20">
        <f t="shared" ca="1" si="4"/>
        <v>48</v>
      </c>
      <c r="D291" s="18" t="s">
        <v>856</v>
      </c>
      <c r="E291" s="20" t="s">
        <v>17</v>
      </c>
      <c r="F291" s="21">
        <v>27896</v>
      </c>
      <c r="G291" s="18" t="s">
        <v>28</v>
      </c>
      <c r="H291" s="18" t="s">
        <v>19</v>
      </c>
      <c r="I291" s="21">
        <v>35125</v>
      </c>
      <c r="J291" s="20" t="s">
        <v>151</v>
      </c>
      <c r="K291" s="19" t="s">
        <v>857</v>
      </c>
      <c r="L291" s="19" t="s">
        <v>858</v>
      </c>
      <c r="M291" s="19" t="s">
        <v>37</v>
      </c>
      <c r="N291" s="22" t="s">
        <v>37</v>
      </c>
      <c r="O291" s="2"/>
    </row>
    <row r="292" spans="1:15" ht="30" customHeight="1">
      <c r="A292" s="18">
        <v>288</v>
      </c>
      <c r="B292" s="19" t="s">
        <v>859</v>
      </c>
      <c r="C292" s="20">
        <f t="shared" ca="1" si="4"/>
        <v>44</v>
      </c>
      <c r="D292" s="18" t="s">
        <v>860</v>
      </c>
      <c r="E292" s="20" t="s">
        <v>17</v>
      </c>
      <c r="F292" s="21">
        <v>29438</v>
      </c>
      <c r="G292" s="18" t="s">
        <v>28</v>
      </c>
      <c r="H292" s="18" t="s">
        <v>19</v>
      </c>
      <c r="I292" s="21">
        <v>37956</v>
      </c>
      <c r="J292" s="20" t="s">
        <v>151</v>
      </c>
      <c r="K292" s="19" t="s">
        <v>82</v>
      </c>
      <c r="L292" s="19" t="s">
        <v>83</v>
      </c>
      <c r="M292" s="19" t="s">
        <v>23</v>
      </c>
      <c r="N292" s="22" t="s">
        <v>24</v>
      </c>
      <c r="O292" s="2"/>
    </row>
    <row r="293" spans="1:15" ht="30" customHeight="1">
      <c r="A293" s="18">
        <v>289</v>
      </c>
      <c r="B293" s="19" t="s">
        <v>861</v>
      </c>
      <c r="C293" s="20">
        <f t="shared" ca="1" si="4"/>
        <v>56</v>
      </c>
      <c r="D293" s="18" t="s">
        <v>862</v>
      </c>
      <c r="E293" s="20" t="s">
        <v>17</v>
      </c>
      <c r="F293" s="21">
        <v>24871</v>
      </c>
      <c r="G293" s="18" t="s">
        <v>28</v>
      </c>
      <c r="H293" s="18" t="s">
        <v>19</v>
      </c>
      <c r="I293" s="21">
        <v>32568</v>
      </c>
      <c r="J293" s="20" t="s">
        <v>81</v>
      </c>
      <c r="K293" s="19" t="s">
        <v>384</v>
      </c>
      <c r="L293" s="19" t="s">
        <v>439</v>
      </c>
      <c r="M293" s="19" t="s">
        <v>42</v>
      </c>
      <c r="N293" s="22" t="s">
        <v>24</v>
      </c>
      <c r="O293" s="2"/>
    </row>
    <row r="294" spans="1:15" ht="30" customHeight="1">
      <c r="A294" s="18">
        <v>290</v>
      </c>
      <c r="B294" s="19" t="s">
        <v>863</v>
      </c>
      <c r="C294" s="20">
        <f t="shared" ca="1" si="4"/>
        <v>43</v>
      </c>
      <c r="D294" s="18" t="s">
        <v>864</v>
      </c>
      <c r="E294" s="20" t="s">
        <v>17</v>
      </c>
      <c r="F294" s="21">
        <v>29687</v>
      </c>
      <c r="G294" s="18" t="s">
        <v>28</v>
      </c>
      <c r="H294" s="18" t="s">
        <v>19</v>
      </c>
      <c r="I294" s="21">
        <v>39448</v>
      </c>
      <c r="J294" s="20" t="s">
        <v>34</v>
      </c>
      <c r="K294" s="19" t="s">
        <v>82</v>
      </c>
      <c r="L294" s="19" t="s">
        <v>57</v>
      </c>
      <c r="M294" s="19" t="s">
        <v>23</v>
      </c>
      <c r="N294" s="22" t="s">
        <v>24</v>
      </c>
      <c r="O294" s="2"/>
    </row>
    <row r="295" spans="1:15" ht="30" customHeight="1">
      <c r="A295" s="18">
        <v>291</v>
      </c>
      <c r="B295" s="19" t="s">
        <v>865</v>
      </c>
      <c r="C295" s="20">
        <f t="shared" ca="1" si="4"/>
        <v>56</v>
      </c>
      <c r="D295" s="18" t="s">
        <v>866</v>
      </c>
      <c r="E295" s="20" t="s">
        <v>73</v>
      </c>
      <c r="F295" s="21">
        <v>25089</v>
      </c>
      <c r="G295" s="18" t="s">
        <v>28</v>
      </c>
      <c r="H295" s="18" t="s">
        <v>19</v>
      </c>
      <c r="I295" s="21">
        <v>35855</v>
      </c>
      <c r="J295" s="20" t="s">
        <v>34</v>
      </c>
      <c r="K295" s="19" t="s">
        <v>21</v>
      </c>
      <c r="L295" s="19" t="s">
        <v>867</v>
      </c>
      <c r="M295" s="23" t="s">
        <v>164</v>
      </c>
      <c r="N295" s="22" t="s">
        <v>24</v>
      </c>
      <c r="O295" s="2"/>
    </row>
    <row r="296" spans="1:15" ht="30" customHeight="1">
      <c r="A296" s="18">
        <v>292</v>
      </c>
      <c r="B296" s="19" t="s">
        <v>868</v>
      </c>
      <c r="C296" s="20">
        <f t="shared" ca="1" si="4"/>
        <v>34</v>
      </c>
      <c r="D296" s="18" t="s">
        <v>869</v>
      </c>
      <c r="E296" s="20" t="s">
        <v>17</v>
      </c>
      <c r="F296" s="21">
        <v>32912</v>
      </c>
      <c r="G296" s="18" t="s">
        <v>28</v>
      </c>
      <c r="H296" s="18" t="s">
        <v>19</v>
      </c>
      <c r="I296" s="21">
        <v>43528</v>
      </c>
      <c r="J296" s="20" t="s">
        <v>20</v>
      </c>
      <c r="K296" s="19" t="s">
        <v>82</v>
      </c>
      <c r="L296" s="19" t="s">
        <v>87</v>
      </c>
      <c r="M296" s="19" t="s">
        <v>23</v>
      </c>
      <c r="N296" s="22" t="s">
        <v>24</v>
      </c>
      <c r="O296" s="2"/>
    </row>
    <row r="297" spans="1:15" ht="30" customHeight="1">
      <c r="A297" s="18">
        <v>293</v>
      </c>
      <c r="B297" s="19" t="s">
        <v>870</v>
      </c>
      <c r="C297" s="20">
        <f t="shared" ca="1" si="4"/>
        <v>50</v>
      </c>
      <c r="D297" s="18" t="s">
        <v>871</v>
      </c>
      <c r="E297" s="20" t="s">
        <v>17</v>
      </c>
      <c r="F297" s="21">
        <v>27292</v>
      </c>
      <c r="G297" s="18" t="s">
        <v>18</v>
      </c>
      <c r="H297" s="18" t="s">
        <v>19</v>
      </c>
      <c r="I297" s="21">
        <v>39814</v>
      </c>
      <c r="J297" s="20" t="s">
        <v>29</v>
      </c>
      <c r="K297" s="19" t="s">
        <v>728</v>
      </c>
      <c r="L297" s="19" t="s">
        <v>61</v>
      </c>
      <c r="M297" s="19" t="s">
        <v>872</v>
      </c>
      <c r="N297" s="22" t="s">
        <v>77</v>
      </c>
      <c r="O297" s="2"/>
    </row>
    <row r="298" spans="1:15" ht="30" customHeight="1">
      <c r="A298" s="18">
        <v>294</v>
      </c>
      <c r="B298" s="19" t="s">
        <v>873</v>
      </c>
      <c r="C298" s="20">
        <f t="shared" ca="1" si="4"/>
        <v>55</v>
      </c>
      <c r="D298" s="18" t="s">
        <v>874</v>
      </c>
      <c r="E298" s="20" t="s">
        <v>242</v>
      </c>
      <c r="F298" s="21">
        <v>25345</v>
      </c>
      <c r="G298" s="18" t="s">
        <v>18</v>
      </c>
      <c r="H298" s="18" t="s">
        <v>19</v>
      </c>
      <c r="I298" s="21">
        <v>32933</v>
      </c>
      <c r="J298" s="20" t="s">
        <v>34</v>
      </c>
      <c r="K298" s="19" t="s">
        <v>52</v>
      </c>
      <c r="L298" s="19" t="s">
        <v>53</v>
      </c>
      <c r="M298" s="19" t="s">
        <v>23</v>
      </c>
      <c r="N298" s="22" t="s">
        <v>24</v>
      </c>
      <c r="O298" s="2"/>
    </row>
    <row r="299" spans="1:15" ht="30" customHeight="1">
      <c r="A299" s="18">
        <v>295</v>
      </c>
      <c r="B299" s="19" t="s">
        <v>875</v>
      </c>
      <c r="C299" s="20">
        <f t="shared" ca="1" si="4"/>
        <v>46</v>
      </c>
      <c r="D299" s="18" t="s">
        <v>876</v>
      </c>
      <c r="E299" s="20" t="s">
        <v>17</v>
      </c>
      <c r="F299" s="21">
        <v>28855</v>
      </c>
      <c r="G299" s="18" t="s">
        <v>18</v>
      </c>
      <c r="H299" s="18" t="s">
        <v>19</v>
      </c>
      <c r="I299" s="21">
        <v>38808</v>
      </c>
      <c r="J299" s="20" t="s">
        <v>34</v>
      </c>
      <c r="K299" s="19" t="s">
        <v>181</v>
      </c>
      <c r="L299" s="19" t="s">
        <v>198</v>
      </c>
      <c r="M299" s="19" t="s">
        <v>199</v>
      </c>
      <c r="N299" s="22" t="s">
        <v>24</v>
      </c>
      <c r="O299" s="2"/>
    </row>
    <row r="300" spans="1:15" ht="30" customHeight="1">
      <c r="A300" s="18">
        <v>296</v>
      </c>
      <c r="B300" s="19" t="s">
        <v>877</v>
      </c>
      <c r="C300" s="20">
        <f t="shared" ca="1" si="4"/>
        <v>48</v>
      </c>
      <c r="D300" s="18" t="s">
        <v>878</v>
      </c>
      <c r="E300" s="20" t="s">
        <v>879</v>
      </c>
      <c r="F300" s="21">
        <v>27836</v>
      </c>
      <c r="G300" s="18" t="s">
        <v>18</v>
      </c>
      <c r="H300" s="18" t="s">
        <v>19</v>
      </c>
      <c r="I300" s="21">
        <v>38808</v>
      </c>
      <c r="J300" s="20" t="s">
        <v>20</v>
      </c>
      <c r="K300" s="19" t="s">
        <v>52</v>
      </c>
      <c r="L300" s="19" t="s">
        <v>104</v>
      </c>
      <c r="M300" s="19" t="s">
        <v>23</v>
      </c>
      <c r="N300" s="22" t="s">
        <v>24</v>
      </c>
      <c r="O300" s="2"/>
    </row>
    <row r="301" spans="1:15" ht="30" customHeight="1">
      <c r="A301" s="18">
        <v>297</v>
      </c>
      <c r="B301" s="19" t="s">
        <v>880</v>
      </c>
      <c r="C301" s="20">
        <f t="shared" ca="1" si="4"/>
        <v>37</v>
      </c>
      <c r="D301" s="18" t="s">
        <v>881</v>
      </c>
      <c r="E301" s="20" t="s">
        <v>17</v>
      </c>
      <c r="F301" s="21">
        <v>31876</v>
      </c>
      <c r="G301" s="18" t="s">
        <v>18</v>
      </c>
      <c r="H301" s="18" t="s">
        <v>19</v>
      </c>
      <c r="I301" s="21">
        <v>42309</v>
      </c>
      <c r="J301" s="20" t="s">
        <v>56</v>
      </c>
      <c r="K301" s="19" t="s">
        <v>82</v>
      </c>
      <c r="L301" s="19" t="s">
        <v>96</v>
      </c>
      <c r="M301" s="19" t="s">
        <v>23</v>
      </c>
      <c r="N301" s="22" t="s">
        <v>24</v>
      </c>
      <c r="O301" s="2"/>
    </row>
    <row r="302" spans="1:15" ht="30" customHeight="1">
      <c r="A302" s="18">
        <v>298</v>
      </c>
      <c r="B302" s="19" t="s">
        <v>882</v>
      </c>
      <c r="C302" s="20">
        <f t="shared" ca="1" si="4"/>
        <v>57</v>
      </c>
      <c r="D302" s="18" t="s">
        <v>883</v>
      </c>
      <c r="E302" s="20" t="s">
        <v>173</v>
      </c>
      <c r="F302" s="21">
        <v>24621</v>
      </c>
      <c r="G302" s="18" t="s">
        <v>18</v>
      </c>
      <c r="H302" s="18" t="s">
        <v>19</v>
      </c>
      <c r="I302" s="21">
        <v>33270</v>
      </c>
      <c r="J302" s="20" t="s">
        <v>34</v>
      </c>
      <c r="K302" s="19" t="s">
        <v>107</v>
      </c>
      <c r="L302" s="19" t="s">
        <v>108</v>
      </c>
      <c r="M302" s="19" t="s">
        <v>42</v>
      </c>
      <c r="N302" s="22" t="s">
        <v>24</v>
      </c>
      <c r="O302" s="2"/>
    </row>
    <row r="303" spans="1:15" ht="30" customHeight="1">
      <c r="A303" s="18">
        <v>299</v>
      </c>
      <c r="B303" s="19" t="s">
        <v>884</v>
      </c>
      <c r="C303" s="20">
        <f t="shared" ca="1" si="4"/>
        <v>51</v>
      </c>
      <c r="D303" s="18" t="s">
        <v>885</v>
      </c>
      <c r="E303" s="20" t="s">
        <v>173</v>
      </c>
      <c r="F303" s="21">
        <v>26805</v>
      </c>
      <c r="G303" s="18" t="s">
        <v>18</v>
      </c>
      <c r="H303" s="18" t="s">
        <v>19</v>
      </c>
      <c r="I303" s="21">
        <v>35490</v>
      </c>
      <c r="J303" s="20" t="s">
        <v>81</v>
      </c>
      <c r="K303" s="19" t="s">
        <v>82</v>
      </c>
      <c r="L303" s="19" t="s">
        <v>83</v>
      </c>
      <c r="M303" s="19" t="s">
        <v>23</v>
      </c>
      <c r="N303" s="22" t="s">
        <v>24</v>
      </c>
      <c r="O303" s="2"/>
    </row>
    <row r="304" spans="1:15" ht="30" customHeight="1">
      <c r="A304" s="18">
        <v>300</v>
      </c>
      <c r="B304" s="19" t="s">
        <v>886</v>
      </c>
      <c r="C304" s="20">
        <f t="shared" ca="1" si="4"/>
        <v>55</v>
      </c>
      <c r="D304" s="18" t="s">
        <v>887</v>
      </c>
      <c r="E304" s="20" t="s">
        <v>779</v>
      </c>
      <c r="F304" s="21">
        <v>25318</v>
      </c>
      <c r="G304" s="18" t="s">
        <v>18</v>
      </c>
      <c r="H304" s="18" t="s">
        <v>19</v>
      </c>
      <c r="I304" s="21">
        <v>39448</v>
      </c>
      <c r="J304" s="20" t="s">
        <v>29</v>
      </c>
      <c r="K304" s="19" t="s">
        <v>728</v>
      </c>
      <c r="L304" s="19" t="s">
        <v>61</v>
      </c>
      <c r="M304" s="19" t="s">
        <v>468</v>
      </c>
      <c r="N304" s="22" t="s">
        <v>77</v>
      </c>
      <c r="O304" s="2"/>
    </row>
    <row r="305" spans="1:15" ht="30" customHeight="1">
      <c r="A305" s="18">
        <v>301</v>
      </c>
      <c r="B305" s="19" t="s">
        <v>886</v>
      </c>
      <c r="C305" s="20">
        <f t="shared" ca="1" si="4"/>
        <v>56</v>
      </c>
      <c r="D305" s="18" t="s">
        <v>888</v>
      </c>
      <c r="E305" s="20" t="s">
        <v>516</v>
      </c>
      <c r="F305" s="21">
        <v>25160</v>
      </c>
      <c r="G305" s="18" t="s">
        <v>18</v>
      </c>
      <c r="H305" s="18" t="s">
        <v>19</v>
      </c>
      <c r="I305" s="21">
        <v>32568</v>
      </c>
      <c r="J305" s="20" t="s">
        <v>34</v>
      </c>
      <c r="K305" s="19" t="s">
        <v>60</v>
      </c>
      <c r="L305" s="19" t="s">
        <v>61</v>
      </c>
      <c r="M305" s="19" t="s">
        <v>23</v>
      </c>
      <c r="N305" s="22" t="s">
        <v>24</v>
      </c>
      <c r="O305" s="2"/>
    </row>
    <row r="306" spans="1:15" ht="30" customHeight="1">
      <c r="A306" s="18">
        <v>302</v>
      </c>
      <c r="B306" s="19" t="s">
        <v>889</v>
      </c>
      <c r="C306" s="20">
        <f t="shared" ca="1" si="4"/>
        <v>42</v>
      </c>
      <c r="D306" s="18" t="s">
        <v>890</v>
      </c>
      <c r="E306" s="20" t="s">
        <v>891</v>
      </c>
      <c r="F306" s="21">
        <v>30162</v>
      </c>
      <c r="G306" s="18" t="s">
        <v>28</v>
      </c>
      <c r="H306" s="18" t="s">
        <v>19</v>
      </c>
      <c r="I306" s="21">
        <v>39448</v>
      </c>
      <c r="J306" s="20" t="s">
        <v>20</v>
      </c>
      <c r="K306" s="19" t="s">
        <v>69</v>
      </c>
      <c r="L306" s="19" t="s">
        <v>892</v>
      </c>
      <c r="M306" s="19" t="s">
        <v>42</v>
      </c>
      <c r="N306" s="22" t="s">
        <v>24</v>
      </c>
      <c r="O306" s="2"/>
    </row>
    <row r="307" spans="1:15" ht="30" customHeight="1">
      <c r="A307" s="18">
        <v>303</v>
      </c>
      <c r="B307" s="19" t="s">
        <v>893</v>
      </c>
      <c r="C307" s="20">
        <f t="shared" ca="1" si="4"/>
        <v>28</v>
      </c>
      <c r="D307" s="18" t="s">
        <v>894</v>
      </c>
      <c r="E307" s="20" t="s">
        <v>17</v>
      </c>
      <c r="F307" s="21">
        <v>35096</v>
      </c>
      <c r="G307" s="18" t="s">
        <v>18</v>
      </c>
      <c r="H307" s="18" t="s">
        <v>19</v>
      </c>
      <c r="I307" s="21">
        <v>43528</v>
      </c>
      <c r="J307" s="20" t="s">
        <v>29</v>
      </c>
      <c r="K307" s="19" t="s">
        <v>21</v>
      </c>
      <c r="L307" s="19" t="s">
        <v>30</v>
      </c>
      <c r="M307" s="19" t="s">
        <v>23</v>
      </c>
      <c r="N307" s="22" t="s">
        <v>24</v>
      </c>
      <c r="O307" s="2"/>
    </row>
    <row r="308" spans="1:15" ht="30" customHeight="1">
      <c r="A308" s="18">
        <v>304</v>
      </c>
      <c r="B308" s="19" t="s">
        <v>895</v>
      </c>
      <c r="C308" s="20">
        <f t="shared" ca="1" si="4"/>
        <v>49</v>
      </c>
      <c r="D308" s="18" t="s">
        <v>896</v>
      </c>
      <c r="E308" s="20" t="s">
        <v>17</v>
      </c>
      <c r="F308" s="21">
        <v>27579</v>
      </c>
      <c r="G308" s="18" t="s">
        <v>28</v>
      </c>
      <c r="H308" s="18" t="s">
        <v>19</v>
      </c>
      <c r="I308" s="21">
        <v>39448</v>
      </c>
      <c r="J308" s="20" t="s">
        <v>585</v>
      </c>
      <c r="K308" s="19" t="s">
        <v>586</v>
      </c>
      <c r="L308" s="19" t="s">
        <v>445</v>
      </c>
      <c r="M308" s="19" t="s">
        <v>424</v>
      </c>
      <c r="N308" s="22" t="s">
        <v>77</v>
      </c>
      <c r="O308" s="2"/>
    </row>
    <row r="309" spans="1:15" ht="30" customHeight="1">
      <c r="A309" s="18">
        <v>305</v>
      </c>
      <c r="B309" s="19" t="s">
        <v>897</v>
      </c>
      <c r="C309" s="20">
        <f t="shared" ca="1" si="4"/>
        <v>46</v>
      </c>
      <c r="D309" s="18" t="s">
        <v>898</v>
      </c>
      <c r="E309" s="20" t="s">
        <v>17</v>
      </c>
      <c r="F309" s="21">
        <v>28593</v>
      </c>
      <c r="G309" s="18" t="s">
        <v>28</v>
      </c>
      <c r="H309" s="18" t="s">
        <v>19</v>
      </c>
      <c r="I309" s="21">
        <v>39083</v>
      </c>
      <c r="J309" s="20" t="s">
        <v>34</v>
      </c>
      <c r="K309" s="19" t="s">
        <v>82</v>
      </c>
      <c r="L309" s="19" t="s">
        <v>899</v>
      </c>
      <c r="M309" s="19" t="s">
        <v>37</v>
      </c>
      <c r="N309" s="22" t="s">
        <v>37</v>
      </c>
      <c r="O309" s="2"/>
    </row>
    <row r="310" spans="1:15" ht="30" customHeight="1">
      <c r="A310" s="18">
        <v>306</v>
      </c>
      <c r="B310" s="19" t="s">
        <v>900</v>
      </c>
      <c r="C310" s="20">
        <f t="shared" ca="1" si="4"/>
        <v>49</v>
      </c>
      <c r="D310" s="18" t="s">
        <v>901</v>
      </c>
      <c r="E310" s="20" t="s">
        <v>17</v>
      </c>
      <c r="F310" s="21">
        <v>27406</v>
      </c>
      <c r="G310" s="18" t="s">
        <v>28</v>
      </c>
      <c r="H310" s="18" t="s">
        <v>19</v>
      </c>
      <c r="I310" s="21">
        <v>39448</v>
      </c>
      <c r="J310" s="20" t="s">
        <v>20</v>
      </c>
      <c r="K310" s="19" t="s">
        <v>185</v>
      </c>
      <c r="L310" s="19" t="s">
        <v>902</v>
      </c>
      <c r="M310" s="19" t="s">
        <v>424</v>
      </c>
      <c r="N310" s="22" t="s">
        <v>77</v>
      </c>
      <c r="O310" s="2"/>
    </row>
    <row r="311" spans="1:15" ht="30" customHeight="1">
      <c r="A311" s="18">
        <v>307</v>
      </c>
      <c r="B311" s="19" t="s">
        <v>903</v>
      </c>
      <c r="C311" s="20">
        <f t="shared" ca="1" si="4"/>
        <v>40</v>
      </c>
      <c r="D311" s="18" t="s">
        <v>904</v>
      </c>
      <c r="E311" s="20" t="s">
        <v>17</v>
      </c>
      <c r="F311" s="21">
        <v>30967</v>
      </c>
      <c r="G311" s="18" t="s">
        <v>28</v>
      </c>
      <c r="H311" s="18" t="s">
        <v>19</v>
      </c>
      <c r="I311" s="21">
        <v>40544</v>
      </c>
      <c r="J311" s="20" t="s">
        <v>20</v>
      </c>
      <c r="K311" s="19" t="s">
        <v>82</v>
      </c>
      <c r="L311" s="19" t="s">
        <v>87</v>
      </c>
      <c r="M311" s="19" t="s">
        <v>23</v>
      </c>
      <c r="N311" s="22" t="s">
        <v>24</v>
      </c>
      <c r="O311" s="2"/>
    </row>
    <row r="312" spans="1:15" ht="30" customHeight="1">
      <c r="A312" s="18">
        <v>308</v>
      </c>
      <c r="B312" s="19" t="s">
        <v>908</v>
      </c>
      <c r="C312" s="20">
        <f t="shared" ca="1" si="4"/>
        <v>56</v>
      </c>
      <c r="D312" s="18" t="s">
        <v>909</v>
      </c>
      <c r="E312" s="20" t="s">
        <v>431</v>
      </c>
      <c r="F312" s="21">
        <v>25046</v>
      </c>
      <c r="G312" s="18" t="s">
        <v>18</v>
      </c>
      <c r="H312" s="18" t="s">
        <v>19</v>
      </c>
      <c r="I312" s="21">
        <v>39448</v>
      </c>
      <c r="J312" s="20" t="s">
        <v>29</v>
      </c>
      <c r="K312" s="19" t="s">
        <v>728</v>
      </c>
      <c r="L312" s="19" t="s">
        <v>910</v>
      </c>
      <c r="M312" s="19" t="s">
        <v>42</v>
      </c>
      <c r="N312" s="22" t="s">
        <v>77</v>
      </c>
      <c r="O312" s="2"/>
    </row>
    <row r="313" spans="1:15" ht="30" customHeight="1">
      <c r="A313" s="18">
        <v>309</v>
      </c>
      <c r="B313" s="19" t="s">
        <v>911</v>
      </c>
      <c r="C313" s="20">
        <f t="shared" ca="1" si="4"/>
        <v>42</v>
      </c>
      <c r="D313" s="18" t="s">
        <v>912</v>
      </c>
      <c r="E313" s="20" t="s">
        <v>45</v>
      </c>
      <c r="F313" s="21">
        <v>30298</v>
      </c>
      <c r="G313" s="18" t="s">
        <v>18</v>
      </c>
      <c r="H313" s="18" t="s">
        <v>19</v>
      </c>
      <c r="I313" s="21">
        <v>39873</v>
      </c>
      <c r="J313" s="20" t="s">
        <v>56</v>
      </c>
      <c r="K313" s="19" t="s">
        <v>52</v>
      </c>
      <c r="L313" s="19" t="s">
        <v>53</v>
      </c>
      <c r="M313" s="19" t="s">
        <v>23</v>
      </c>
      <c r="N313" s="22" t="s">
        <v>24</v>
      </c>
      <c r="O313" s="2"/>
    </row>
    <row r="314" spans="1:15" ht="30" customHeight="1">
      <c r="A314" s="18">
        <v>310</v>
      </c>
      <c r="B314" s="19" t="s">
        <v>913</v>
      </c>
      <c r="C314" s="20">
        <f t="shared" ca="1" si="4"/>
        <v>47</v>
      </c>
      <c r="D314" s="18" t="s">
        <v>914</v>
      </c>
      <c r="E314" s="20" t="s">
        <v>17</v>
      </c>
      <c r="F314" s="21">
        <v>28206</v>
      </c>
      <c r="G314" s="18" t="s">
        <v>28</v>
      </c>
      <c r="H314" s="18" t="s">
        <v>19</v>
      </c>
      <c r="I314" s="21">
        <v>42910</v>
      </c>
      <c r="J314" s="20" t="s">
        <v>56</v>
      </c>
      <c r="K314" s="19" t="s">
        <v>107</v>
      </c>
      <c r="L314" s="19" t="s">
        <v>108</v>
      </c>
      <c r="M314" s="19" t="s">
        <v>42</v>
      </c>
      <c r="N314" s="22" t="s">
        <v>24</v>
      </c>
      <c r="O314" s="2"/>
    </row>
    <row r="315" spans="1:15" ht="30" customHeight="1">
      <c r="A315" s="18">
        <v>311</v>
      </c>
      <c r="B315" s="19" t="s">
        <v>915</v>
      </c>
      <c r="C315" s="20">
        <f t="shared" ca="1" si="4"/>
        <v>47</v>
      </c>
      <c r="D315" s="18" t="s">
        <v>916</v>
      </c>
      <c r="E315" s="20" t="s">
        <v>17</v>
      </c>
      <c r="F315" s="21">
        <v>28261</v>
      </c>
      <c r="G315" s="18" t="s">
        <v>18</v>
      </c>
      <c r="H315" s="18" t="s">
        <v>19</v>
      </c>
      <c r="I315" s="21">
        <v>38808</v>
      </c>
      <c r="J315" s="20" t="s">
        <v>20</v>
      </c>
      <c r="K315" s="19" t="s">
        <v>52</v>
      </c>
      <c r="L315" s="19" t="s">
        <v>104</v>
      </c>
      <c r="M315" s="19" t="s">
        <v>23</v>
      </c>
      <c r="N315" s="22" t="s">
        <v>24</v>
      </c>
      <c r="O315" s="2"/>
    </row>
    <row r="316" spans="1:15" ht="30" customHeight="1">
      <c r="A316" s="18">
        <v>312</v>
      </c>
      <c r="B316" s="19" t="s">
        <v>917</v>
      </c>
      <c r="C316" s="20">
        <f t="shared" ca="1" si="4"/>
        <v>55</v>
      </c>
      <c r="D316" s="18" t="s">
        <v>918</v>
      </c>
      <c r="E316" s="20" t="s">
        <v>17</v>
      </c>
      <c r="F316" s="21">
        <v>25411</v>
      </c>
      <c r="G316" s="18" t="s">
        <v>28</v>
      </c>
      <c r="H316" s="18" t="s">
        <v>19</v>
      </c>
      <c r="I316" s="21">
        <v>32933</v>
      </c>
      <c r="J316" s="20" t="s">
        <v>151</v>
      </c>
      <c r="K316" s="19" t="s">
        <v>919</v>
      </c>
      <c r="L316" s="19" t="s">
        <v>2775</v>
      </c>
      <c r="M316" s="19" t="s">
        <v>37</v>
      </c>
      <c r="N316" s="22" t="s">
        <v>37</v>
      </c>
      <c r="O316" s="2"/>
    </row>
    <row r="317" spans="1:15" ht="30" customHeight="1">
      <c r="A317" s="18">
        <v>313</v>
      </c>
      <c r="B317" s="19" t="s">
        <v>921</v>
      </c>
      <c r="C317" s="20">
        <f t="shared" ca="1" si="4"/>
        <v>42</v>
      </c>
      <c r="D317" s="18" t="s">
        <v>922</v>
      </c>
      <c r="E317" s="20" t="s">
        <v>923</v>
      </c>
      <c r="F317" s="21">
        <v>30182</v>
      </c>
      <c r="G317" s="18" t="s">
        <v>28</v>
      </c>
      <c r="H317" s="18" t="s">
        <v>19</v>
      </c>
      <c r="I317" s="21">
        <v>34394</v>
      </c>
      <c r="J317" s="20" t="s">
        <v>34</v>
      </c>
      <c r="K317" s="19" t="s">
        <v>82</v>
      </c>
      <c r="L317" s="19" t="s">
        <v>96</v>
      </c>
      <c r="M317" s="19" t="s">
        <v>23</v>
      </c>
      <c r="N317" s="22" t="s">
        <v>24</v>
      </c>
      <c r="O317" s="2"/>
    </row>
    <row r="318" spans="1:15" ht="30" customHeight="1">
      <c r="A318" s="18">
        <v>314</v>
      </c>
      <c r="B318" s="19" t="s">
        <v>924</v>
      </c>
      <c r="C318" s="20">
        <f t="shared" ca="1" si="4"/>
        <v>55</v>
      </c>
      <c r="D318" s="18" t="s">
        <v>925</v>
      </c>
      <c r="E318" s="20" t="s">
        <v>17</v>
      </c>
      <c r="F318" s="21">
        <v>25407</v>
      </c>
      <c r="G318" s="18" t="s">
        <v>18</v>
      </c>
      <c r="H318" s="18" t="s">
        <v>19</v>
      </c>
      <c r="I318" s="21">
        <v>39448</v>
      </c>
      <c r="J318" s="20" t="s">
        <v>29</v>
      </c>
      <c r="K318" s="19" t="s">
        <v>728</v>
      </c>
      <c r="L318" s="19" t="s">
        <v>220</v>
      </c>
      <c r="M318" s="19" t="s">
        <v>187</v>
      </c>
      <c r="N318" s="22" t="s">
        <v>77</v>
      </c>
      <c r="O318" s="2"/>
    </row>
    <row r="319" spans="1:15" ht="30" customHeight="1">
      <c r="A319" s="18">
        <v>315</v>
      </c>
      <c r="B319" s="19" t="s">
        <v>926</v>
      </c>
      <c r="C319" s="20">
        <f t="shared" ca="1" si="4"/>
        <v>46</v>
      </c>
      <c r="D319" s="18" t="s">
        <v>927</v>
      </c>
      <c r="E319" s="20" t="s">
        <v>17</v>
      </c>
      <c r="F319" s="21">
        <v>28605</v>
      </c>
      <c r="G319" s="18" t="s">
        <v>18</v>
      </c>
      <c r="H319" s="18" t="s">
        <v>19</v>
      </c>
      <c r="I319" s="21">
        <v>40179</v>
      </c>
      <c r="J319" s="20" t="s">
        <v>20</v>
      </c>
      <c r="K319" s="19" t="s">
        <v>624</v>
      </c>
      <c r="L319" s="19" t="s">
        <v>928</v>
      </c>
      <c r="M319" s="19" t="s">
        <v>134</v>
      </c>
      <c r="N319" s="22" t="s">
        <v>77</v>
      </c>
      <c r="O319" s="2"/>
    </row>
    <row r="320" spans="1:15" ht="30" customHeight="1">
      <c r="A320" s="18">
        <v>316</v>
      </c>
      <c r="B320" s="19" t="s">
        <v>929</v>
      </c>
      <c r="C320" s="20">
        <f t="shared" ca="1" si="4"/>
        <v>45</v>
      </c>
      <c r="D320" s="18" t="s">
        <v>930</v>
      </c>
      <c r="E320" s="20" t="s">
        <v>17</v>
      </c>
      <c r="F320" s="21">
        <v>28974</v>
      </c>
      <c r="G320" s="18" t="s">
        <v>28</v>
      </c>
      <c r="H320" s="18" t="s">
        <v>19</v>
      </c>
      <c r="I320" s="21">
        <v>39448</v>
      </c>
      <c r="J320" s="20" t="s">
        <v>29</v>
      </c>
      <c r="K320" s="19" t="s">
        <v>931</v>
      </c>
      <c r="L320" s="19" t="s">
        <v>61</v>
      </c>
      <c r="M320" s="19" t="s">
        <v>932</v>
      </c>
      <c r="N320" s="22" t="s">
        <v>77</v>
      </c>
      <c r="O320" s="2"/>
    </row>
    <row r="321" spans="1:15" ht="30" customHeight="1">
      <c r="A321" s="18">
        <v>317</v>
      </c>
      <c r="B321" s="19" t="s">
        <v>933</v>
      </c>
      <c r="C321" s="20">
        <f t="shared" ca="1" si="4"/>
        <v>59</v>
      </c>
      <c r="D321" s="18" t="s">
        <v>934</v>
      </c>
      <c r="E321" s="20" t="s">
        <v>17</v>
      </c>
      <c r="F321" s="21">
        <v>24086</v>
      </c>
      <c r="G321" s="18" t="s">
        <v>28</v>
      </c>
      <c r="H321" s="18" t="s">
        <v>19</v>
      </c>
      <c r="I321" s="21">
        <v>32143</v>
      </c>
      <c r="J321" s="20" t="s">
        <v>81</v>
      </c>
      <c r="K321" s="19" t="s">
        <v>82</v>
      </c>
      <c r="L321" s="19" t="s">
        <v>83</v>
      </c>
      <c r="M321" s="19" t="s">
        <v>23</v>
      </c>
      <c r="N321" s="22" t="s">
        <v>24</v>
      </c>
      <c r="O321" s="2"/>
    </row>
    <row r="322" spans="1:15" ht="30" customHeight="1">
      <c r="A322" s="18">
        <v>318</v>
      </c>
      <c r="B322" s="19" t="s">
        <v>935</v>
      </c>
      <c r="C322" s="20">
        <f t="shared" ca="1" si="4"/>
        <v>44</v>
      </c>
      <c r="D322" s="18" t="s">
        <v>936</v>
      </c>
      <c r="E322" s="20" t="s">
        <v>17</v>
      </c>
      <c r="F322" s="21">
        <v>29253</v>
      </c>
      <c r="G322" s="18" t="s">
        <v>18</v>
      </c>
      <c r="H322" s="18" t="s">
        <v>19</v>
      </c>
      <c r="I322" s="21">
        <v>38808</v>
      </c>
      <c r="J322" s="20" t="s">
        <v>34</v>
      </c>
      <c r="K322" s="19" t="s">
        <v>52</v>
      </c>
      <c r="L322" s="19" t="s">
        <v>53</v>
      </c>
      <c r="M322" s="19" t="s">
        <v>23</v>
      </c>
      <c r="N322" s="22" t="s">
        <v>24</v>
      </c>
      <c r="O322" s="2"/>
    </row>
    <row r="323" spans="1:15" ht="30" customHeight="1">
      <c r="A323" s="18">
        <v>319</v>
      </c>
      <c r="B323" s="19" t="s">
        <v>937</v>
      </c>
      <c r="C323" s="20">
        <f t="shared" ref="C323:C386" ca="1" si="5">(YEAR(NOW())-YEAR(F323))</f>
        <v>46</v>
      </c>
      <c r="D323" s="18" t="s">
        <v>938</v>
      </c>
      <c r="E323" s="20" t="s">
        <v>17</v>
      </c>
      <c r="F323" s="21">
        <v>28767</v>
      </c>
      <c r="G323" s="18" t="s">
        <v>18</v>
      </c>
      <c r="H323" s="18" t="s">
        <v>19</v>
      </c>
      <c r="I323" s="21">
        <v>39083</v>
      </c>
      <c r="J323" s="20" t="s">
        <v>151</v>
      </c>
      <c r="K323" s="19" t="s">
        <v>82</v>
      </c>
      <c r="L323" s="19" t="s">
        <v>83</v>
      </c>
      <c r="M323" s="19" t="s">
        <v>23</v>
      </c>
      <c r="N323" s="22" t="s">
        <v>24</v>
      </c>
      <c r="O323" s="2"/>
    </row>
    <row r="324" spans="1:15" ht="30" customHeight="1">
      <c r="A324" s="18">
        <v>320</v>
      </c>
      <c r="B324" s="19" t="s">
        <v>939</v>
      </c>
      <c r="C324" s="20">
        <f t="shared" ca="1" si="5"/>
        <v>48</v>
      </c>
      <c r="D324" s="18" t="s">
        <v>940</v>
      </c>
      <c r="E324" s="20" t="s">
        <v>891</v>
      </c>
      <c r="F324" s="21">
        <v>28048</v>
      </c>
      <c r="G324" s="18" t="s">
        <v>18</v>
      </c>
      <c r="H324" s="18" t="s">
        <v>19</v>
      </c>
      <c r="I324" s="21">
        <v>36220</v>
      </c>
      <c r="J324" s="20" t="s">
        <v>34</v>
      </c>
      <c r="K324" s="19" t="s">
        <v>52</v>
      </c>
      <c r="L324" s="19" t="s">
        <v>53</v>
      </c>
      <c r="M324" s="19" t="s">
        <v>23</v>
      </c>
      <c r="N324" s="22" t="s">
        <v>24</v>
      </c>
      <c r="O324" s="2"/>
    </row>
    <row r="325" spans="1:15" ht="30" customHeight="1">
      <c r="A325" s="18">
        <v>321</v>
      </c>
      <c r="B325" s="19" t="s">
        <v>941</v>
      </c>
      <c r="C325" s="20">
        <f t="shared" ca="1" si="5"/>
        <v>53</v>
      </c>
      <c r="D325" s="18" t="s">
        <v>942</v>
      </c>
      <c r="E325" s="20" t="s">
        <v>779</v>
      </c>
      <c r="F325" s="21">
        <v>26016</v>
      </c>
      <c r="G325" s="18" t="s">
        <v>18</v>
      </c>
      <c r="H325" s="18" t="s">
        <v>19</v>
      </c>
      <c r="I325" s="21">
        <v>34213</v>
      </c>
      <c r="J325" s="20" t="s">
        <v>34</v>
      </c>
      <c r="K325" s="19" t="s">
        <v>624</v>
      </c>
      <c r="L325" s="19" t="s">
        <v>928</v>
      </c>
      <c r="M325" s="19" t="s">
        <v>134</v>
      </c>
      <c r="N325" s="22" t="s">
        <v>77</v>
      </c>
      <c r="O325" s="2"/>
    </row>
    <row r="326" spans="1:15" ht="30" customHeight="1">
      <c r="A326" s="18">
        <v>322</v>
      </c>
      <c r="B326" s="19" t="s">
        <v>943</v>
      </c>
      <c r="C326" s="20">
        <f t="shared" ca="1" si="5"/>
        <v>56</v>
      </c>
      <c r="D326" s="18" t="s">
        <v>944</v>
      </c>
      <c r="E326" s="20" t="s">
        <v>17</v>
      </c>
      <c r="F326" s="21">
        <v>24847</v>
      </c>
      <c r="G326" s="18" t="s">
        <v>18</v>
      </c>
      <c r="H326" s="18" t="s">
        <v>19</v>
      </c>
      <c r="I326" s="21">
        <v>32203</v>
      </c>
      <c r="J326" s="20" t="s">
        <v>34</v>
      </c>
      <c r="K326" s="19" t="s">
        <v>21</v>
      </c>
      <c r="L326" s="19" t="s">
        <v>57</v>
      </c>
      <c r="M326" s="19" t="s">
        <v>23</v>
      </c>
      <c r="N326" s="22" t="s">
        <v>24</v>
      </c>
      <c r="O326" s="2"/>
    </row>
    <row r="327" spans="1:15" ht="30" customHeight="1">
      <c r="A327" s="18">
        <v>323</v>
      </c>
      <c r="B327" s="19" t="s">
        <v>945</v>
      </c>
      <c r="C327" s="20">
        <f t="shared" ca="1" si="5"/>
        <v>47</v>
      </c>
      <c r="D327" s="18" t="s">
        <v>946</v>
      </c>
      <c r="E327" s="20" t="s">
        <v>131</v>
      </c>
      <c r="F327" s="21">
        <v>28354</v>
      </c>
      <c r="G327" s="18" t="s">
        <v>18</v>
      </c>
      <c r="H327" s="18" t="s">
        <v>19</v>
      </c>
      <c r="I327" s="21">
        <v>39448</v>
      </c>
      <c r="J327" s="20" t="s">
        <v>34</v>
      </c>
      <c r="K327" s="19" t="s">
        <v>21</v>
      </c>
      <c r="L327" s="19" t="s">
        <v>57</v>
      </c>
      <c r="M327" s="19" t="s">
        <v>23</v>
      </c>
      <c r="N327" s="22" t="s">
        <v>24</v>
      </c>
      <c r="O327" s="2"/>
    </row>
    <row r="328" spans="1:15" ht="30" customHeight="1">
      <c r="A328" s="18">
        <v>324</v>
      </c>
      <c r="B328" s="19" t="s">
        <v>947</v>
      </c>
      <c r="C328" s="20">
        <f t="shared" ca="1" si="5"/>
        <v>51</v>
      </c>
      <c r="D328" s="18" t="s">
        <v>948</v>
      </c>
      <c r="E328" s="20" t="s">
        <v>17</v>
      </c>
      <c r="F328" s="21">
        <v>27024</v>
      </c>
      <c r="G328" s="18" t="s">
        <v>18</v>
      </c>
      <c r="H328" s="18" t="s">
        <v>19</v>
      </c>
      <c r="I328" s="21">
        <v>37591</v>
      </c>
      <c r="J328" s="20" t="s">
        <v>81</v>
      </c>
      <c r="K328" s="19" t="s">
        <v>82</v>
      </c>
      <c r="L328" s="19" t="s">
        <v>83</v>
      </c>
      <c r="M328" s="19" t="s">
        <v>23</v>
      </c>
      <c r="N328" s="22" t="s">
        <v>24</v>
      </c>
      <c r="O328" s="2"/>
    </row>
    <row r="329" spans="1:15" ht="30" customHeight="1">
      <c r="A329" s="18">
        <v>325</v>
      </c>
      <c r="B329" s="19" t="s">
        <v>949</v>
      </c>
      <c r="C329" s="20">
        <f t="shared" ca="1" si="5"/>
        <v>51</v>
      </c>
      <c r="D329" s="18" t="s">
        <v>950</v>
      </c>
      <c r="E329" s="20" t="s">
        <v>17</v>
      </c>
      <c r="F329" s="21">
        <v>26733</v>
      </c>
      <c r="G329" s="18" t="s">
        <v>18</v>
      </c>
      <c r="H329" s="18" t="s">
        <v>19</v>
      </c>
      <c r="I329" s="21">
        <v>37591</v>
      </c>
      <c r="J329" s="20" t="s">
        <v>81</v>
      </c>
      <c r="K329" s="19" t="s">
        <v>82</v>
      </c>
      <c r="L329" s="19" t="s">
        <v>83</v>
      </c>
      <c r="M329" s="19" t="s">
        <v>23</v>
      </c>
      <c r="N329" s="22" t="s">
        <v>24</v>
      </c>
      <c r="O329" s="2"/>
    </row>
    <row r="330" spans="1:15" ht="30" customHeight="1">
      <c r="A330" s="18">
        <v>326</v>
      </c>
      <c r="B330" s="19" t="s">
        <v>951</v>
      </c>
      <c r="C330" s="20">
        <f t="shared" ca="1" si="5"/>
        <v>48</v>
      </c>
      <c r="D330" s="18" t="s">
        <v>952</v>
      </c>
      <c r="E330" s="20" t="s">
        <v>17</v>
      </c>
      <c r="F330" s="21">
        <v>28101</v>
      </c>
      <c r="G330" s="18" t="s">
        <v>18</v>
      </c>
      <c r="H330" s="18" t="s">
        <v>19</v>
      </c>
      <c r="I330" s="21">
        <v>38808</v>
      </c>
      <c r="J330" s="20" t="s">
        <v>34</v>
      </c>
      <c r="K330" s="19" t="s">
        <v>82</v>
      </c>
      <c r="L330" s="19" t="s">
        <v>96</v>
      </c>
      <c r="M330" s="19" t="s">
        <v>23</v>
      </c>
      <c r="N330" s="22" t="s">
        <v>24</v>
      </c>
      <c r="O330" s="2"/>
    </row>
    <row r="331" spans="1:15" ht="30" customHeight="1">
      <c r="A331" s="18">
        <v>327</v>
      </c>
      <c r="B331" s="19" t="s">
        <v>953</v>
      </c>
      <c r="C331" s="20">
        <f t="shared" ca="1" si="5"/>
        <v>56</v>
      </c>
      <c r="D331" s="18" t="s">
        <v>954</v>
      </c>
      <c r="E331" s="20" t="s">
        <v>17</v>
      </c>
      <c r="F331" s="21">
        <v>25198</v>
      </c>
      <c r="G331" s="18" t="s">
        <v>28</v>
      </c>
      <c r="H331" s="18" t="s">
        <v>19</v>
      </c>
      <c r="I331" s="21">
        <v>39083</v>
      </c>
      <c r="J331" s="20" t="s">
        <v>20</v>
      </c>
      <c r="K331" s="19" t="s">
        <v>185</v>
      </c>
      <c r="L331" s="19" t="s">
        <v>518</v>
      </c>
      <c r="M331" s="19" t="s">
        <v>187</v>
      </c>
      <c r="N331" s="22" t="s">
        <v>77</v>
      </c>
      <c r="O331" s="2"/>
    </row>
    <row r="332" spans="1:15" ht="30" customHeight="1">
      <c r="A332" s="18">
        <v>328</v>
      </c>
      <c r="B332" s="19" t="s">
        <v>955</v>
      </c>
      <c r="C332" s="20">
        <f t="shared" ca="1" si="5"/>
        <v>34</v>
      </c>
      <c r="D332" s="18" t="s">
        <v>956</v>
      </c>
      <c r="E332" s="20" t="s">
        <v>17</v>
      </c>
      <c r="F332" s="21">
        <v>32900</v>
      </c>
      <c r="G332" s="18" t="s">
        <v>28</v>
      </c>
      <c r="H332" s="18" t="s">
        <v>19</v>
      </c>
      <c r="I332" s="21">
        <v>44166</v>
      </c>
      <c r="J332" s="20" t="s">
        <v>65</v>
      </c>
      <c r="K332" s="19" t="s">
        <v>575</v>
      </c>
      <c r="L332" s="19" t="s">
        <v>957</v>
      </c>
      <c r="M332" s="23" t="s">
        <v>164</v>
      </c>
      <c r="N332" s="22" t="s">
        <v>24</v>
      </c>
      <c r="O332" s="2"/>
    </row>
    <row r="333" spans="1:15" ht="30" customHeight="1">
      <c r="A333" s="18">
        <v>329</v>
      </c>
      <c r="B333" s="19" t="s">
        <v>958</v>
      </c>
      <c r="C333" s="20">
        <f t="shared" ca="1" si="5"/>
        <v>58</v>
      </c>
      <c r="D333" s="18" t="s">
        <v>959</v>
      </c>
      <c r="E333" s="20" t="s">
        <v>17</v>
      </c>
      <c r="F333" s="21">
        <v>24438</v>
      </c>
      <c r="G333" s="18" t="s">
        <v>28</v>
      </c>
      <c r="H333" s="18" t="s">
        <v>19</v>
      </c>
      <c r="I333" s="21">
        <v>39448</v>
      </c>
      <c r="J333" s="20" t="s">
        <v>29</v>
      </c>
      <c r="K333" s="19" t="s">
        <v>728</v>
      </c>
      <c r="L333" s="19" t="s">
        <v>61</v>
      </c>
      <c r="M333" s="19" t="s">
        <v>424</v>
      </c>
      <c r="N333" s="22" t="s">
        <v>77</v>
      </c>
      <c r="O333" s="2"/>
    </row>
    <row r="334" spans="1:15" ht="30" customHeight="1">
      <c r="A334" s="18">
        <v>330</v>
      </c>
      <c r="B334" s="19" t="s">
        <v>960</v>
      </c>
      <c r="C334" s="20">
        <f t="shared" ca="1" si="5"/>
        <v>57</v>
      </c>
      <c r="D334" s="18" t="s">
        <v>961</v>
      </c>
      <c r="E334" s="20" t="s">
        <v>17</v>
      </c>
      <c r="F334" s="21">
        <v>24547</v>
      </c>
      <c r="G334" s="18" t="s">
        <v>18</v>
      </c>
      <c r="H334" s="18" t="s">
        <v>19</v>
      </c>
      <c r="I334" s="21">
        <v>34394</v>
      </c>
      <c r="J334" s="20" t="s">
        <v>34</v>
      </c>
      <c r="K334" s="19" t="s">
        <v>21</v>
      </c>
      <c r="L334" s="19" t="s">
        <v>57</v>
      </c>
      <c r="M334" s="19" t="s">
        <v>23</v>
      </c>
      <c r="N334" s="22" t="s">
        <v>24</v>
      </c>
      <c r="O334" s="2"/>
    </row>
    <row r="335" spans="1:15" ht="30" customHeight="1">
      <c r="A335" s="18">
        <v>331</v>
      </c>
      <c r="B335" s="19" t="s">
        <v>962</v>
      </c>
      <c r="C335" s="20">
        <f t="shared" ca="1" si="5"/>
        <v>45</v>
      </c>
      <c r="D335" s="18" t="s">
        <v>963</v>
      </c>
      <c r="E335" s="20" t="s">
        <v>735</v>
      </c>
      <c r="F335" s="21">
        <v>29135</v>
      </c>
      <c r="G335" s="18" t="s">
        <v>28</v>
      </c>
      <c r="H335" s="18" t="s">
        <v>19</v>
      </c>
      <c r="I335" s="21">
        <v>39083</v>
      </c>
      <c r="J335" s="20" t="s">
        <v>34</v>
      </c>
      <c r="K335" s="19" t="s">
        <v>732</v>
      </c>
      <c r="L335" s="19" t="s">
        <v>964</v>
      </c>
      <c r="M335" s="19" t="s">
        <v>37</v>
      </c>
      <c r="N335" s="22" t="s">
        <v>37</v>
      </c>
      <c r="O335" s="2"/>
    </row>
    <row r="336" spans="1:15" ht="30" customHeight="1">
      <c r="A336" s="18">
        <v>332</v>
      </c>
      <c r="B336" s="19" t="s">
        <v>965</v>
      </c>
      <c r="C336" s="20">
        <f t="shared" ca="1" si="5"/>
        <v>44</v>
      </c>
      <c r="D336" s="18" t="s">
        <v>966</v>
      </c>
      <c r="E336" s="20" t="s">
        <v>17</v>
      </c>
      <c r="F336" s="31" t="s">
        <v>967</v>
      </c>
      <c r="G336" s="18" t="s">
        <v>28</v>
      </c>
      <c r="H336" s="18" t="s">
        <v>19</v>
      </c>
      <c r="I336" s="21">
        <v>41244</v>
      </c>
      <c r="J336" s="20" t="s">
        <v>29</v>
      </c>
      <c r="K336" s="19" t="s">
        <v>21</v>
      </c>
      <c r="L336" s="19" t="s">
        <v>30</v>
      </c>
      <c r="M336" s="19" t="s">
        <v>23</v>
      </c>
      <c r="N336" s="22" t="s">
        <v>24</v>
      </c>
      <c r="O336" s="2"/>
    </row>
    <row r="337" spans="1:15" ht="30" customHeight="1">
      <c r="A337" s="18">
        <v>333</v>
      </c>
      <c r="B337" s="19" t="s">
        <v>968</v>
      </c>
      <c r="C337" s="20">
        <f t="shared" ca="1" si="5"/>
        <v>43</v>
      </c>
      <c r="D337" s="18" t="s">
        <v>969</v>
      </c>
      <c r="E337" s="20" t="s">
        <v>509</v>
      </c>
      <c r="F337" s="21">
        <v>29738</v>
      </c>
      <c r="G337" s="18" t="s">
        <v>28</v>
      </c>
      <c r="H337" s="18" t="s">
        <v>19</v>
      </c>
      <c r="I337" s="21">
        <v>39083</v>
      </c>
      <c r="J337" s="20" t="s">
        <v>34</v>
      </c>
      <c r="K337" s="19" t="s">
        <v>82</v>
      </c>
      <c r="L337" s="19" t="s">
        <v>96</v>
      </c>
      <c r="M337" s="19" t="s">
        <v>23</v>
      </c>
      <c r="N337" s="22" t="s">
        <v>24</v>
      </c>
      <c r="O337" s="2"/>
    </row>
    <row r="338" spans="1:15" ht="30" customHeight="1">
      <c r="A338" s="18">
        <v>334</v>
      </c>
      <c r="B338" s="19" t="s">
        <v>970</v>
      </c>
      <c r="C338" s="20">
        <f t="shared" ca="1" si="5"/>
        <v>42</v>
      </c>
      <c r="D338" s="18" t="s">
        <v>971</v>
      </c>
      <c r="E338" s="20" t="s">
        <v>17</v>
      </c>
      <c r="F338" s="21">
        <v>30064</v>
      </c>
      <c r="G338" s="18" t="s">
        <v>28</v>
      </c>
      <c r="H338" s="18" t="s">
        <v>19</v>
      </c>
      <c r="I338" s="21">
        <v>41365</v>
      </c>
      <c r="J338" s="20" t="s">
        <v>56</v>
      </c>
      <c r="K338" s="19" t="s">
        <v>21</v>
      </c>
      <c r="L338" s="19" t="s">
        <v>57</v>
      </c>
      <c r="M338" s="19" t="s">
        <v>23</v>
      </c>
      <c r="N338" s="22" t="s">
        <v>24</v>
      </c>
      <c r="O338" s="2"/>
    </row>
    <row r="339" spans="1:15" ht="30" customHeight="1">
      <c r="A339" s="18">
        <v>335</v>
      </c>
      <c r="B339" s="19" t="s">
        <v>972</v>
      </c>
      <c r="C339" s="20">
        <f t="shared" ca="1" si="5"/>
        <v>57</v>
      </c>
      <c r="D339" s="18" t="s">
        <v>973</v>
      </c>
      <c r="E339" s="20" t="s">
        <v>17</v>
      </c>
      <c r="F339" s="21">
        <v>24635</v>
      </c>
      <c r="G339" s="18" t="s">
        <v>28</v>
      </c>
      <c r="H339" s="18" t="s">
        <v>19</v>
      </c>
      <c r="I339" s="21">
        <v>32568</v>
      </c>
      <c r="J339" s="20" t="s">
        <v>34</v>
      </c>
      <c r="K339" s="19" t="s">
        <v>974</v>
      </c>
      <c r="L339" s="19" t="s">
        <v>801</v>
      </c>
      <c r="M339" s="19" t="s">
        <v>42</v>
      </c>
      <c r="N339" s="22" t="s">
        <v>24</v>
      </c>
      <c r="O339" s="2"/>
    </row>
    <row r="340" spans="1:15" ht="30" customHeight="1">
      <c r="A340" s="18">
        <v>336</v>
      </c>
      <c r="B340" s="19" t="s">
        <v>975</v>
      </c>
      <c r="C340" s="20">
        <f t="shared" ca="1" si="5"/>
        <v>44</v>
      </c>
      <c r="D340" s="18" t="s">
        <v>976</v>
      </c>
      <c r="E340" s="20" t="s">
        <v>17</v>
      </c>
      <c r="F340" s="21">
        <v>29463</v>
      </c>
      <c r="G340" s="18" t="s">
        <v>28</v>
      </c>
      <c r="H340" s="18" t="s">
        <v>19</v>
      </c>
      <c r="I340" s="21">
        <v>39448</v>
      </c>
      <c r="J340" s="20" t="s">
        <v>34</v>
      </c>
      <c r="K340" s="19" t="s">
        <v>82</v>
      </c>
      <c r="L340" s="19" t="s">
        <v>96</v>
      </c>
      <c r="M340" s="19" t="s">
        <v>23</v>
      </c>
      <c r="N340" s="22" t="s">
        <v>24</v>
      </c>
      <c r="O340" s="2"/>
    </row>
    <row r="341" spans="1:15" ht="30" customHeight="1">
      <c r="A341" s="18">
        <v>337</v>
      </c>
      <c r="B341" s="19" t="s">
        <v>977</v>
      </c>
      <c r="C341" s="20">
        <f t="shared" ca="1" si="5"/>
        <v>30</v>
      </c>
      <c r="D341" s="18" t="s">
        <v>978</v>
      </c>
      <c r="E341" s="20" t="s">
        <v>979</v>
      </c>
      <c r="F341" s="21">
        <v>34630</v>
      </c>
      <c r="G341" s="18" t="s">
        <v>28</v>
      </c>
      <c r="H341" s="18" t="s">
        <v>19</v>
      </c>
      <c r="I341" s="21">
        <v>44166</v>
      </c>
      <c r="J341" s="20" t="s">
        <v>46</v>
      </c>
      <c r="K341" s="19" t="s">
        <v>980</v>
      </c>
      <c r="L341" s="19" t="s">
        <v>445</v>
      </c>
      <c r="M341" s="19" t="s">
        <v>424</v>
      </c>
      <c r="N341" s="22" t="s">
        <v>77</v>
      </c>
      <c r="O341" s="2"/>
    </row>
    <row r="342" spans="1:15" ht="30" customHeight="1">
      <c r="A342" s="18">
        <v>338</v>
      </c>
      <c r="B342" s="19" t="s">
        <v>981</v>
      </c>
      <c r="C342" s="20">
        <f t="shared" ca="1" si="5"/>
        <v>39</v>
      </c>
      <c r="D342" s="18" t="s">
        <v>982</v>
      </c>
      <c r="E342" s="20" t="s">
        <v>647</v>
      </c>
      <c r="F342" s="21">
        <v>31403</v>
      </c>
      <c r="G342" s="18" t="s">
        <v>18</v>
      </c>
      <c r="H342" s="18" t="s">
        <v>19</v>
      </c>
      <c r="I342" s="21">
        <v>42644</v>
      </c>
      <c r="J342" s="20" t="s">
        <v>65</v>
      </c>
      <c r="K342" s="19" t="s">
        <v>69</v>
      </c>
      <c r="L342" s="19" t="s">
        <v>892</v>
      </c>
      <c r="M342" s="19" t="s">
        <v>42</v>
      </c>
      <c r="N342" s="22" t="s">
        <v>24</v>
      </c>
      <c r="O342" s="2"/>
    </row>
    <row r="343" spans="1:15" ht="30" customHeight="1">
      <c r="A343" s="18">
        <v>339</v>
      </c>
      <c r="B343" s="19" t="s">
        <v>983</v>
      </c>
      <c r="C343" s="20">
        <f t="shared" ca="1" si="5"/>
        <v>45</v>
      </c>
      <c r="D343" s="18" t="s">
        <v>984</v>
      </c>
      <c r="E343" s="20" t="s">
        <v>17</v>
      </c>
      <c r="F343" s="21">
        <v>29206</v>
      </c>
      <c r="G343" s="18" t="s">
        <v>18</v>
      </c>
      <c r="H343" s="18" t="s">
        <v>19</v>
      </c>
      <c r="I343" s="21">
        <v>39448</v>
      </c>
      <c r="J343" s="20" t="s">
        <v>34</v>
      </c>
      <c r="K343" s="19" t="s">
        <v>82</v>
      </c>
      <c r="L343" s="19" t="s">
        <v>96</v>
      </c>
      <c r="M343" s="19" t="s">
        <v>23</v>
      </c>
      <c r="N343" s="22" t="s">
        <v>24</v>
      </c>
      <c r="O343" s="2"/>
    </row>
    <row r="344" spans="1:15" ht="30" customHeight="1">
      <c r="A344" s="18">
        <v>340</v>
      </c>
      <c r="B344" s="19" t="s">
        <v>985</v>
      </c>
      <c r="C344" s="20">
        <f t="shared" ca="1" si="5"/>
        <v>57</v>
      </c>
      <c r="D344" s="18" t="s">
        <v>986</v>
      </c>
      <c r="E344" s="20" t="s">
        <v>987</v>
      </c>
      <c r="F344" s="21">
        <v>24755</v>
      </c>
      <c r="G344" s="18" t="s">
        <v>18</v>
      </c>
      <c r="H344" s="18" t="s">
        <v>19</v>
      </c>
      <c r="I344" s="21">
        <v>33298</v>
      </c>
      <c r="J344" s="20" t="s">
        <v>34</v>
      </c>
      <c r="K344" s="19" t="s">
        <v>107</v>
      </c>
      <c r="L344" s="19" t="s">
        <v>108</v>
      </c>
      <c r="M344" s="19" t="s">
        <v>42</v>
      </c>
      <c r="N344" s="22" t="s">
        <v>24</v>
      </c>
      <c r="O344" s="2"/>
    </row>
    <row r="345" spans="1:15" ht="30" customHeight="1">
      <c r="A345" s="18">
        <v>341</v>
      </c>
      <c r="B345" s="19" t="s">
        <v>988</v>
      </c>
      <c r="C345" s="20">
        <f t="shared" ca="1" si="5"/>
        <v>26</v>
      </c>
      <c r="D345" s="18" t="s">
        <v>989</v>
      </c>
      <c r="E345" s="20" t="s">
        <v>17</v>
      </c>
      <c r="F345" s="21">
        <v>35816</v>
      </c>
      <c r="G345" s="18" t="s">
        <v>18</v>
      </c>
      <c r="H345" s="18" t="s">
        <v>19</v>
      </c>
      <c r="I345" s="21">
        <v>44166</v>
      </c>
      <c r="J345" s="20" t="s">
        <v>46</v>
      </c>
      <c r="K345" s="19" t="s">
        <v>197</v>
      </c>
      <c r="L345" s="19" t="s">
        <v>482</v>
      </c>
      <c r="M345" s="19" t="s">
        <v>468</v>
      </c>
      <c r="N345" s="22" t="s">
        <v>24</v>
      </c>
      <c r="O345" s="2"/>
    </row>
    <row r="346" spans="1:15" ht="30" customHeight="1">
      <c r="A346" s="18">
        <v>342</v>
      </c>
      <c r="B346" s="19" t="s">
        <v>990</v>
      </c>
      <c r="C346" s="20">
        <f t="shared" ca="1" si="5"/>
        <v>29</v>
      </c>
      <c r="D346" s="18" t="s">
        <v>991</v>
      </c>
      <c r="E346" s="20" t="s">
        <v>73</v>
      </c>
      <c r="F346" s="21">
        <v>34874</v>
      </c>
      <c r="G346" s="18" t="s">
        <v>18</v>
      </c>
      <c r="H346" s="18" t="s">
        <v>19</v>
      </c>
      <c r="I346" s="21">
        <v>43528</v>
      </c>
      <c r="J346" s="20" t="s">
        <v>29</v>
      </c>
      <c r="K346" s="19" t="s">
        <v>107</v>
      </c>
      <c r="L346" s="19" t="s">
        <v>497</v>
      </c>
      <c r="M346" s="19" t="s">
        <v>42</v>
      </c>
      <c r="N346" s="22" t="s">
        <v>24</v>
      </c>
      <c r="O346" s="2"/>
    </row>
    <row r="347" spans="1:15" ht="30" customHeight="1">
      <c r="A347" s="18">
        <v>343</v>
      </c>
      <c r="B347" s="19" t="s">
        <v>992</v>
      </c>
      <c r="C347" s="20">
        <f t="shared" ca="1" si="5"/>
        <v>54</v>
      </c>
      <c r="D347" s="18" t="s">
        <v>993</v>
      </c>
      <c r="E347" s="20" t="s">
        <v>73</v>
      </c>
      <c r="F347" s="21">
        <v>25887</v>
      </c>
      <c r="G347" s="18" t="s">
        <v>18</v>
      </c>
      <c r="H347" s="18" t="s">
        <v>19</v>
      </c>
      <c r="I347" s="21">
        <v>39448</v>
      </c>
      <c r="J347" s="20" t="s">
        <v>29</v>
      </c>
      <c r="K347" s="19" t="s">
        <v>728</v>
      </c>
      <c r="L347" s="19" t="s">
        <v>220</v>
      </c>
      <c r="M347" s="19" t="s">
        <v>187</v>
      </c>
      <c r="N347" s="22" t="s">
        <v>77</v>
      </c>
      <c r="O347" s="2"/>
    </row>
    <row r="348" spans="1:15" ht="30" customHeight="1">
      <c r="A348" s="18">
        <v>344</v>
      </c>
      <c r="B348" s="19" t="s">
        <v>994</v>
      </c>
      <c r="C348" s="20">
        <f t="shared" ca="1" si="5"/>
        <v>30</v>
      </c>
      <c r="D348" s="18" t="s">
        <v>995</v>
      </c>
      <c r="E348" s="20" t="s">
        <v>509</v>
      </c>
      <c r="F348" s="21">
        <v>34657</v>
      </c>
      <c r="G348" s="18" t="s">
        <v>18</v>
      </c>
      <c r="H348" s="18" t="s">
        <v>19</v>
      </c>
      <c r="I348" s="21">
        <v>43497</v>
      </c>
      <c r="J348" s="20" t="s">
        <v>29</v>
      </c>
      <c r="K348" s="19" t="s">
        <v>40</v>
      </c>
      <c r="L348" s="19" t="s">
        <v>685</v>
      </c>
      <c r="M348" s="19" t="s">
        <v>42</v>
      </c>
      <c r="N348" s="22" t="s">
        <v>24</v>
      </c>
      <c r="O348" s="2"/>
    </row>
    <row r="349" spans="1:15" ht="30" customHeight="1">
      <c r="A349" s="18">
        <v>345</v>
      </c>
      <c r="B349" s="19" t="s">
        <v>996</v>
      </c>
      <c r="C349" s="20">
        <f t="shared" ca="1" si="5"/>
        <v>30</v>
      </c>
      <c r="D349" s="18" t="s">
        <v>997</v>
      </c>
      <c r="E349" s="20" t="s">
        <v>17</v>
      </c>
      <c r="F349" s="21">
        <v>34699</v>
      </c>
      <c r="G349" s="18" t="s">
        <v>18</v>
      </c>
      <c r="H349" s="18" t="s">
        <v>19</v>
      </c>
      <c r="I349" s="21">
        <v>43497</v>
      </c>
      <c r="J349" s="20" t="s">
        <v>20</v>
      </c>
      <c r="K349" s="19" t="s">
        <v>82</v>
      </c>
      <c r="L349" s="19" t="s">
        <v>87</v>
      </c>
      <c r="M349" s="19" t="s">
        <v>23</v>
      </c>
      <c r="N349" s="22" t="s">
        <v>24</v>
      </c>
      <c r="O349" s="2"/>
    </row>
    <row r="350" spans="1:15" ht="30" customHeight="1">
      <c r="A350" s="18">
        <v>346</v>
      </c>
      <c r="B350" s="19" t="s">
        <v>998</v>
      </c>
      <c r="C350" s="20">
        <f t="shared" ca="1" si="5"/>
        <v>56</v>
      </c>
      <c r="D350" s="18" t="s">
        <v>999</v>
      </c>
      <c r="E350" s="20" t="s">
        <v>17</v>
      </c>
      <c r="F350" s="21">
        <v>25001</v>
      </c>
      <c r="G350" s="18" t="s">
        <v>18</v>
      </c>
      <c r="H350" s="18" t="s">
        <v>19</v>
      </c>
      <c r="I350" s="21">
        <v>39448</v>
      </c>
      <c r="J350" s="20" t="s">
        <v>29</v>
      </c>
      <c r="K350" s="19" t="s">
        <v>728</v>
      </c>
      <c r="L350" s="19" t="s">
        <v>220</v>
      </c>
      <c r="M350" s="19" t="s">
        <v>187</v>
      </c>
      <c r="N350" s="22" t="s">
        <v>77</v>
      </c>
      <c r="O350" s="2"/>
    </row>
    <row r="351" spans="1:15" ht="30" customHeight="1">
      <c r="A351" s="18">
        <v>347</v>
      </c>
      <c r="B351" s="19" t="s">
        <v>1000</v>
      </c>
      <c r="C351" s="20">
        <f t="shared" ca="1" si="5"/>
        <v>56</v>
      </c>
      <c r="D351" s="18" t="s">
        <v>1001</v>
      </c>
      <c r="E351" s="20" t="s">
        <v>17</v>
      </c>
      <c r="F351" s="21">
        <v>24999</v>
      </c>
      <c r="G351" s="18" t="s">
        <v>28</v>
      </c>
      <c r="H351" s="18" t="s">
        <v>19</v>
      </c>
      <c r="I351" s="21">
        <v>32568</v>
      </c>
      <c r="J351" s="20" t="s">
        <v>34</v>
      </c>
      <c r="K351" s="19" t="s">
        <v>624</v>
      </c>
      <c r="L351" s="19" t="s">
        <v>1002</v>
      </c>
      <c r="M351" s="19" t="s">
        <v>468</v>
      </c>
      <c r="N351" s="22" t="s">
        <v>77</v>
      </c>
      <c r="O351" s="2"/>
    </row>
    <row r="352" spans="1:15" ht="30" customHeight="1">
      <c r="A352" s="18">
        <v>348</v>
      </c>
      <c r="B352" s="19" t="s">
        <v>1003</v>
      </c>
      <c r="C352" s="20">
        <f t="shared" ca="1" si="5"/>
        <v>50</v>
      </c>
      <c r="D352" s="18" t="s">
        <v>1004</v>
      </c>
      <c r="E352" s="20" t="s">
        <v>17</v>
      </c>
      <c r="F352" s="21">
        <v>27087</v>
      </c>
      <c r="G352" s="18" t="s">
        <v>28</v>
      </c>
      <c r="H352" s="18" t="s">
        <v>19</v>
      </c>
      <c r="I352" s="21">
        <v>37591</v>
      </c>
      <c r="J352" s="20" t="s">
        <v>81</v>
      </c>
      <c r="K352" s="19" t="s">
        <v>82</v>
      </c>
      <c r="L352" s="19" t="s">
        <v>83</v>
      </c>
      <c r="M352" s="19" t="s">
        <v>23</v>
      </c>
      <c r="N352" s="22" t="s">
        <v>24</v>
      </c>
      <c r="O352" s="2"/>
    </row>
    <row r="353" spans="1:15" ht="30" customHeight="1">
      <c r="A353" s="18">
        <v>349</v>
      </c>
      <c r="B353" s="19" t="s">
        <v>1005</v>
      </c>
      <c r="C353" s="20">
        <f t="shared" ca="1" si="5"/>
        <v>56</v>
      </c>
      <c r="D353" s="18" t="s">
        <v>1006</v>
      </c>
      <c r="E353" s="20" t="s">
        <v>17</v>
      </c>
      <c r="F353" s="21">
        <v>25116</v>
      </c>
      <c r="G353" s="18" t="s">
        <v>28</v>
      </c>
      <c r="H353" s="18" t="s">
        <v>19</v>
      </c>
      <c r="I353" s="21">
        <v>39448</v>
      </c>
      <c r="J353" s="20" t="s">
        <v>29</v>
      </c>
      <c r="K353" s="19" t="s">
        <v>1007</v>
      </c>
      <c r="L353" s="19" t="s">
        <v>61</v>
      </c>
      <c r="M353" s="19" t="s">
        <v>468</v>
      </c>
      <c r="N353" s="22" t="s">
        <v>77</v>
      </c>
      <c r="O353" s="2"/>
    </row>
    <row r="354" spans="1:15" ht="30" customHeight="1">
      <c r="A354" s="18">
        <v>350</v>
      </c>
      <c r="B354" s="19" t="s">
        <v>1008</v>
      </c>
      <c r="C354" s="20">
        <f t="shared" ca="1" si="5"/>
        <v>56</v>
      </c>
      <c r="D354" s="18" t="s">
        <v>1009</v>
      </c>
      <c r="E354" s="20" t="s">
        <v>17</v>
      </c>
      <c r="F354" s="21">
        <v>24967</v>
      </c>
      <c r="G354" s="18" t="s">
        <v>28</v>
      </c>
      <c r="H354" s="18" t="s">
        <v>19</v>
      </c>
      <c r="I354" s="21">
        <v>39083</v>
      </c>
      <c r="J354" s="20" t="s">
        <v>585</v>
      </c>
      <c r="K354" s="19" t="s">
        <v>728</v>
      </c>
      <c r="L354" s="19" t="s">
        <v>1010</v>
      </c>
      <c r="M354" s="19" t="s">
        <v>42</v>
      </c>
      <c r="N354" s="22" t="s">
        <v>77</v>
      </c>
      <c r="O354" s="2"/>
    </row>
    <row r="355" spans="1:15" ht="30" customHeight="1">
      <c r="A355" s="18">
        <v>351</v>
      </c>
      <c r="B355" s="19" t="s">
        <v>1011</v>
      </c>
      <c r="C355" s="20">
        <f t="shared" ca="1" si="5"/>
        <v>38</v>
      </c>
      <c r="D355" s="18" t="s">
        <v>1012</v>
      </c>
      <c r="E355" s="20" t="s">
        <v>17</v>
      </c>
      <c r="F355" s="21">
        <v>31662</v>
      </c>
      <c r="G355" s="18" t="s">
        <v>18</v>
      </c>
      <c r="H355" s="18" t="s">
        <v>19</v>
      </c>
      <c r="I355" s="21">
        <v>39873</v>
      </c>
      <c r="J355" s="20" t="s">
        <v>56</v>
      </c>
      <c r="K355" s="19" t="s">
        <v>52</v>
      </c>
      <c r="L355" s="19" t="s">
        <v>53</v>
      </c>
      <c r="M355" s="19" t="s">
        <v>23</v>
      </c>
      <c r="N355" s="22" t="s">
        <v>24</v>
      </c>
      <c r="O355" s="2"/>
    </row>
    <row r="356" spans="1:15" ht="30" customHeight="1">
      <c r="A356" s="18">
        <v>352</v>
      </c>
      <c r="B356" s="19" t="s">
        <v>1013</v>
      </c>
      <c r="C356" s="20">
        <f t="shared" ca="1" si="5"/>
        <v>55</v>
      </c>
      <c r="D356" s="18" t="s">
        <v>1014</v>
      </c>
      <c r="E356" s="20" t="s">
        <v>246</v>
      </c>
      <c r="F356" s="21">
        <v>25333</v>
      </c>
      <c r="G356" s="18" t="s">
        <v>28</v>
      </c>
      <c r="H356" s="18" t="s">
        <v>19</v>
      </c>
      <c r="I356" s="21">
        <v>33298</v>
      </c>
      <c r="J356" s="20" t="s">
        <v>81</v>
      </c>
      <c r="K356" s="19" t="s">
        <v>575</v>
      </c>
      <c r="L356" s="19" t="s">
        <v>83</v>
      </c>
      <c r="M356" s="19" t="s">
        <v>23</v>
      </c>
      <c r="N356" s="22" t="s">
        <v>24</v>
      </c>
      <c r="O356" s="2"/>
    </row>
    <row r="357" spans="1:15" ht="30" customHeight="1">
      <c r="A357" s="18">
        <v>353</v>
      </c>
      <c r="B357" s="19" t="s">
        <v>1015</v>
      </c>
      <c r="C357" s="20">
        <f t="shared" ca="1" si="5"/>
        <v>37</v>
      </c>
      <c r="D357" s="18" t="s">
        <v>1016</v>
      </c>
      <c r="E357" s="20" t="s">
        <v>17</v>
      </c>
      <c r="F357" s="21">
        <v>32092</v>
      </c>
      <c r="G357" s="18" t="s">
        <v>18</v>
      </c>
      <c r="H357" s="18" t="s">
        <v>19</v>
      </c>
      <c r="I357" s="21">
        <v>40544</v>
      </c>
      <c r="J357" s="20" t="s">
        <v>56</v>
      </c>
      <c r="K357" s="19" t="s">
        <v>52</v>
      </c>
      <c r="L357" s="19" t="s">
        <v>53</v>
      </c>
      <c r="M357" s="19" t="s">
        <v>23</v>
      </c>
      <c r="N357" s="22" t="s">
        <v>24</v>
      </c>
      <c r="O357" s="2"/>
    </row>
    <row r="358" spans="1:15" ht="30" customHeight="1">
      <c r="A358" s="18">
        <v>354</v>
      </c>
      <c r="B358" s="19" t="s">
        <v>1017</v>
      </c>
      <c r="C358" s="20">
        <f t="shared" ca="1" si="5"/>
        <v>44</v>
      </c>
      <c r="D358" s="18" t="s">
        <v>1018</v>
      </c>
      <c r="E358" s="20" t="s">
        <v>298</v>
      </c>
      <c r="F358" s="21">
        <v>29423</v>
      </c>
      <c r="G358" s="18" t="s">
        <v>18</v>
      </c>
      <c r="H358" s="18" t="s">
        <v>19</v>
      </c>
      <c r="I358" s="21">
        <v>43553</v>
      </c>
      <c r="J358" s="20" t="s">
        <v>151</v>
      </c>
      <c r="K358" s="19" t="s">
        <v>460</v>
      </c>
      <c r="L358" s="19" t="s">
        <v>1019</v>
      </c>
      <c r="M358" s="19" t="s">
        <v>23</v>
      </c>
      <c r="N358" s="22" t="s">
        <v>24</v>
      </c>
      <c r="O358" s="2"/>
    </row>
    <row r="359" spans="1:15" ht="30" customHeight="1">
      <c r="A359" s="18">
        <v>355</v>
      </c>
      <c r="B359" s="19" t="s">
        <v>1020</v>
      </c>
      <c r="C359" s="20">
        <f t="shared" ca="1" si="5"/>
        <v>46</v>
      </c>
      <c r="D359" s="18" t="s">
        <v>1021</v>
      </c>
      <c r="E359" s="20" t="s">
        <v>17</v>
      </c>
      <c r="F359" s="21">
        <v>28820</v>
      </c>
      <c r="G359" s="18" t="s">
        <v>18</v>
      </c>
      <c r="H359" s="18" t="s">
        <v>19</v>
      </c>
      <c r="I359" s="21">
        <v>38353</v>
      </c>
      <c r="J359" s="20" t="s">
        <v>34</v>
      </c>
      <c r="K359" s="19" t="s">
        <v>178</v>
      </c>
      <c r="L359" s="19" t="s">
        <v>108</v>
      </c>
      <c r="M359" s="19" t="s">
        <v>42</v>
      </c>
      <c r="N359" s="22" t="s">
        <v>24</v>
      </c>
      <c r="O359" s="2"/>
    </row>
    <row r="360" spans="1:15" ht="30" customHeight="1">
      <c r="A360" s="18">
        <v>356</v>
      </c>
      <c r="B360" s="19" t="s">
        <v>1022</v>
      </c>
      <c r="C360" s="20">
        <f t="shared" ca="1" si="5"/>
        <v>42</v>
      </c>
      <c r="D360" s="18" t="s">
        <v>1023</v>
      </c>
      <c r="E360" s="20" t="s">
        <v>17</v>
      </c>
      <c r="F360" s="21">
        <v>30014</v>
      </c>
      <c r="G360" s="18" t="s">
        <v>18</v>
      </c>
      <c r="H360" s="18" t="s">
        <v>19</v>
      </c>
      <c r="I360" s="21">
        <v>37956</v>
      </c>
      <c r="J360" s="20" t="s">
        <v>56</v>
      </c>
      <c r="K360" s="19" t="s">
        <v>185</v>
      </c>
      <c r="L360" s="19" t="s">
        <v>1024</v>
      </c>
      <c r="M360" s="19" t="s">
        <v>37</v>
      </c>
      <c r="N360" s="22" t="s">
        <v>37</v>
      </c>
      <c r="O360" s="2"/>
    </row>
    <row r="361" spans="1:15" ht="30" customHeight="1">
      <c r="A361" s="18">
        <v>357</v>
      </c>
      <c r="B361" s="19" t="s">
        <v>1025</v>
      </c>
      <c r="C361" s="20">
        <f t="shared" ca="1" si="5"/>
        <v>45</v>
      </c>
      <c r="D361" s="18" t="s">
        <v>1026</v>
      </c>
      <c r="E361" s="20" t="s">
        <v>173</v>
      </c>
      <c r="F361" s="21">
        <v>29047</v>
      </c>
      <c r="G361" s="18" t="s">
        <v>18</v>
      </c>
      <c r="H361" s="18" t="s">
        <v>19</v>
      </c>
      <c r="I361" s="21">
        <v>43556</v>
      </c>
      <c r="J361" s="20" t="s">
        <v>29</v>
      </c>
      <c r="K361" s="19" t="s">
        <v>52</v>
      </c>
      <c r="L361" s="19" t="s">
        <v>66</v>
      </c>
      <c r="M361" s="19" t="s">
        <v>23</v>
      </c>
      <c r="N361" s="22" t="s">
        <v>24</v>
      </c>
      <c r="O361" s="2"/>
    </row>
    <row r="362" spans="1:15" ht="30" customHeight="1">
      <c r="A362" s="18">
        <v>358</v>
      </c>
      <c r="B362" s="19" t="s">
        <v>1027</v>
      </c>
      <c r="C362" s="20">
        <f t="shared" ca="1" si="5"/>
        <v>55</v>
      </c>
      <c r="D362" s="18" t="s">
        <v>1028</v>
      </c>
      <c r="E362" s="20" t="s">
        <v>1029</v>
      </c>
      <c r="F362" s="21">
        <v>25234</v>
      </c>
      <c r="G362" s="18" t="s">
        <v>28</v>
      </c>
      <c r="H362" s="18" t="s">
        <v>19</v>
      </c>
      <c r="I362" s="21">
        <v>34366</v>
      </c>
      <c r="J362" s="20" t="s">
        <v>34</v>
      </c>
      <c r="K362" s="19" t="s">
        <v>69</v>
      </c>
      <c r="L362" s="19" t="s">
        <v>436</v>
      </c>
      <c r="M362" s="19" t="s">
        <v>42</v>
      </c>
      <c r="N362" s="22" t="s">
        <v>24</v>
      </c>
      <c r="O362" s="2"/>
    </row>
    <row r="363" spans="1:15" ht="30" customHeight="1">
      <c r="A363" s="18">
        <v>359</v>
      </c>
      <c r="B363" s="19" t="s">
        <v>1030</v>
      </c>
      <c r="C363" s="20">
        <f t="shared" ca="1" si="5"/>
        <v>50</v>
      </c>
      <c r="D363" s="18" t="s">
        <v>1031</v>
      </c>
      <c r="E363" s="20" t="s">
        <v>17</v>
      </c>
      <c r="F363" s="21">
        <v>27249</v>
      </c>
      <c r="G363" s="18" t="s">
        <v>28</v>
      </c>
      <c r="H363" s="18" t="s">
        <v>19</v>
      </c>
      <c r="I363" s="21">
        <v>39448</v>
      </c>
      <c r="J363" s="20" t="s">
        <v>585</v>
      </c>
      <c r="K363" s="19" t="s">
        <v>586</v>
      </c>
      <c r="L363" s="19" t="s">
        <v>61</v>
      </c>
      <c r="M363" s="19" t="s">
        <v>468</v>
      </c>
      <c r="N363" s="22" t="s">
        <v>77</v>
      </c>
      <c r="O363" s="2"/>
    </row>
    <row r="364" spans="1:15" ht="30" customHeight="1">
      <c r="A364" s="18">
        <v>360</v>
      </c>
      <c r="B364" s="19" t="s">
        <v>1032</v>
      </c>
      <c r="C364" s="20">
        <f t="shared" ca="1" si="5"/>
        <v>42</v>
      </c>
      <c r="D364" s="18" t="s">
        <v>1033</v>
      </c>
      <c r="E364" s="20" t="s">
        <v>17</v>
      </c>
      <c r="F364" s="21">
        <v>30198</v>
      </c>
      <c r="G364" s="18" t="s">
        <v>18</v>
      </c>
      <c r="H364" s="18" t="s">
        <v>19</v>
      </c>
      <c r="I364" s="21">
        <v>38808</v>
      </c>
      <c r="J364" s="20" t="s">
        <v>34</v>
      </c>
      <c r="K364" s="19" t="s">
        <v>21</v>
      </c>
      <c r="L364" s="19" t="s">
        <v>57</v>
      </c>
      <c r="M364" s="19" t="s">
        <v>23</v>
      </c>
      <c r="N364" s="22" t="s">
        <v>24</v>
      </c>
      <c r="O364" s="2"/>
    </row>
    <row r="365" spans="1:15" ht="30" customHeight="1">
      <c r="A365" s="18">
        <v>361</v>
      </c>
      <c r="B365" s="19" t="s">
        <v>1034</v>
      </c>
      <c r="C365" s="20">
        <f t="shared" ca="1" si="5"/>
        <v>47</v>
      </c>
      <c r="D365" s="18" t="s">
        <v>1035</v>
      </c>
      <c r="E365" s="20" t="s">
        <v>17</v>
      </c>
      <c r="F365" s="21">
        <v>28461</v>
      </c>
      <c r="G365" s="18" t="s">
        <v>18</v>
      </c>
      <c r="H365" s="18" t="s">
        <v>19</v>
      </c>
      <c r="I365" s="21">
        <v>39083</v>
      </c>
      <c r="J365" s="20" t="s">
        <v>34</v>
      </c>
      <c r="K365" s="19" t="s">
        <v>82</v>
      </c>
      <c r="L365" s="19" t="s">
        <v>96</v>
      </c>
      <c r="M365" s="19" t="s">
        <v>23</v>
      </c>
      <c r="N365" s="22" t="s">
        <v>24</v>
      </c>
      <c r="O365" s="2"/>
    </row>
    <row r="366" spans="1:15" ht="30" customHeight="1">
      <c r="A366" s="18">
        <v>362</v>
      </c>
      <c r="B366" s="19" t="s">
        <v>1036</v>
      </c>
      <c r="C366" s="20">
        <f t="shared" ca="1" si="5"/>
        <v>40</v>
      </c>
      <c r="D366" s="18" t="s">
        <v>1037</v>
      </c>
      <c r="E366" s="20" t="s">
        <v>17</v>
      </c>
      <c r="F366" s="21">
        <v>30905</v>
      </c>
      <c r="G366" s="18" t="s">
        <v>28</v>
      </c>
      <c r="H366" s="18" t="s">
        <v>19</v>
      </c>
      <c r="I366" s="21">
        <v>43528</v>
      </c>
      <c r="J366" s="20" t="s">
        <v>29</v>
      </c>
      <c r="K366" s="19" t="s">
        <v>21</v>
      </c>
      <c r="L366" s="19" t="s">
        <v>30</v>
      </c>
      <c r="M366" s="19" t="s">
        <v>23</v>
      </c>
      <c r="N366" s="22" t="s">
        <v>24</v>
      </c>
      <c r="O366" s="2"/>
    </row>
    <row r="367" spans="1:15" ht="30" customHeight="1">
      <c r="A367" s="18">
        <v>363</v>
      </c>
      <c r="B367" s="19" t="s">
        <v>1038</v>
      </c>
      <c r="C367" s="20">
        <f t="shared" ca="1" si="5"/>
        <v>53</v>
      </c>
      <c r="D367" s="18" t="s">
        <v>1039</v>
      </c>
      <c r="E367" s="20" t="s">
        <v>17</v>
      </c>
      <c r="F367" s="21">
        <v>26280</v>
      </c>
      <c r="G367" s="18" t="s">
        <v>18</v>
      </c>
      <c r="H367" s="18" t="s">
        <v>19</v>
      </c>
      <c r="I367" s="21">
        <v>39448</v>
      </c>
      <c r="J367" s="20" t="s">
        <v>20</v>
      </c>
      <c r="K367" s="19" t="s">
        <v>185</v>
      </c>
      <c r="L367" s="19" t="s">
        <v>506</v>
      </c>
      <c r="M367" s="19" t="s">
        <v>424</v>
      </c>
      <c r="N367" s="22" t="s">
        <v>77</v>
      </c>
      <c r="O367" s="2"/>
    </row>
    <row r="368" spans="1:15" ht="30" customHeight="1">
      <c r="A368" s="18">
        <v>364</v>
      </c>
      <c r="B368" s="19" t="s">
        <v>1040</v>
      </c>
      <c r="C368" s="20">
        <f t="shared" ca="1" si="5"/>
        <v>27</v>
      </c>
      <c r="D368" s="18" t="s">
        <v>1041</v>
      </c>
      <c r="E368" s="20" t="s">
        <v>17</v>
      </c>
      <c r="F368" s="21">
        <v>35726</v>
      </c>
      <c r="G368" s="18" t="s">
        <v>18</v>
      </c>
      <c r="H368" s="18" t="s">
        <v>19</v>
      </c>
      <c r="I368" s="21">
        <v>43497</v>
      </c>
      <c r="J368" s="20" t="s">
        <v>29</v>
      </c>
      <c r="K368" s="19" t="s">
        <v>582</v>
      </c>
      <c r="L368" s="19" t="s">
        <v>385</v>
      </c>
      <c r="M368" s="19" t="s">
        <v>42</v>
      </c>
      <c r="N368" s="22" t="s">
        <v>24</v>
      </c>
      <c r="O368" s="2"/>
    </row>
    <row r="369" spans="1:15" ht="30" customHeight="1">
      <c r="A369" s="18">
        <v>365</v>
      </c>
      <c r="B369" s="19" t="s">
        <v>1042</v>
      </c>
      <c r="C369" s="20">
        <f t="shared" ca="1" si="5"/>
        <v>58</v>
      </c>
      <c r="D369" s="18" t="s">
        <v>1043</v>
      </c>
      <c r="E369" s="20" t="s">
        <v>17</v>
      </c>
      <c r="F369" s="21">
        <v>24399</v>
      </c>
      <c r="G369" s="18" t="s">
        <v>18</v>
      </c>
      <c r="H369" s="18" t="s">
        <v>19</v>
      </c>
      <c r="I369" s="21">
        <v>31472</v>
      </c>
      <c r="J369" s="20" t="s">
        <v>34</v>
      </c>
      <c r="K369" s="19" t="s">
        <v>197</v>
      </c>
      <c r="L369" s="19" t="s">
        <v>198</v>
      </c>
      <c r="M369" s="19" t="s">
        <v>199</v>
      </c>
      <c r="N369" s="22" t="s">
        <v>24</v>
      </c>
      <c r="O369" s="2"/>
    </row>
    <row r="370" spans="1:15" ht="30" customHeight="1">
      <c r="A370" s="18">
        <v>366</v>
      </c>
      <c r="B370" s="19" t="s">
        <v>1044</v>
      </c>
      <c r="C370" s="20">
        <f t="shared" ca="1" si="5"/>
        <v>54</v>
      </c>
      <c r="D370" s="18" t="s">
        <v>1045</v>
      </c>
      <c r="E370" s="20" t="s">
        <v>17</v>
      </c>
      <c r="F370" s="21">
        <v>25728</v>
      </c>
      <c r="G370" s="18" t="s">
        <v>28</v>
      </c>
      <c r="H370" s="18" t="s">
        <v>19</v>
      </c>
      <c r="I370" s="21">
        <v>34759</v>
      </c>
      <c r="J370" s="20" t="s">
        <v>56</v>
      </c>
      <c r="K370" s="19" t="s">
        <v>21</v>
      </c>
      <c r="L370" s="19" t="s">
        <v>57</v>
      </c>
      <c r="M370" s="19" t="s">
        <v>23</v>
      </c>
      <c r="N370" s="22" t="s">
        <v>24</v>
      </c>
      <c r="O370" s="2"/>
    </row>
    <row r="371" spans="1:15" ht="30" customHeight="1">
      <c r="A371" s="18">
        <v>367</v>
      </c>
      <c r="B371" s="19" t="s">
        <v>1046</v>
      </c>
      <c r="C371" s="20">
        <f t="shared" ca="1" si="5"/>
        <v>58</v>
      </c>
      <c r="D371" s="18" t="s">
        <v>1047</v>
      </c>
      <c r="E371" s="20" t="s">
        <v>17</v>
      </c>
      <c r="F371" s="21">
        <v>24464</v>
      </c>
      <c r="G371" s="18" t="s">
        <v>18</v>
      </c>
      <c r="H371" s="18" t="s">
        <v>19</v>
      </c>
      <c r="I371" s="21">
        <v>39083</v>
      </c>
      <c r="J371" s="20" t="s">
        <v>29</v>
      </c>
      <c r="K371" s="19" t="s">
        <v>728</v>
      </c>
      <c r="L371" s="19" t="s">
        <v>61</v>
      </c>
      <c r="M371" s="19" t="s">
        <v>468</v>
      </c>
      <c r="N371" s="22" t="s">
        <v>77</v>
      </c>
      <c r="O371" s="2"/>
    </row>
    <row r="372" spans="1:15" ht="30" customHeight="1">
      <c r="A372" s="18">
        <v>368</v>
      </c>
      <c r="B372" s="19" t="s">
        <v>1048</v>
      </c>
      <c r="C372" s="20">
        <f t="shared" ca="1" si="5"/>
        <v>34</v>
      </c>
      <c r="D372" s="18" t="s">
        <v>1049</v>
      </c>
      <c r="E372" s="20" t="s">
        <v>131</v>
      </c>
      <c r="F372" s="21">
        <v>32983</v>
      </c>
      <c r="G372" s="18" t="s">
        <v>28</v>
      </c>
      <c r="H372" s="18" t="s">
        <v>19</v>
      </c>
      <c r="I372" s="21">
        <v>44166</v>
      </c>
      <c r="J372" s="20" t="s">
        <v>46</v>
      </c>
      <c r="K372" s="19" t="s">
        <v>1050</v>
      </c>
      <c r="L372" s="19" t="s">
        <v>1051</v>
      </c>
      <c r="M372" s="19" t="s">
        <v>76</v>
      </c>
      <c r="N372" s="22" t="s">
        <v>77</v>
      </c>
      <c r="O372" s="2"/>
    </row>
    <row r="373" spans="1:15" ht="30" customHeight="1">
      <c r="A373" s="18">
        <v>369</v>
      </c>
      <c r="B373" s="19" t="s">
        <v>1052</v>
      </c>
      <c r="C373" s="20">
        <f t="shared" ca="1" si="5"/>
        <v>48</v>
      </c>
      <c r="D373" s="18" t="s">
        <v>1053</v>
      </c>
      <c r="E373" s="20" t="s">
        <v>17</v>
      </c>
      <c r="F373" s="21">
        <v>27852</v>
      </c>
      <c r="G373" s="18" t="s">
        <v>28</v>
      </c>
      <c r="H373" s="18" t="s">
        <v>19</v>
      </c>
      <c r="I373" s="21">
        <v>35462</v>
      </c>
      <c r="J373" s="20" t="s">
        <v>151</v>
      </c>
      <c r="K373" s="19" t="s">
        <v>82</v>
      </c>
      <c r="L373" s="19" t="s">
        <v>83</v>
      </c>
      <c r="M373" s="19" t="s">
        <v>157</v>
      </c>
      <c r="N373" s="22" t="s">
        <v>24</v>
      </c>
      <c r="O373" s="2"/>
    </row>
    <row r="374" spans="1:15" ht="30" customHeight="1">
      <c r="A374" s="18">
        <v>370</v>
      </c>
      <c r="B374" s="19" t="s">
        <v>1054</v>
      </c>
      <c r="C374" s="20">
        <f t="shared" ca="1" si="5"/>
        <v>42</v>
      </c>
      <c r="D374" s="18" t="s">
        <v>1055</v>
      </c>
      <c r="E374" s="20" t="s">
        <v>1056</v>
      </c>
      <c r="F374" s="21">
        <v>30233</v>
      </c>
      <c r="G374" s="18" t="s">
        <v>28</v>
      </c>
      <c r="H374" s="18" t="s">
        <v>19</v>
      </c>
      <c r="I374" s="21">
        <v>38808</v>
      </c>
      <c r="J374" s="20" t="s">
        <v>34</v>
      </c>
      <c r="K374" s="19" t="s">
        <v>107</v>
      </c>
      <c r="L374" s="19" t="s">
        <v>108</v>
      </c>
      <c r="M374" s="19" t="s">
        <v>42</v>
      </c>
      <c r="N374" s="22" t="s">
        <v>24</v>
      </c>
      <c r="O374" s="2"/>
    </row>
    <row r="375" spans="1:15" ht="30" customHeight="1">
      <c r="A375" s="18">
        <v>371</v>
      </c>
      <c r="B375" s="19" t="s">
        <v>1057</v>
      </c>
      <c r="C375" s="20">
        <f t="shared" ca="1" si="5"/>
        <v>46</v>
      </c>
      <c r="D375" s="18" t="s">
        <v>1058</v>
      </c>
      <c r="E375" s="20" t="s">
        <v>17</v>
      </c>
      <c r="F375" s="21">
        <v>28571</v>
      </c>
      <c r="G375" s="18" t="s">
        <v>18</v>
      </c>
      <c r="H375" s="18" t="s">
        <v>19</v>
      </c>
      <c r="I375" s="21">
        <v>39873</v>
      </c>
      <c r="J375" s="20" t="s">
        <v>56</v>
      </c>
      <c r="K375" s="19" t="s">
        <v>82</v>
      </c>
      <c r="L375" s="19" t="s">
        <v>96</v>
      </c>
      <c r="M375" s="19" t="s">
        <v>23</v>
      </c>
      <c r="N375" s="22" t="s">
        <v>24</v>
      </c>
      <c r="O375" s="2"/>
    </row>
    <row r="376" spans="1:15" ht="30" customHeight="1">
      <c r="A376" s="18">
        <v>372</v>
      </c>
      <c r="B376" s="19" t="s">
        <v>1059</v>
      </c>
      <c r="C376" s="20">
        <f t="shared" ca="1" si="5"/>
        <v>35</v>
      </c>
      <c r="D376" s="18" t="s">
        <v>1060</v>
      </c>
      <c r="E376" s="20" t="s">
        <v>17</v>
      </c>
      <c r="F376" s="21">
        <v>32816</v>
      </c>
      <c r="G376" s="18" t="s">
        <v>18</v>
      </c>
      <c r="H376" s="18" t="s">
        <v>19</v>
      </c>
      <c r="I376" s="21">
        <v>44166</v>
      </c>
      <c r="J376" s="20" t="s">
        <v>46</v>
      </c>
      <c r="K376" s="19" t="s">
        <v>1061</v>
      </c>
      <c r="L376" s="19" t="s">
        <v>388</v>
      </c>
      <c r="M376" s="19" t="s">
        <v>468</v>
      </c>
      <c r="N376" s="22" t="s">
        <v>24</v>
      </c>
      <c r="O376" s="2"/>
    </row>
    <row r="377" spans="1:15" ht="30" customHeight="1">
      <c r="A377" s="18">
        <v>373</v>
      </c>
      <c r="B377" s="19" t="s">
        <v>1062</v>
      </c>
      <c r="C377" s="20">
        <f t="shared" ca="1" si="5"/>
        <v>54</v>
      </c>
      <c r="D377" s="18" t="s">
        <v>1063</v>
      </c>
      <c r="E377" s="20" t="s">
        <v>17</v>
      </c>
      <c r="F377" s="21">
        <v>25586</v>
      </c>
      <c r="G377" s="18" t="s">
        <v>18</v>
      </c>
      <c r="H377" s="18" t="s">
        <v>19</v>
      </c>
      <c r="I377" s="21">
        <v>39448</v>
      </c>
      <c r="J377" s="20" t="s">
        <v>29</v>
      </c>
      <c r="K377" s="19" t="s">
        <v>728</v>
      </c>
      <c r="L377" s="19" t="s">
        <v>61</v>
      </c>
      <c r="M377" s="19" t="s">
        <v>424</v>
      </c>
      <c r="N377" s="22" t="s">
        <v>77</v>
      </c>
      <c r="O377" s="2"/>
    </row>
    <row r="378" spans="1:15" ht="30" customHeight="1">
      <c r="A378" s="18">
        <v>374</v>
      </c>
      <c r="B378" s="19" t="s">
        <v>1064</v>
      </c>
      <c r="C378" s="20">
        <f t="shared" ca="1" si="5"/>
        <v>58</v>
      </c>
      <c r="D378" s="18" t="s">
        <v>1065</v>
      </c>
      <c r="E378" s="20" t="s">
        <v>1066</v>
      </c>
      <c r="F378" s="21">
        <v>24163</v>
      </c>
      <c r="G378" s="18" t="s">
        <v>28</v>
      </c>
      <c r="H378" s="18" t="s">
        <v>19</v>
      </c>
      <c r="I378" s="21">
        <v>40269</v>
      </c>
      <c r="J378" s="20" t="s">
        <v>81</v>
      </c>
      <c r="K378" s="19" t="s">
        <v>82</v>
      </c>
      <c r="L378" s="19" t="s">
        <v>83</v>
      </c>
      <c r="M378" s="19" t="s">
        <v>23</v>
      </c>
      <c r="N378" s="22" t="s">
        <v>24</v>
      </c>
      <c r="O378" s="2"/>
    </row>
    <row r="379" spans="1:15" ht="30" customHeight="1">
      <c r="A379" s="18">
        <v>375</v>
      </c>
      <c r="B379" s="19" t="s">
        <v>1067</v>
      </c>
      <c r="C379" s="20">
        <f t="shared" ca="1" si="5"/>
        <v>39</v>
      </c>
      <c r="D379" s="18" t="s">
        <v>1068</v>
      </c>
      <c r="E379" s="20" t="s">
        <v>17</v>
      </c>
      <c r="F379" s="21">
        <v>31390</v>
      </c>
      <c r="G379" s="18" t="s">
        <v>18</v>
      </c>
      <c r="H379" s="18" t="s">
        <v>19</v>
      </c>
      <c r="I379" s="21">
        <v>39873</v>
      </c>
      <c r="J379" s="20" t="s">
        <v>56</v>
      </c>
      <c r="K379" s="19" t="s">
        <v>197</v>
      </c>
      <c r="L379" s="19" t="s">
        <v>198</v>
      </c>
      <c r="M379" s="19" t="s">
        <v>199</v>
      </c>
      <c r="N379" s="22" t="s">
        <v>24</v>
      </c>
      <c r="O379" s="2"/>
    </row>
    <row r="380" spans="1:15" ht="30" customHeight="1">
      <c r="A380" s="18">
        <v>376</v>
      </c>
      <c r="B380" s="19" t="s">
        <v>1069</v>
      </c>
      <c r="C380" s="20">
        <f t="shared" ca="1" si="5"/>
        <v>47</v>
      </c>
      <c r="D380" s="18" t="s">
        <v>1070</v>
      </c>
      <c r="E380" s="20" t="s">
        <v>17</v>
      </c>
      <c r="F380" s="21">
        <v>28290</v>
      </c>
      <c r="G380" s="18" t="s">
        <v>18</v>
      </c>
      <c r="H380" s="18" t="s">
        <v>19</v>
      </c>
      <c r="I380" s="21">
        <v>38808</v>
      </c>
      <c r="J380" s="20" t="s">
        <v>34</v>
      </c>
      <c r="K380" s="19" t="s">
        <v>82</v>
      </c>
      <c r="L380" s="19" t="s">
        <v>96</v>
      </c>
      <c r="M380" s="19" t="s">
        <v>23</v>
      </c>
      <c r="N380" s="22" t="s">
        <v>24</v>
      </c>
      <c r="O380" s="2"/>
    </row>
    <row r="381" spans="1:15" ht="30" customHeight="1">
      <c r="A381" s="18">
        <v>377</v>
      </c>
      <c r="B381" s="19" t="s">
        <v>1071</v>
      </c>
      <c r="C381" s="20">
        <f t="shared" ca="1" si="5"/>
        <v>34</v>
      </c>
      <c r="D381" s="18" t="s">
        <v>1072</v>
      </c>
      <c r="E381" s="20" t="s">
        <v>17</v>
      </c>
      <c r="F381" s="21">
        <v>33056</v>
      </c>
      <c r="G381" s="18" t="s">
        <v>18</v>
      </c>
      <c r="H381" s="18" t="s">
        <v>19</v>
      </c>
      <c r="I381" s="21">
        <v>44858</v>
      </c>
      <c r="J381" s="20" t="s">
        <v>65</v>
      </c>
      <c r="K381" s="19" t="s">
        <v>21</v>
      </c>
      <c r="L381" s="32" t="s">
        <v>22</v>
      </c>
      <c r="M381" s="19" t="s">
        <v>23</v>
      </c>
      <c r="N381" s="22" t="s">
        <v>24</v>
      </c>
      <c r="O381" s="2"/>
    </row>
    <row r="382" spans="1:15" ht="30" customHeight="1">
      <c r="A382" s="18">
        <v>378</v>
      </c>
      <c r="B382" s="19" t="s">
        <v>1073</v>
      </c>
      <c r="C382" s="20">
        <f t="shared" ca="1" si="5"/>
        <v>31</v>
      </c>
      <c r="D382" s="18" t="s">
        <v>1074</v>
      </c>
      <c r="E382" s="20" t="s">
        <v>17</v>
      </c>
      <c r="F382" s="21">
        <v>34173</v>
      </c>
      <c r="G382" s="18" t="s">
        <v>18</v>
      </c>
      <c r="H382" s="18" t="s">
        <v>19</v>
      </c>
      <c r="I382" s="21">
        <v>43528</v>
      </c>
      <c r="J382" s="20" t="s">
        <v>29</v>
      </c>
      <c r="K382" s="19" t="s">
        <v>21</v>
      </c>
      <c r="L382" s="19" t="s">
        <v>30</v>
      </c>
      <c r="M382" s="19" t="s">
        <v>23</v>
      </c>
      <c r="N382" s="22" t="s">
        <v>24</v>
      </c>
      <c r="O382" s="2"/>
    </row>
    <row r="383" spans="1:15" ht="30" customHeight="1">
      <c r="A383" s="18">
        <v>379</v>
      </c>
      <c r="B383" s="19" t="s">
        <v>1075</v>
      </c>
      <c r="C383" s="20">
        <f t="shared" ca="1" si="5"/>
        <v>36</v>
      </c>
      <c r="D383" s="18" t="s">
        <v>1076</v>
      </c>
      <c r="E383" s="20" t="s">
        <v>73</v>
      </c>
      <c r="F383" s="21">
        <v>32340</v>
      </c>
      <c r="G383" s="18" t="s">
        <v>18</v>
      </c>
      <c r="H383" s="18" t="s">
        <v>19</v>
      </c>
      <c r="I383" s="21">
        <v>40544</v>
      </c>
      <c r="J383" s="20" t="s">
        <v>56</v>
      </c>
      <c r="K383" s="19" t="s">
        <v>52</v>
      </c>
      <c r="L383" s="19" t="s">
        <v>53</v>
      </c>
      <c r="M383" s="19" t="s">
        <v>23</v>
      </c>
      <c r="N383" s="22" t="s">
        <v>24</v>
      </c>
      <c r="O383" s="2"/>
    </row>
    <row r="384" spans="1:15" ht="30" customHeight="1">
      <c r="A384" s="18">
        <v>380</v>
      </c>
      <c r="B384" s="19" t="s">
        <v>1077</v>
      </c>
      <c r="C384" s="20">
        <f t="shared" ca="1" si="5"/>
        <v>38</v>
      </c>
      <c r="D384" s="18" t="s">
        <v>1078</v>
      </c>
      <c r="E384" s="20" t="s">
        <v>17</v>
      </c>
      <c r="F384" s="21">
        <v>31571</v>
      </c>
      <c r="G384" s="18" t="s">
        <v>18</v>
      </c>
      <c r="H384" s="18" t="s">
        <v>19</v>
      </c>
      <c r="I384" s="21">
        <v>39873</v>
      </c>
      <c r="J384" s="20" t="s">
        <v>56</v>
      </c>
      <c r="K384" s="19" t="s">
        <v>460</v>
      </c>
      <c r="L384" s="19" t="s">
        <v>461</v>
      </c>
      <c r="M384" s="19" t="s">
        <v>23</v>
      </c>
      <c r="N384" s="22" t="s">
        <v>24</v>
      </c>
      <c r="O384" s="2"/>
    </row>
    <row r="385" spans="1:15" ht="30" customHeight="1">
      <c r="A385" s="18">
        <v>381</v>
      </c>
      <c r="B385" s="19" t="s">
        <v>1079</v>
      </c>
      <c r="C385" s="20">
        <f t="shared" ca="1" si="5"/>
        <v>43</v>
      </c>
      <c r="D385" s="18" t="s">
        <v>1080</v>
      </c>
      <c r="E385" s="20" t="s">
        <v>431</v>
      </c>
      <c r="F385" s="21">
        <v>29707</v>
      </c>
      <c r="G385" s="18" t="s">
        <v>18</v>
      </c>
      <c r="H385" s="18" t="s">
        <v>19</v>
      </c>
      <c r="I385" s="21">
        <v>39448</v>
      </c>
      <c r="J385" s="20" t="s">
        <v>34</v>
      </c>
      <c r="K385" s="19" t="s">
        <v>82</v>
      </c>
      <c r="L385" s="19" t="s">
        <v>96</v>
      </c>
      <c r="M385" s="19" t="s">
        <v>23</v>
      </c>
      <c r="N385" s="22" t="s">
        <v>24</v>
      </c>
      <c r="O385" s="2"/>
    </row>
    <row r="386" spans="1:15" ht="30" customHeight="1">
      <c r="A386" s="18">
        <v>382</v>
      </c>
      <c r="B386" s="33" t="s">
        <v>1081</v>
      </c>
      <c r="C386" s="20">
        <f t="shared" ca="1" si="5"/>
        <v>35</v>
      </c>
      <c r="D386" s="18" t="s">
        <v>1082</v>
      </c>
      <c r="E386" s="20" t="s">
        <v>283</v>
      </c>
      <c r="F386" s="21">
        <v>32778</v>
      </c>
      <c r="G386" s="18" t="s">
        <v>28</v>
      </c>
      <c r="H386" s="18" t="s">
        <v>19</v>
      </c>
      <c r="I386" s="21">
        <v>43528</v>
      </c>
      <c r="J386" s="20" t="s">
        <v>56</v>
      </c>
      <c r="K386" s="19" t="s">
        <v>137</v>
      </c>
      <c r="L386" s="19" t="s">
        <v>138</v>
      </c>
      <c r="M386" s="19" t="s">
        <v>139</v>
      </c>
      <c r="N386" s="22" t="s">
        <v>24</v>
      </c>
      <c r="O386" s="2"/>
    </row>
    <row r="387" spans="1:15" ht="30" customHeight="1">
      <c r="A387" s="18">
        <v>383</v>
      </c>
      <c r="B387" s="19" t="s">
        <v>1083</v>
      </c>
      <c r="C387" s="20">
        <f t="shared" ref="C387:C454" ca="1" si="6">(YEAR(NOW())-YEAR(F387))</f>
        <v>40</v>
      </c>
      <c r="D387" s="18" t="s">
        <v>1084</v>
      </c>
      <c r="E387" s="20" t="s">
        <v>17</v>
      </c>
      <c r="F387" s="21">
        <v>30903</v>
      </c>
      <c r="G387" s="18" t="s">
        <v>28</v>
      </c>
      <c r="H387" s="18" t="s">
        <v>19</v>
      </c>
      <c r="I387" s="21">
        <v>39873</v>
      </c>
      <c r="J387" s="20" t="s">
        <v>56</v>
      </c>
      <c r="K387" s="19" t="s">
        <v>21</v>
      </c>
      <c r="L387" s="19" t="s">
        <v>57</v>
      </c>
      <c r="M387" s="19" t="s">
        <v>23</v>
      </c>
      <c r="N387" s="22" t="s">
        <v>24</v>
      </c>
      <c r="O387" s="2"/>
    </row>
    <row r="388" spans="1:15" ht="30" customHeight="1">
      <c r="A388" s="18">
        <v>384</v>
      </c>
      <c r="B388" s="19" t="s">
        <v>1085</v>
      </c>
      <c r="C388" s="20">
        <f t="shared" ca="1" si="6"/>
        <v>42</v>
      </c>
      <c r="D388" s="18" t="s">
        <v>1086</v>
      </c>
      <c r="E388" s="20" t="s">
        <v>17</v>
      </c>
      <c r="F388" s="34">
        <v>30056</v>
      </c>
      <c r="G388" s="18" t="s">
        <v>28</v>
      </c>
      <c r="H388" s="18" t="s">
        <v>19</v>
      </c>
      <c r="I388" s="21">
        <v>44593</v>
      </c>
      <c r="J388" s="20" t="s">
        <v>20</v>
      </c>
      <c r="K388" s="19" t="s">
        <v>1088</v>
      </c>
      <c r="L388" s="19" t="s">
        <v>1089</v>
      </c>
      <c r="M388" s="19" t="s">
        <v>236</v>
      </c>
      <c r="N388" s="22" t="s">
        <v>24</v>
      </c>
      <c r="O388" s="2"/>
    </row>
    <row r="389" spans="1:15" ht="30" customHeight="1">
      <c r="A389" s="18">
        <v>385</v>
      </c>
      <c r="B389" s="19" t="s">
        <v>1090</v>
      </c>
      <c r="C389" s="20">
        <f t="shared" ca="1" si="6"/>
        <v>30</v>
      </c>
      <c r="D389" s="18" t="s">
        <v>1091</v>
      </c>
      <c r="E389" s="20" t="s">
        <v>17</v>
      </c>
      <c r="F389" s="34">
        <v>34602</v>
      </c>
      <c r="G389" s="18" t="s">
        <v>28</v>
      </c>
      <c r="H389" s="18" t="s">
        <v>19</v>
      </c>
      <c r="I389" s="21">
        <v>44593</v>
      </c>
      <c r="J389" s="20" t="s">
        <v>20</v>
      </c>
      <c r="K389" s="19" t="s">
        <v>239</v>
      </c>
      <c r="L389" s="19" t="s">
        <v>357</v>
      </c>
      <c r="M389" s="19" t="s">
        <v>236</v>
      </c>
      <c r="N389" s="22" t="s">
        <v>24</v>
      </c>
      <c r="O389" s="2"/>
    </row>
    <row r="390" spans="1:15" ht="30" customHeight="1">
      <c r="A390" s="18">
        <v>386</v>
      </c>
      <c r="B390" s="19" t="s">
        <v>1092</v>
      </c>
      <c r="C390" s="20">
        <f t="shared" ca="1" si="6"/>
        <v>41</v>
      </c>
      <c r="D390" s="18" t="s">
        <v>1093</v>
      </c>
      <c r="E390" s="20" t="s">
        <v>283</v>
      </c>
      <c r="F390" s="34">
        <v>30410</v>
      </c>
      <c r="G390" s="18" t="s">
        <v>28</v>
      </c>
      <c r="H390" s="18" t="s">
        <v>19</v>
      </c>
      <c r="I390" s="21">
        <v>44593</v>
      </c>
      <c r="J390" s="20" t="s">
        <v>20</v>
      </c>
      <c r="K390" s="19" t="s">
        <v>307</v>
      </c>
      <c r="L390" s="19" t="s">
        <v>1094</v>
      </c>
      <c r="M390" s="19" t="s">
        <v>236</v>
      </c>
      <c r="N390" s="22" t="s">
        <v>24</v>
      </c>
      <c r="O390" s="2"/>
    </row>
    <row r="391" spans="1:15" ht="30" customHeight="1">
      <c r="A391" s="18">
        <v>387</v>
      </c>
      <c r="B391" s="19" t="s">
        <v>1095</v>
      </c>
      <c r="C391" s="20">
        <f t="shared" ca="1" si="6"/>
        <v>28</v>
      </c>
      <c r="D391" s="18" t="s">
        <v>1096</v>
      </c>
      <c r="E391" s="20" t="s">
        <v>17</v>
      </c>
      <c r="F391" s="34">
        <v>35114</v>
      </c>
      <c r="G391" s="18" t="s">
        <v>18</v>
      </c>
      <c r="H391" s="18" t="s">
        <v>19</v>
      </c>
      <c r="I391" s="21">
        <v>44593</v>
      </c>
      <c r="J391" s="20" t="s">
        <v>20</v>
      </c>
      <c r="K391" s="19" t="s">
        <v>239</v>
      </c>
      <c r="L391" s="19" t="s">
        <v>357</v>
      </c>
      <c r="M391" s="19" t="s">
        <v>236</v>
      </c>
      <c r="N391" s="22" t="s">
        <v>24</v>
      </c>
      <c r="O391" s="2"/>
    </row>
    <row r="392" spans="1:15" ht="30" customHeight="1">
      <c r="A392" s="18">
        <v>388</v>
      </c>
      <c r="B392" s="19" t="s">
        <v>1097</v>
      </c>
      <c r="C392" s="20">
        <f t="shared" ca="1" si="6"/>
        <v>42</v>
      </c>
      <c r="D392" s="18" t="s">
        <v>1098</v>
      </c>
      <c r="E392" s="20" t="s">
        <v>1099</v>
      </c>
      <c r="F392" s="34">
        <v>30243</v>
      </c>
      <c r="G392" s="18" t="s">
        <v>28</v>
      </c>
      <c r="H392" s="18" t="s">
        <v>19</v>
      </c>
      <c r="I392" s="21">
        <v>44593</v>
      </c>
      <c r="J392" s="20" t="s">
        <v>20</v>
      </c>
      <c r="K392" s="19" t="s">
        <v>290</v>
      </c>
      <c r="L392" s="19" t="s">
        <v>1100</v>
      </c>
      <c r="M392" s="19" t="s">
        <v>236</v>
      </c>
      <c r="N392" s="22" t="s">
        <v>24</v>
      </c>
      <c r="O392" s="2"/>
    </row>
    <row r="393" spans="1:15" ht="30" customHeight="1">
      <c r="A393" s="18">
        <v>389</v>
      </c>
      <c r="B393" s="19" t="s">
        <v>1101</v>
      </c>
      <c r="C393" s="20">
        <f t="shared" ca="1" si="6"/>
        <v>28</v>
      </c>
      <c r="D393" s="18" t="s">
        <v>1102</v>
      </c>
      <c r="E393" s="20" t="s">
        <v>17</v>
      </c>
      <c r="F393" s="34">
        <v>35239</v>
      </c>
      <c r="G393" s="18" t="s">
        <v>18</v>
      </c>
      <c r="H393" s="18" t="s">
        <v>19</v>
      </c>
      <c r="I393" s="21">
        <v>44593</v>
      </c>
      <c r="J393" s="20" t="s">
        <v>20</v>
      </c>
      <c r="K393" s="19" t="s">
        <v>239</v>
      </c>
      <c r="L393" s="19" t="s">
        <v>357</v>
      </c>
      <c r="M393" s="19" t="s">
        <v>236</v>
      </c>
      <c r="N393" s="22" t="s">
        <v>24</v>
      </c>
      <c r="O393" s="2"/>
    </row>
    <row r="394" spans="1:15" ht="30" customHeight="1">
      <c r="A394" s="18">
        <v>390</v>
      </c>
      <c r="B394" s="19" t="s">
        <v>1103</v>
      </c>
      <c r="C394" s="20">
        <f t="shared" ca="1" si="6"/>
        <v>42</v>
      </c>
      <c r="D394" s="18" t="s">
        <v>1104</v>
      </c>
      <c r="E394" s="20" t="s">
        <v>196</v>
      </c>
      <c r="F394" s="34">
        <v>30098</v>
      </c>
      <c r="G394" s="18" t="s">
        <v>28</v>
      </c>
      <c r="H394" s="18" t="s">
        <v>19</v>
      </c>
      <c r="I394" s="21">
        <v>44593</v>
      </c>
      <c r="J394" s="20" t="s">
        <v>20</v>
      </c>
      <c r="K394" s="19" t="s">
        <v>1105</v>
      </c>
      <c r="L394" s="19" t="s">
        <v>1106</v>
      </c>
      <c r="M394" s="19" t="s">
        <v>236</v>
      </c>
      <c r="N394" s="22" t="s">
        <v>24</v>
      </c>
      <c r="O394" s="2"/>
    </row>
    <row r="395" spans="1:15" ht="30" customHeight="1">
      <c r="A395" s="18">
        <v>391</v>
      </c>
      <c r="B395" s="54" t="s">
        <v>2424</v>
      </c>
      <c r="C395" s="20">
        <f t="shared" ca="1" si="6"/>
        <v>38</v>
      </c>
      <c r="D395" s="18" t="s">
        <v>2437</v>
      </c>
      <c r="E395" s="20" t="s">
        <v>73</v>
      </c>
      <c r="F395" s="34">
        <v>31553</v>
      </c>
      <c r="G395" s="18" t="s">
        <v>28</v>
      </c>
      <c r="H395" s="18" t="s">
        <v>19</v>
      </c>
      <c r="I395" s="21">
        <v>45381</v>
      </c>
      <c r="J395" s="20" t="s">
        <v>34</v>
      </c>
      <c r="K395" s="19" t="s">
        <v>2438</v>
      </c>
      <c r="L395" s="19" t="s">
        <v>2433</v>
      </c>
      <c r="M395" s="19" t="s">
        <v>37</v>
      </c>
      <c r="N395" s="22" t="s">
        <v>37</v>
      </c>
      <c r="O395" s="2"/>
    </row>
    <row r="396" spans="1:15" ht="30" customHeight="1">
      <c r="A396" s="18">
        <v>392</v>
      </c>
      <c r="B396" s="54" t="s">
        <v>2426</v>
      </c>
      <c r="C396" s="20">
        <f t="shared" ca="1" si="6"/>
        <v>48</v>
      </c>
      <c r="D396" s="18" t="s">
        <v>2439</v>
      </c>
      <c r="E396" s="20" t="s">
        <v>17</v>
      </c>
      <c r="F396" s="34">
        <v>28010</v>
      </c>
      <c r="G396" s="18" t="s">
        <v>28</v>
      </c>
      <c r="H396" s="18" t="s">
        <v>19</v>
      </c>
      <c r="I396" s="21">
        <v>45381</v>
      </c>
      <c r="J396" s="20" t="s">
        <v>151</v>
      </c>
      <c r="K396" s="19" t="s">
        <v>2440</v>
      </c>
      <c r="L396" s="19" t="s">
        <v>2432</v>
      </c>
      <c r="M396" s="19" t="s">
        <v>37</v>
      </c>
      <c r="N396" s="22" t="s">
        <v>37</v>
      </c>
      <c r="O396" s="2"/>
    </row>
    <row r="397" spans="1:15" ht="30" customHeight="1">
      <c r="A397" s="18">
        <v>393</v>
      </c>
      <c r="B397" s="54" t="s">
        <v>2428</v>
      </c>
      <c r="C397" s="20">
        <f t="shared" ca="1" si="6"/>
        <v>44</v>
      </c>
      <c r="D397" s="18" t="s">
        <v>2441</v>
      </c>
      <c r="E397" s="20" t="s">
        <v>17</v>
      </c>
      <c r="F397" s="34">
        <v>29396</v>
      </c>
      <c r="G397" s="18" t="s">
        <v>18</v>
      </c>
      <c r="H397" s="18" t="s">
        <v>19</v>
      </c>
      <c r="I397" s="21">
        <v>45381</v>
      </c>
      <c r="J397" s="20" t="s">
        <v>151</v>
      </c>
      <c r="K397" s="19" t="s">
        <v>2442</v>
      </c>
      <c r="L397" s="19" t="s">
        <v>2435</v>
      </c>
      <c r="M397" s="19" t="s">
        <v>37</v>
      </c>
      <c r="N397" s="22" t="s">
        <v>37</v>
      </c>
      <c r="O397" s="2"/>
    </row>
    <row r="398" spans="1:15" ht="30" customHeight="1">
      <c r="A398" s="18">
        <v>394</v>
      </c>
      <c r="B398" s="54" t="s">
        <v>2430</v>
      </c>
      <c r="C398" s="20">
        <f t="shared" ca="1" si="6"/>
        <v>46</v>
      </c>
      <c r="D398" s="18" t="s">
        <v>2443</v>
      </c>
      <c r="E398" s="20" t="s">
        <v>17</v>
      </c>
      <c r="F398" s="34">
        <v>28492</v>
      </c>
      <c r="G398" s="18" t="s">
        <v>18</v>
      </c>
      <c r="H398" s="18" t="s">
        <v>19</v>
      </c>
      <c r="I398" s="21">
        <v>45381</v>
      </c>
      <c r="J398" s="20" t="s">
        <v>56</v>
      </c>
      <c r="K398" s="19" t="s">
        <v>82</v>
      </c>
      <c r="L398" s="19" t="s">
        <v>2436</v>
      </c>
      <c r="M398" s="19" t="s">
        <v>37</v>
      </c>
      <c r="N398" s="22" t="s">
        <v>37</v>
      </c>
      <c r="O398" s="2"/>
    </row>
    <row r="399" spans="1:15" ht="30" customHeight="1">
      <c r="A399" s="18">
        <v>395</v>
      </c>
      <c r="B399" s="19" t="s">
        <v>1107</v>
      </c>
      <c r="C399" s="20">
        <f t="shared" ca="1" si="6"/>
        <v>41</v>
      </c>
      <c r="D399" s="18" t="s">
        <v>1108</v>
      </c>
      <c r="E399" s="20" t="s">
        <v>283</v>
      </c>
      <c r="F399" s="34">
        <v>30679</v>
      </c>
      <c r="G399" s="18" t="s">
        <v>28</v>
      </c>
      <c r="H399" s="18" t="s">
        <v>1109</v>
      </c>
      <c r="I399" s="21">
        <v>44562</v>
      </c>
      <c r="J399" s="18" t="s">
        <v>1110</v>
      </c>
      <c r="K399" s="19" t="s">
        <v>783</v>
      </c>
      <c r="L399" s="28" t="s">
        <v>784</v>
      </c>
      <c r="M399" s="19" t="s">
        <v>42</v>
      </c>
      <c r="N399" s="22" t="s">
        <v>24</v>
      </c>
      <c r="O399" s="2"/>
    </row>
    <row r="400" spans="1:15" ht="30" customHeight="1">
      <c r="A400" s="18">
        <v>396</v>
      </c>
      <c r="B400" s="19" t="s">
        <v>1111</v>
      </c>
      <c r="C400" s="20">
        <f t="shared" ca="1" si="6"/>
        <v>35</v>
      </c>
      <c r="D400" s="18" t="s">
        <v>1112</v>
      </c>
      <c r="E400" s="20" t="s">
        <v>17</v>
      </c>
      <c r="F400" s="34">
        <v>32735</v>
      </c>
      <c r="G400" s="18" t="s">
        <v>18</v>
      </c>
      <c r="H400" s="18" t="s">
        <v>1109</v>
      </c>
      <c r="I400" s="21">
        <v>44562</v>
      </c>
      <c r="J400" s="18" t="s">
        <v>1113</v>
      </c>
      <c r="K400" s="19" t="s">
        <v>52</v>
      </c>
      <c r="L400" s="19" t="s">
        <v>66</v>
      </c>
      <c r="M400" s="19" t="s">
        <v>23</v>
      </c>
      <c r="N400" s="22" t="s">
        <v>24</v>
      </c>
      <c r="O400" s="2"/>
    </row>
    <row r="401" spans="1:15" ht="30" customHeight="1">
      <c r="A401" s="18">
        <v>397</v>
      </c>
      <c r="B401" s="19" t="s">
        <v>1114</v>
      </c>
      <c r="C401" s="20">
        <f t="shared" ca="1" si="6"/>
        <v>35</v>
      </c>
      <c r="D401" s="18" t="s">
        <v>1115</v>
      </c>
      <c r="E401" s="20" t="s">
        <v>647</v>
      </c>
      <c r="F401" s="34">
        <v>32691</v>
      </c>
      <c r="G401" s="18" t="s">
        <v>28</v>
      </c>
      <c r="H401" s="18" t="s">
        <v>1109</v>
      </c>
      <c r="I401" s="21">
        <v>44562</v>
      </c>
      <c r="J401" s="18" t="s">
        <v>1116</v>
      </c>
      <c r="K401" s="19" t="s">
        <v>82</v>
      </c>
      <c r="L401" s="19" t="s">
        <v>87</v>
      </c>
      <c r="M401" s="19" t="s">
        <v>23</v>
      </c>
      <c r="N401" s="22" t="s">
        <v>24</v>
      </c>
      <c r="O401" s="2"/>
    </row>
    <row r="402" spans="1:15" ht="30" customHeight="1">
      <c r="A402" s="18">
        <v>398</v>
      </c>
      <c r="B402" s="19" t="s">
        <v>1117</v>
      </c>
      <c r="C402" s="20">
        <f t="shared" ca="1" si="6"/>
        <v>31</v>
      </c>
      <c r="D402" s="18" t="s">
        <v>1118</v>
      </c>
      <c r="E402" s="20" t="s">
        <v>17</v>
      </c>
      <c r="F402" s="34">
        <v>34252</v>
      </c>
      <c r="G402" s="18" t="s">
        <v>28</v>
      </c>
      <c r="H402" s="18" t="s">
        <v>1109</v>
      </c>
      <c r="I402" s="21">
        <v>44562</v>
      </c>
      <c r="J402" s="18" t="s">
        <v>1113</v>
      </c>
      <c r="K402" s="19" t="s">
        <v>69</v>
      </c>
      <c r="L402" s="19" t="s">
        <v>70</v>
      </c>
      <c r="M402" s="19" t="s">
        <v>42</v>
      </c>
      <c r="N402" s="22" t="s">
        <v>24</v>
      </c>
      <c r="O402" s="2"/>
    </row>
    <row r="403" spans="1:15" ht="30" customHeight="1">
      <c r="A403" s="18">
        <v>399</v>
      </c>
      <c r="B403" s="19" t="s">
        <v>1119</v>
      </c>
      <c r="C403" s="20">
        <f t="shared" ca="1" si="6"/>
        <v>29</v>
      </c>
      <c r="D403" s="18" t="s">
        <v>1120</v>
      </c>
      <c r="E403" s="20" t="s">
        <v>17</v>
      </c>
      <c r="F403" s="34">
        <v>34825</v>
      </c>
      <c r="G403" s="18" t="s">
        <v>18</v>
      </c>
      <c r="H403" s="18" t="s">
        <v>1109</v>
      </c>
      <c r="I403" s="21">
        <v>44562</v>
      </c>
      <c r="J403" s="18" t="s">
        <v>1113</v>
      </c>
      <c r="K403" s="19" t="s">
        <v>52</v>
      </c>
      <c r="L403" s="19" t="s">
        <v>66</v>
      </c>
      <c r="M403" s="19" t="s">
        <v>23</v>
      </c>
      <c r="N403" s="22" t="s">
        <v>24</v>
      </c>
      <c r="O403" s="2"/>
    </row>
    <row r="404" spans="1:15" ht="30" customHeight="1">
      <c r="A404" s="18">
        <v>400</v>
      </c>
      <c r="B404" s="28" t="s">
        <v>1121</v>
      </c>
      <c r="C404" s="20">
        <f t="shared" ca="1" si="6"/>
        <v>39</v>
      </c>
      <c r="D404" s="29" t="s">
        <v>1122</v>
      </c>
      <c r="E404" s="20" t="s">
        <v>17</v>
      </c>
      <c r="F404" s="21">
        <v>31181</v>
      </c>
      <c r="G404" s="18" t="s">
        <v>18</v>
      </c>
      <c r="H404" s="18" t="s">
        <v>1109</v>
      </c>
      <c r="I404" s="21">
        <v>45080</v>
      </c>
      <c r="J404" s="18" t="s">
        <v>1113</v>
      </c>
      <c r="K404" s="28" t="s">
        <v>116</v>
      </c>
      <c r="L404" s="28" t="s">
        <v>629</v>
      </c>
      <c r="M404" s="19" t="s">
        <v>118</v>
      </c>
      <c r="N404" s="22" t="s">
        <v>24</v>
      </c>
      <c r="O404" s="2"/>
    </row>
    <row r="405" spans="1:15" ht="30" customHeight="1">
      <c r="A405" s="18">
        <v>401</v>
      </c>
      <c r="B405" s="19" t="s">
        <v>1123</v>
      </c>
      <c r="C405" s="20">
        <f t="shared" ca="1" si="6"/>
        <v>43</v>
      </c>
      <c r="D405" s="18" t="s">
        <v>1124</v>
      </c>
      <c r="E405" s="20" t="s">
        <v>17</v>
      </c>
      <c r="F405" s="34">
        <v>29697</v>
      </c>
      <c r="G405" s="18" t="s">
        <v>18</v>
      </c>
      <c r="H405" s="18" t="s">
        <v>1109</v>
      </c>
      <c r="I405" s="21">
        <v>44562</v>
      </c>
      <c r="J405" s="18" t="s">
        <v>1113</v>
      </c>
      <c r="K405" s="19" t="s">
        <v>69</v>
      </c>
      <c r="L405" s="19" t="s">
        <v>70</v>
      </c>
      <c r="M405" s="19" t="s">
        <v>42</v>
      </c>
      <c r="N405" s="22" t="s">
        <v>24</v>
      </c>
      <c r="O405" s="2"/>
    </row>
    <row r="406" spans="1:15" ht="30" customHeight="1">
      <c r="A406" s="18">
        <v>402</v>
      </c>
      <c r="B406" s="19" t="s">
        <v>1125</v>
      </c>
      <c r="C406" s="20">
        <f t="shared" ca="1" si="6"/>
        <v>36</v>
      </c>
      <c r="D406" s="18" t="s">
        <v>1126</v>
      </c>
      <c r="E406" s="20" t="s">
        <v>17</v>
      </c>
      <c r="F406" s="34">
        <v>32361</v>
      </c>
      <c r="G406" s="18" t="s">
        <v>28</v>
      </c>
      <c r="H406" s="18" t="s">
        <v>1109</v>
      </c>
      <c r="I406" s="21">
        <v>44562</v>
      </c>
      <c r="J406" s="18" t="s">
        <v>1116</v>
      </c>
      <c r="K406" s="19" t="s">
        <v>82</v>
      </c>
      <c r="L406" s="19" t="s">
        <v>87</v>
      </c>
      <c r="M406" s="19" t="s">
        <v>23</v>
      </c>
      <c r="N406" s="22" t="s">
        <v>24</v>
      </c>
      <c r="O406" s="2"/>
    </row>
    <row r="407" spans="1:15" ht="30" customHeight="1">
      <c r="A407" s="18">
        <v>403</v>
      </c>
      <c r="B407" s="19" t="s">
        <v>1127</v>
      </c>
      <c r="C407" s="20">
        <f t="shared" ca="1" si="6"/>
        <v>31</v>
      </c>
      <c r="D407" s="18" t="s">
        <v>1128</v>
      </c>
      <c r="E407" s="20" t="s">
        <v>17</v>
      </c>
      <c r="F407" s="34">
        <v>34100</v>
      </c>
      <c r="G407" s="18" t="s">
        <v>18</v>
      </c>
      <c r="H407" s="18" t="s">
        <v>1109</v>
      </c>
      <c r="I407" s="21">
        <v>44562</v>
      </c>
      <c r="J407" s="18" t="s">
        <v>1113</v>
      </c>
      <c r="K407" s="19" t="s">
        <v>52</v>
      </c>
      <c r="L407" s="19" t="s">
        <v>66</v>
      </c>
      <c r="M407" s="19" t="s">
        <v>23</v>
      </c>
      <c r="N407" s="22" t="s">
        <v>24</v>
      </c>
      <c r="O407" s="2"/>
    </row>
    <row r="408" spans="1:15" ht="30" customHeight="1">
      <c r="A408" s="18">
        <v>404</v>
      </c>
      <c r="B408" s="19" t="s">
        <v>1129</v>
      </c>
      <c r="C408" s="20">
        <f t="shared" ca="1" si="6"/>
        <v>32</v>
      </c>
      <c r="D408" s="18" t="s">
        <v>1130</v>
      </c>
      <c r="E408" s="20" t="s">
        <v>142</v>
      </c>
      <c r="F408" s="34">
        <v>33930</v>
      </c>
      <c r="G408" s="18" t="s">
        <v>18</v>
      </c>
      <c r="H408" s="18" t="s">
        <v>1109</v>
      </c>
      <c r="I408" s="21">
        <v>44562</v>
      </c>
      <c r="J408" s="18" t="s">
        <v>1113</v>
      </c>
      <c r="K408" s="19" t="s">
        <v>197</v>
      </c>
      <c r="L408" s="19" t="s">
        <v>482</v>
      </c>
      <c r="M408" s="19" t="s">
        <v>199</v>
      </c>
      <c r="N408" s="22" t="s">
        <v>24</v>
      </c>
      <c r="O408" s="2"/>
    </row>
    <row r="409" spans="1:15" ht="30" customHeight="1">
      <c r="A409" s="18">
        <v>405</v>
      </c>
      <c r="B409" s="28" t="s">
        <v>1131</v>
      </c>
      <c r="C409" s="20">
        <f t="shared" ca="1" si="6"/>
        <v>35</v>
      </c>
      <c r="D409" s="29" t="s">
        <v>1132</v>
      </c>
      <c r="E409" s="20" t="s">
        <v>17</v>
      </c>
      <c r="F409" s="21">
        <v>32604</v>
      </c>
      <c r="G409" s="18" t="s">
        <v>18</v>
      </c>
      <c r="H409" s="18" t="s">
        <v>1109</v>
      </c>
      <c r="I409" s="21">
        <v>45080</v>
      </c>
      <c r="J409" s="18" t="s">
        <v>1113</v>
      </c>
      <c r="K409" s="28" t="s">
        <v>116</v>
      </c>
      <c r="L409" s="28" t="s">
        <v>629</v>
      </c>
      <c r="M409" s="19" t="s">
        <v>118</v>
      </c>
      <c r="N409" s="22" t="s">
        <v>24</v>
      </c>
      <c r="O409" s="2"/>
    </row>
    <row r="410" spans="1:15" ht="30" customHeight="1">
      <c r="A410" s="18">
        <v>406</v>
      </c>
      <c r="B410" s="19" t="s">
        <v>1133</v>
      </c>
      <c r="C410" s="20">
        <f t="shared" ca="1" si="6"/>
        <v>32</v>
      </c>
      <c r="D410" s="18" t="s">
        <v>1134</v>
      </c>
      <c r="E410" s="20" t="s">
        <v>17</v>
      </c>
      <c r="F410" s="34">
        <v>33715</v>
      </c>
      <c r="G410" s="18" t="s">
        <v>18</v>
      </c>
      <c r="H410" s="18" t="s">
        <v>1109</v>
      </c>
      <c r="I410" s="21">
        <v>44562</v>
      </c>
      <c r="J410" s="18" t="s">
        <v>1116</v>
      </c>
      <c r="K410" s="19" t="s">
        <v>227</v>
      </c>
      <c r="L410" s="19" t="s">
        <v>688</v>
      </c>
      <c r="M410" s="19" t="s">
        <v>42</v>
      </c>
      <c r="N410" s="22" t="s">
        <v>24</v>
      </c>
      <c r="O410" s="2"/>
    </row>
    <row r="411" spans="1:15" ht="30" customHeight="1">
      <c r="A411" s="18">
        <v>407</v>
      </c>
      <c r="B411" s="19" t="s">
        <v>1135</v>
      </c>
      <c r="C411" s="20">
        <f t="shared" ca="1" si="6"/>
        <v>32</v>
      </c>
      <c r="D411" s="29" t="s">
        <v>1136</v>
      </c>
      <c r="E411" s="20" t="s">
        <v>17</v>
      </c>
      <c r="F411" s="21">
        <v>33693</v>
      </c>
      <c r="G411" s="18" t="s">
        <v>28</v>
      </c>
      <c r="H411" s="18" t="s">
        <v>1109</v>
      </c>
      <c r="I411" s="21">
        <v>45139</v>
      </c>
      <c r="J411" s="29" t="s">
        <v>1113</v>
      </c>
      <c r="K411" s="19" t="s">
        <v>1050</v>
      </c>
      <c r="L411" s="19" t="s">
        <v>133</v>
      </c>
      <c r="M411" s="19" t="s">
        <v>1137</v>
      </c>
      <c r="N411" s="22" t="s">
        <v>77</v>
      </c>
      <c r="O411" s="2"/>
    </row>
    <row r="412" spans="1:15" ht="30" customHeight="1">
      <c r="A412" s="18">
        <v>408</v>
      </c>
      <c r="B412" s="19" t="s">
        <v>1138</v>
      </c>
      <c r="C412" s="20">
        <f t="shared" ca="1" si="6"/>
        <v>34</v>
      </c>
      <c r="D412" s="18" t="s">
        <v>1139</v>
      </c>
      <c r="E412" s="20" t="s">
        <v>17</v>
      </c>
      <c r="F412" s="34">
        <v>32924</v>
      </c>
      <c r="G412" s="18" t="s">
        <v>28</v>
      </c>
      <c r="H412" s="18" t="s">
        <v>1109</v>
      </c>
      <c r="I412" s="21">
        <v>44562</v>
      </c>
      <c r="J412" s="18" t="s">
        <v>1113</v>
      </c>
      <c r="K412" s="19" t="s">
        <v>21</v>
      </c>
      <c r="L412" s="19" t="s">
        <v>30</v>
      </c>
      <c r="M412" s="19" t="s">
        <v>23</v>
      </c>
      <c r="N412" s="22" t="s">
        <v>24</v>
      </c>
      <c r="O412" s="2"/>
    </row>
    <row r="413" spans="1:15" ht="30" customHeight="1">
      <c r="A413" s="18">
        <v>409</v>
      </c>
      <c r="B413" s="19" t="s">
        <v>1140</v>
      </c>
      <c r="C413" s="20">
        <f t="shared" ca="1" si="6"/>
        <v>42</v>
      </c>
      <c r="D413" s="18" t="s">
        <v>1141</v>
      </c>
      <c r="E413" s="20" t="s">
        <v>73</v>
      </c>
      <c r="F413" s="34">
        <v>30023</v>
      </c>
      <c r="G413" s="18" t="s">
        <v>28</v>
      </c>
      <c r="H413" s="18" t="s">
        <v>1109</v>
      </c>
      <c r="I413" s="21">
        <v>44562</v>
      </c>
      <c r="J413" s="18" t="s">
        <v>1113</v>
      </c>
      <c r="K413" s="19" t="s">
        <v>21</v>
      </c>
      <c r="L413" s="19" t="s">
        <v>30</v>
      </c>
      <c r="M413" s="19" t="s">
        <v>23</v>
      </c>
      <c r="N413" s="22" t="s">
        <v>24</v>
      </c>
      <c r="O413" s="2"/>
    </row>
    <row r="414" spans="1:15" ht="30" customHeight="1">
      <c r="A414" s="18">
        <v>410</v>
      </c>
      <c r="B414" s="19" t="s">
        <v>1142</v>
      </c>
      <c r="C414" s="20">
        <f t="shared" ca="1" si="6"/>
        <v>43</v>
      </c>
      <c r="D414" s="18" t="s">
        <v>1143</v>
      </c>
      <c r="E414" s="20" t="s">
        <v>17</v>
      </c>
      <c r="F414" s="34">
        <v>29817</v>
      </c>
      <c r="G414" s="18" t="s">
        <v>18</v>
      </c>
      <c r="H414" s="18" t="s">
        <v>1109</v>
      </c>
      <c r="I414" s="21">
        <v>44562</v>
      </c>
      <c r="J414" s="18" t="s">
        <v>1113</v>
      </c>
      <c r="K414" s="19" t="s">
        <v>21</v>
      </c>
      <c r="L414" s="19" t="s">
        <v>30</v>
      </c>
      <c r="M414" s="19" t="s">
        <v>23</v>
      </c>
      <c r="N414" s="22" t="s">
        <v>24</v>
      </c>
      <c r="O414" s="2"/>
    </row>
    <row r="415" spans="1:15" ht="30" customHeight="1">
      <c r="A415" s="18">
        <v>411</v>
      </c>
      <c r="B415" s="19" t="s">
        <v>1144</v>
      </c>
      <c r="C415" s="20">
        <f t="shared" ca="1" si="6"/>
        <v>33</v>
      </c>
      <c r="D415" s="18" t="s">
        <v>1145</v>
      </c>
      <c r="E415" s="20" t="s">
        <v>17</v>
      </c>
      <c r="F415" s="34">
        <v>33548</v>
      </c>
      <c r="G415" s="18" t="s">
        <v>28</v>
      </c>
      <c r="H415" s="18" t="s">
        <v>1109</v>
      </c>
      <c r="I415" s="21">
        <v>44562</v>
      </c>
      <c r="J415" s="18" t="s">
        <v>1113</v>
      </c>
      <c r="K415" s="19" t="s">
        <v>69</v>
      </c>
      <c r="L415" s="19" t="s">
        <v>70</v>
      </c>
      <c r="M415" s="19" t="s">
        <v>42</v>
      </c>
      <c r="N415" s="22" t="s">
        <v>24</v>
      </c>
      <c r="O415" s="2"/>
    </row>
    <row r="416" spans="1:15" ht="30" customHeight="1">
      <c r="A416" s="18">
        <v>412</v>
      </c>
      <c r="B416" s="19" t="s">
        <v>1146</v>
      </c>
      <c r="C416" s="20">
        <f t="shared" ca="1" si="6"/>
        <v>36</v>
      </c>
      <c r="D416" s="18" t="s">
        <v>1147</v>
      </c>
      <c r="E416" s="20" t="s">
        <v>17</v>
      </c>
      <c r="F416" s="34">
        <v>32506</v>
      </c>
      <c r="G416" s="18" t="s">
        <v>28</v>
      </c>
      <c r="H416" s="18" t="s">
        <v>1109</v>
      </c>
      <c r="I416" s="21">
        <v>44562</v>
      </c>
      <c r="J416" s="18" t="s">
        <v>1116</v>
      </c>
      <c r="K416" s="19" t="s">
        <v>82</v>
      </c>
      <c r="L416" s="19" t="s">
        <v>87</v>
      </c>
      <c r="M416" s="19" t="s">
        <v>23</v>
      </c>
      <c r="N416" s="22" t="s">
        <v>24</v>
      </c>
      <c r="O416" s="2"/>
    </row>
    <row r="417" spans="1:15" ht="30" customHeight="1">
      <c r="A417" s="18">
        <v>413</v>
      </c>
      <c r="B417" s="19" t="s">
        <v>1148</v>
      </c>
      <c r="C417" s="20">
        <f t="shared" ca="1" si="6"/>
        <v>43</v>
      </c>
      <c r="D417" s="18" t="s">
        <v>1149</v>
      </c>
      <c r="E417" s="20" t="s">
        <v>1150</v>
      </c>
      <c r="F417" s="34">
        <v>29872</v>
      </c>
      <c r="G417" s="18" t="s">
        <v>28</v>
      </c>
      <c r="H417" s="18" t="s">
        <v>1109</v>
      </c>
      <c r="I417" s="21">
        <v>44562</v>
      </c>
      <c r="J417" s="18" t="s">
        <v>1113</v>
      </c>
      <c r="K417" s="19" t="s">
        <v>21</v>
      </c>
      <c r="L417" s="19" t="s">
        <v>30</v>
      </c>
      <c r="M417" s="19" t="s">
        <v>23</v>
      </c>
      <c r="N417" s="22" t="s">
        <v>24</v>
      </c>
      <c r="O417" s="2"/>
    </row>
    <row r="418" spans="1:15" ht="30" customHeight="1">
      <c r="A418" s="18">
        <v>414</v>
      </c>
      <c r="B418" s="19" t="s">
        <v>1151</v>
      </c>
      <c r="C418" s="20">
        <f t="shared" ca="1" si="6"/>
        <v>43</v>
      </c>
      <c r="D418" s="18" t="s">
        <v>1152</v>
      </c>
      <c r="E418" s="20" t="s">
        <v>17</v>
      </c>
      <c r="F418" s="34">
        <v>29882</v>
      </c>
      <c r="G418" s="18" t="s">
        <v>18</v>
      </c>
      <c r="H418" s="18" t="s">
        <v>1109</v>
      </c>
      <c r="I418" s="21">
        <v>44562</v>
      </c>
      <c r="J418" s="18" t="s">
        <v>1113</v>
      </c>
      <c r="K418" s="19" t="s">
        <v>69</v>
      </c>
      <c r="L418" s="19" t="s">
        <v>70</v>
      </c>
      <c r="M418" s="19" t="s">
        <v>42</v>
      </c>
      <c r="N418" s="22" t="s">
        <v>24</v>
      </c>
      <c r="O418" s="2"/>
    </row>
    <row r="419" spans="1:15" ht="30" customHeight="1">
      <c r="A419" s="18">
        <v>415</v>
      </c>
      <c r="B419" s="19" t="s">
        <v>1153</v>
      </c>
      <c r="C419" s="20">
        <f t="shared" ca="1" si="6"/>
        <v>40</v>
      </c>
      <c r="D419" s="18" t="s">
        <v>1154</v>
      </c>
      <c r="E419" s="20" t="s">
        <v>17</v>
      </c>
      <c r="F419" s="34">
        <v>30853</v>
      </c>
      <c r="G419" s="18" t="s">
        <v>18</v>
      </c>
      <c r="H419" s="18" t="s">
        <v>1109</v>
      </c>
      <c r="I419" s="21">
        <v>44562</v>
      </c>
      <c r="J419" s="18" t="s">
        <v>1113</v>
      </c>
      <c r="K419" s="19" t="s">
        <v>52</v>
      </c>
      <c r="L419" s="19" t="s">
        <v>66</v>
      </c>
      <c r="M419" s="19" t="s">
        <v>23</v>
      </c>
      <c r="N419" s="22" t="s">
        <v>24</v>
      </c>
      <c r="O419" s="2"/>
    </row>
    <row r="420" spans="1:15" ht="30" customHeight="1">
      <c r="A420" s="18">
        <v>416</v>
      </c>
      <c r="B420" s="19" t="s">
        <v>1155</v>
      </c>
      <c r="C420" s="20">
        <f t="shared" ca="1" si="6"/>
        <v>44</v>
      </c>
      <c r="D420" s="18" t="s">
        <v>1156</v>
      </c>
      <c r="E420" s="20" t="s">
        <v>73</v>
      </c>
      <c r="F420" s="34">
        <v>29553</v>
      </c>
      <c r="G420" s="18" t="s">
        <v>18</v>
      </c>
      <c r="H420" s="18" t="s">
        <v>1109</v>
      </c>
      <c r="I420" s="21">
        <v>44562</v>
      </c>
      <c r="J420" s="18" t="s">
        <v>1116</v>
      </c>
      <c r="K420" s="19" t="s">
        <v>353</v>
      </c>
      <c r="L420" s="19" t="s">
        <v>254</v>
      </c>
      <c r="M420" s="19" t="s">
        <v>236</v>
      </c>
      <c r="N420" s="22" t="s">
        <v>24</v>
      </c>
      <c r="O420" s="32" t="s">
        <v>1157</v>
      </c>
    </row>
    <row r="421" spans="1:15" ht="30" customHeight="1">
      <c r="A421" s="18">
        <v>417</v>
      </c>
      <c r="B421" s="19" t="s">
        <v>1158</v>
      </c>
      <c r="C421" s="20">
        <f t="shared" ca="1" si="6"/>
        <v>41</v>
      </c>
      <c r="D421" s="18" t="s">
        <v>1159</v>
      </c>
      <c r="E421" s="20" t="s">
        <v>17</v>
      </c>
      <c r="F421" s="34">
        <v>30564</v>
      </c>
      <c r="G421" s="18" t="s">
        <v>18</v>
      </c>
      <c r="H421" s="18" t="s">
        <v>1109</v>
      </c>
      <c r="I421" s="21">
        <v>44562</v>
      </c>
      <c r="J421" s="18" t="s">
        <v>1116</v>
      </c>
      <c r="K421" s="19" t="s">
        <v>239</v>
      </c>
      <c r="L421" s="19" t="s">
        <v>254</v>
      </c>
      <c r="M421" s="19" t="s">
        <v>236</v>
      </c>
      <c r="N421" s="22" t="s">
        <v>24</v>
      </c>
      <c r="O421" s="2"/>
    </row>
    <row r="422" spans="1:15" ht="30" customHeight="1">
      <c r="A422" s="18">
        <v>418</v>
      </c>
      <c r="B422" s="19" t="s">
        <v>1160</v>
      </c>
      <c r="C422" s="20">
        <f t="shared" ca="1" si="6"/>
        <v>48</v>
      </c>
      <c r="D422" s="18" t="s">
        <v>1161</v>
      </c>
      <c r="E422" s="20" t="s">
        <v>103</v>
      </c>
      <c r="F422" s="34">
        <v>28014</v>
      </c>
      <c r="G422" s="18" t="s">
        <v>18</v>
      </c>
      <c r="H422" s="18" t="s">
        <v>1109</v>
      </c>
      <c r="I422" s="21">
        <v>44562</v>
      </c>
      <c r="J422" s="18" t="s">
        <v>1116</v>
      </c>
      <c r="K422" s="19" t="s">
        <v>330</v>
      </c>
      <c r="L422" s="19" t="s">
        <v>254</v>
      </c>
      <c r="M422" s="19" t="s">
        <v>236</v>
      </c>
      <c r="N422" s="22" t="s">
        <v>24</v>
      </c>
      <c r="O422" s="2"/>
    </row>
    <row r="423" spans="1:15" ht="30" customHeight="1">
      <c r="A423" s="18">
        <v>419</v>
      </c>
      <c r="B423" s="19" t="s">
        <v>1162</v>
      </c>
      <c r="C423" s="20">
        <f t="shared" ca="1" si="6"/>
        <v>42</v>
      </c>
      <c r="D423" s="29" t="s">
        <v>1163</v>
      </c>
      <c r="E423" s="20" t="s">
        <v>1164</v>
      </c>
      <c r="F423" s="21">
        <v>30125</v>
      </c>
      <c r="G423" s="18" t="s">
        <v>28</v>
      </c>
      <c r="H423" s="18" t="s">
        <v>1109</v>
      </c>
      <c r="I423" s="21">
        <v>45080</v>
      </c>
      <c r="J423" s="29" t="s">
        <v>1116</v>
      </c>
      <c r="K423" s="35" t="s">
        <v>1165</v>
      </c>
      <c r="L423" s="19" t="s">
        <v>1166</v>
      </c>
      <c r="M423" s="19" t="s">
        <v>236</v>
      </c>
      <c r="N423" s="22" t="s">
        <v>24</v>
      </c>
      <c r="O423" s="2"/>
    </row>
    <row r="424" spans="1:15" ht="30" customHeight="1">
      <c r="A424" s="18">
        <v>420</v>
      </c>
      <c r="B424" s="28" t="s">
        <v>1167</v>
      </c>
      <c r="C424" s="20">
        <f t="shared" ca="1" si="6"/>
        <v>41</v>
      </c>
      <c r="D424" s="36" t="s">
        <v>1168</v>
      </c>
      <c r="E424" s="20" t="s">
        <v>73</v>
      </c>
      <c r="F424" s="21">
        <v>30423</v>
      </c>
      <c r="G424" s="18" t="s">
        <v>18</v>
      </c>
      <c r="H424" s="18" t="s">
        <v>1109</v>
      </c>
      <c r="I424" s="21">
        <v>45080</v>
      </c>
      <c r="J424" s="18" t="s">
        <v>1116</v>
      </c>
      <c r="K424" s="28" t="s">
        <v>1169</v>
      </c>
      <c r="L424" s="19" t="s">
        <v>1170</v>
      </c>
      <c r="M424" s="35" t="s">
        <v>236</v>
      </c>
      <c r="N424" s="22" t="s">
        <v>24</v>
      </c>
      <c r="O424" s="2"/>
    </row>
    <row r="425" spans="1:15" ht="30" customHeight="1">
      <c r="A425" s="18">
        <v>421</v>
      </c>
      <c r="B425" s="19" t="s">
        <v>1171</v>
      </c>
      <c r="C425" s="20">
        <f t="shared" ca="1" si="6"/>
        <v>32</v>
      </c>
      <c r="D425" s="18" t="s">
        <v>1172</v>
      </c>
      <c r="E425" s="20" t="s">
        <v>17</v>
      </c>
      <c r="F425" s="34">
        <v>33703</v>
      </c>
      <c r="G425" s="18" t="s">
        <v>18</v>
      </c>
      <c r="H425" s="18" t="s">
        <v>1109</v>
      </c>
      <c r="I425" s="21">
        <v>44562</v>
      </c>
      <c r="J425" s="18" t="s">
        <v>1113</v>
      </c>
      <c r="K425" s="19" t="s">
        <v>69</v>
      </c>
      <c r="L425" s="19" t="s">
        <v>70</v>
      </c>
      <c r="M425" s="19" t="s">
        <v>42</v>
      </c>
      <c r="N425" s="22" t="s">
        <v>24</v>
      </c>
      <c r="O425" s="2"/>
    </row>
    <row r="426" spans="1:15" ht="30" customHeight="1">
      <c r="A426" s="18">
        <v>422</v>
      </c>
      <c r="B426" s="19" t="s">
        <v>1173</v>
      </c>
      <c r="C426" s="20">
        <f t="shared" ca="1" si="6"/>
        <v>39</v>
      </c>
      <c r="D426" s="18" t="s">
        <v>1174</v>
      </c>
      <c r="E426" s="20" t="s">
        <v>17</v>
      </c>
      <c r="F426" s="34">
        <v>31367</v>
      </c>
      <c r="G426" s="18" t="s">
        <v>18</v>
      </c>
      <c r="H426" s="18" t="s">
        <v>1109</v>
      </c>
      <c r="I426" s="21">
        <v>44562</v>
      </c>
      <c r="J426" s="18" t="s">
        <v>1113</v>
      </c>
      <c r="K426" s="19" t="s">
        <v>52</v>
      </c>
      <c r="L426" s="19" t="s">
        <v>66</v>
      </c>
      <c r="M426" s="19" t="s">
        <v>23</v>
      </c>
      <c r="N426" s="22" t="s">
        <v>24</v>
      </c>
      <c r="O426" s="2"/>
    </row>
    <row r="427" spans="1:15" ht="30" customHeight="1">
      <c r="A427" s="18">
        <v>423</v>
      </c>
      <c r="B427" s="19" t="s">
        <v>1175</v>
      </c>
      <c r="C427" s="20">
        <f t="shared" ca="1" si="6"/>
        <v>29</v>
      </c>
      <c r="D427" s="18" t="s">
        <v>1176</v>
      </c>
      <c r="E427" s="20" t="s">
        <v>17</v>
      </c>
      <c r="F427" s="34">
        <v>34953</v>
      </c>
      <c r="G427" s="18" t="s">
        <v>18</v>
      </c>
      <c r="H427" s="18" t="s">
        <v>1109</v>
      </c>
      <c r="I427" s="21">
        <v>44562</v>
      </c>
      <c r="J427" s="18" t="s">
        <v>1113</v>
      </c>
      <c r="K427" s="19" t="s">
        <v>197</v>
      </c>
      <c r="L427" s="19" t="s">
        <v>482</v>
      </c>
      <c r="M427" s="19" t="s">
        <v>199</v>
      </c>
      <c r="N427" s="22" t="s">
        <v>24</v>
      </c>
      <c r="O427" s="2"/>
    </row>
    <row r="428" spans="1:15" ht="30" customHeight="1">
      <c r="A428" s="18">
        <v>424</v>
      </c>
      <c r="B428" s="19" t="s">
        <v>1177</v>
      </c>
      <c r="C428" s="20">
        <f t="shared" ca="1" si="6"/>
        <v>39</v>
      </c>
      <c r="D428" s="18" t="s">
        <v>1178</v>
      </c>
      <c r="E428" s="20" t="s">
        <v>80</v>
      </c>
      <c r="F428" s="34">
        <v>31127</v>
      </c>
      <c r="G428" s="18" t="s">
        <v>18</v>
      </c>
      <c r="H428" s="18" t="s">
        <v>1109</v>
      </c>
      <c r="I428" s="21">
        <v>44562</v>
      </c>
      <c r="J428" s="18" t="s">
        <v>1113</v>
      </c>
      <c r="K428" s="19" t="s">
        <v>40</v>
      </c>
      <c r="L428" s="19" t="s">
        <v>1179</v>
      </c>
      <c r="M428" s="19" t="s">
        <v>42</v>
      </c>
      <c r="N428" s="22" t="s">
        <v>24</v>
      </c>
      <c r="O428" s="2"/>
    </row>
    <row r="429" spans="1:15" ht="30" customHeight="1">
      <c r="A429" s="18">
        <v>425</v>
      </c>
      <c r="B429" s="19" t="s">
        <v>1180</v>
      </c>
      <c r="C429" s="20">
        <f t="shared" ca="1" si="6"/>
        <v>39</v>
      </c>
      <c r="D429" s="18" t="s">
        <v>1181</v>
      </c>
      <c r="E429" s="20" t="s">
        <v>17</v>
      </c>
      <c r="F429" s="34">
        <v>31287</v>
      </c>
      <c r="G429" s="18" t="s">
        <v>18</v>
      </c>
      <c r="H429" s="18" t="s">
        <v>1109</v>
      </c>
      <c r="I429" s="21">
        <v>44562</v>
      </c>
      <c r="J429" s="18" t="s">
        <v>1113</v>
      </c>
      <c r="K429" s="19" t="s">
        <v>40</v>
      </c>
      <c r="L429" s="19" t="s">
        <v>1179</v>
      </c>
      <c r="M429" s="19" t="s">
        <v>42</v>
      </c>
      <c r="N429" s="22" t="s">
        <v>24</v>
      </c>
      <c r="O429" s="2"/>
    </row>
    <row r="430" spans="1:15" ht="30" customHeight="1">
      <c r="A430" s="18">
        <v>426</v>
      </c>
      <c r="B430" s="19" t="s">
        <v>1182</v>
      </c>
      <c r="C430" s="20">
        <f t="shared" ca="1" si="6"/>
        <v>39</v>
      </c>
      <c r="D430" s="18" t="s">
        <v>1183</v>
      </c>
      <c r="E430" s="20" t="s">
        <v>33</v>
      </c>
      <c r="F430" s="34">
        <v>31171</v>
      </c>
      <c r="G430" s="18" t="s">
        <v>18</v>
      </c>
      <c r="H430" s="18" t="s">
        <v>1109</v>
      </c>
      <c r="I430" s="21">
        <v>44562</v>
      </c>
      <c r="J430" s="18" t="s">
        <v>1113</v>
      </c>
      <c r="K430" s="19" t="s">
        <v>21</v>
      </c>
      <c r="L430" s="19" t="s">
        <v>30</v>
      </c>
      <c r="M430" s="19" t="s">
        <v>23</v>
      </c>
      <c r="N430" s="22" t="s">
        <v>24</v>
      </c>
      <c r="O430" s="2"/>
    </row>
    <row r="431" spans="1:15" ht="30" customHeight="1">
      <c r="A431" s="18">
        <v>427</v>
      </c>
      <c r="B431" s="19" t="s">
        <v>1184</v>
      </c>
      <c r="C431" s="20">
        <f t="shared" ca="1" si="6"/>
        <v>43</v>
      </c>
      <c r="D431" s="18" t="s">
        <v>1185</v>
      </c>
      <c r="E431" s="20" t="s">
        <v>17</v>
      </c>
      <c r="F431" s="34">
        <v>29919</v>
      </c>
      <c r="G431" s="18" t="s">
        <v>18</v>
      </c>
      <c r="H431" s="18" t="s">
        <v>1109</v>
      </c>
      <c r="I431" s="21">
        <v>44562</v>
      </c>
      <c r="J431" s="18" t="s">
        <v>1113</v>
      </c>
      <c r="K431" s="19" t="s">
        <v>21</v>
      </c>
      <c r="L431" s="19" t="s">
        <v>30</v>
      </c>
      <c r="M431" s="19" t="s">
        <v>23</v>
      </c>
      <c r="N431" s="22" t="s">
        <v>24</v>
      </c>
      <c r="O431" s="2"/>
    </row>
    <row r="432" spans="1:15" ht="30" customHeight="1">
      <c r="A432" s="18">
        <v>428</v>
      </c>
      <c r="B432" s="19" t="s">
        <v>1186</v>
      </c>
      <c r="C432" s="20">
        <f t="shared" ca="1" si="6"/>
        <v>35</v>
      </c>
      <c r="D432" s="18" t="s">
        <v>1187</v>
      </c>
      <c r="E432" s="20" t="s">
        <v>33</v>
      </c>
      <c r="F432" s="34">
        <v>32715</v>
      </c>
      <c r="G432" s="18" t="s">
        <v>28</v>
      </c>
      <c r="H432" s="18" t="s">
        <v>1109</v>
      </c>
      <c r="I432" s="21">
        <v>44562</v>
      </c>
      <c r="J432" s="18" t="s">
        <v>1113</v>
      </c>
      <c r="K432" s="19" t="s">
        <v>21</v>
      </c>
      <c r="L432" s="19" t="s">
        <v>30</v>
      </c>
      <c r="M432" s="19" t="s">
        <v>23</v>
      </c>
      <c r="N432" s="22" t="s">
        <v>24</v>
      </c>
      <c r="O432" s="2"/>
    </row>
    <row r="433" spans="1:15" ht="30" customHeight="1">
      <c r="A433" s="18">
        <v>429</v>
      </c>
      <c r="B433" s="19" t="s">
        <v>1188</v>
      </c>
      <c r="C433" s="20">
        <f t="shared" ca="1" si="6"/>
        <v>35</v>
      </c>
      <c r="D433" s="18" t="s">
        <v>1189</v>
      </c>
      <c r="E433" s="20" t="s">
        <v>17</v>
      </c>
      <c r="F433" s="34">
        <v>32781</v>
      </c>
      <c r="G433" s="18" t="s">
        <v>28</v>
      </c>
      <c r="H433" s="18" t="s">
        <v>1109</v>
      </c>
      <c r="I433" s="21">
        <v>44562</v>
      </c>
      <c r="J433" s="18" t="s">
        <v>1116</v>
      </c>
      <c r="K433" s="19" t="s">
        <v>227</v>
      </c>
      <c r="L433" s="19" t="s">
        <v>688</v>
      </c>
      <c r="M433" s="19" t="s">
        <v>42</v>
      </c>
      <c r="N433" s="22" t="s">
        <v>24</v>
      </c>
      <c r="O433" s="2"/>
    </row>
    <row r="434" spans="1:15" ht="30" customHeight="1">
      <c r="A434" s="18">
        <v>430</v>
      </c>
      <c r="B434" s="19" t="s">
        <v>1190</v>
      </c>
      <c r="C434" s="20">
        <f t="shared" ca="1" si="6"/>
        <v>36</v>
      </c>
      <c r="D434" s="18" t="s">
        <v>1191</v>
      </c>
      <c r="E434" s="20" t="s">
        <v>1192</v>
      </c>
      <c r="F434" s="34">
        <v>32345</v>
      </c>
      <c r="G434" s="18" t="s">
        <v>28</v>
      </c>
      <c r="H434" s="18" t="s">
        <v>1109</v>
      </c>
      <c r="I434" s="21">
        <v>44562</v>
      </c>
      <c r="J434" s="18" t="s">
        <v>1116</v>
      </c>
      <c r="K434" s="19" t="s">
        <v>82</v>
      </c>
      <c r="L434" s="19" t="s">
        <v>87</v>
      </c>
      <c r="M434" s="19" t="s">
        <v>23</v>
      </c>
      <c r="N434" s="22" t="s">
        <v>24</v>
      </c>
      <c r="O434" s="2"/>
    </row>
    <row r="435" spans="1:15" ht="30" customHeight="1">
      <c r="A435" s="18">
        <v>431</v>
      </c>
      <c r="B435" s="19" t="s">
        <v>1193</v>
      </c>
      <c r="C435" s="20">
        <f t="shared" ca="1" si="6"/>
        <v>40</v>
      </c>
      <c r="D435" s="18" t="s">
        <v>1194</v>
      </c>
      <c r="E435" s="20" t="s">
        <v>17</v>
      </c>
      <c r="F435" s="34">
        <v>31025</v>
      </c>
      <c r="G435" s="18" t="s">
        <v>28</v>
      </c>
      <c r="H435" s="18" t="s">
        <v>1109</v>
      </c>
      <c r="I435" s="21">
        <v>44562</v>
      </c>
      <c r="J435" s="18" t="s">
        <v>1113</v>
      </c>
      <c r="K435" s="19" t="s">
        <v>21</v>
      </c>
      <c r="L435" s="19" t="s">
        <v>30</v>
      </c>
      <c r="M435" s="19" t="s">
        <v>23</v>
      </c>
      <c r="N435" s="22" t="s">
        <v>24</v>
      </c>
      <c r="O435" s="2"/>
    </row>
    <row r="436" spans="1:15" ht="30" customHeight="1">
      <c r="A436" s="18">
        <v>432</v>
      </c>
      <c r="B436" s="19" t="s">
        <v>1195</v>
      </c>
      <c r="C436" s="20">
        <f t="shared" ca="1" si="6"/>
        <v>34</v>
      </c>
      <c r="D436" s="18" t="s">
        <v>1196</v>
      </c>
      <c r="E436" s="20" t="s">
        <v>516</v>
      </c>
      <c r="F436" s="34">
        <v>33193</v>
      </c>
      <c r="G436" s="18" t="s">
        <v>18</v>
      </c>
      <c r="H436" s="18" t="s">
        <v>1109</v>
      </c>
      <c r="I436" s="21">
        <v>44562</v>
      </c>
      <c r="J436" s="18" t="s">
        <v>1113</v>
      </c>
      <c r="K436" s="19" t="s">
        <v>548</v>
      </c>
      <c r="L436" s="19" t="s">
        <v>482</v>
      </c>
      <c r="M436" s="19" t="s">
        <v>199</v>
      </c>
      <c r="N436" s="22" t="s">
        <v>24</v>
      </c>
      <c r="O436" s="2"/>
    </row>
    <row r="437" spans="1:15" ht="30" customHeight="1">
      <c r="A437" s="18">
        <v>433</v>
      </c>
      <c r="B437" s="19" t="s">
        <v>1197</v>
      </c>
      <c r="C437" s="20">
        <f t="shared" ca="1" si="6"/>
        <v>40</v>
      </c>
      <c r="D437" s="18" t="s">
        <v>1198</v>
      </c>
      <c r="E437" s="20" t="s">
        <v>1199</v>
      </c>
      <c r="F437" s="34">
        <v>30707</v>
      </c>
      <c r="G437" s="18" t="s">
        <v>1200</v>
      </c>
      <c r="H437" s="18" t="s">
        <v>1109</v>
      </c>
      <c r="I437" s="21">
        <v>44562</v>
      </c>
      <c r="J437" s="18" t="s">
        <v>1113</v>
      </c>
      <c r="K437" s="19" t="s">
        <v>21</v>
      </c>
      <c r="L437" s="19" t="s">
        <v>30</v>
      </c>
      <c r="M437" s="19" t="s">
        <v>23</v>
      </c>
      <c r="N437" s="22" t="s">
        <v>24</v>
      </c>
      <c r="O437" s="2"/>
    </row>
    <row r="438" spans="1:15" ht="30" customHeight="1">
      <c r="A438" s="18">
        <v>434</v>
      </c>
      <c r="B438" s="19" t="s">
        <v>1201</v>
      </c>
      <c r="C438" s="20">
        <f t="shared" ca="1" si="6"/>
        <v>43</v>
      </c>
      <c r="D438" s="18" t="s">
        <v>1202</v>
      </c>
      <c r="E438" s="20" t="s">
        <v>17</v>
      </c>
      <c r="F438" s="34">
        <v>29620</v>
      </c>
      <c r="G438" s="18" t="s">
        <v>18</v>
      </c>
      <c r="H438" s="18" t="s">
        <v>1109</v>
      </c>
      <c r="I438" s="21">
        <v>44562</v>
      </c>
      <c r="J438" s="18" t="s">
        <v>1113</v>
      </c>
      <c r="K438" s="19" t="s">
        <v>21</v>
      </c>
      <c r="L438" s="19" t="s">
        <v>30</v>
      </c>
      <c r="M438" s="19" t="s">
        <v>23</v>
      </c>
      <c r="N438" s="22" t="s">
        <v>24</v>
      </c>
      <c r="O438" s="2"/>
    </row>
    <row r="439" spans="1:15" ht="30" customHeight="1">
      <c r="A439" s="18">
        <v>435</v>
      </c>
      <c r="B439" s="19" t="s">
        <v>1203</v>
      </c>
      <c r="C439" s="20">
        <f t="shared" ca="1" si="6"/>
        <v>39</v>
      </c>
      <c r="D439" s="18" t="s">
        <v>1204</v>
      </c>
      <c r="E439" s="20" t="s">
        <v>73</v>
      </c>
      <c r="F439" s="34">
        <v>31274</v>
      </c>
      <c r="G439" s="18" t="s">
        <v>18</v>
      </c>
      <c r="H439" s="18" t="s">
        <v>1109</v>
      </c>
      <c r="I439" s="21">
        <v>44562</v>
      </c>
      <c r="J439" s="18" t="s">
        <v>1113</v>
      </c>
      <c r="K439" s="19" t="s">
        <v>52</v>
      </c>
      <c r="L439" s="19" t="s">
        <v>66</v>
      </c>
      <c r="M439" s="19" t="s">
        <v>23</v>
      </c>
      <c r="N439" s="22" t="s">
        <v>24</v>
      </c>
      <c r="O439" s="2"/>
    </row>
    <row r="440" spans="1:15" ht="30" customHeight="1">
      <c r="A440" s="18">
        <v>436</v>
      </c>
      <c r="B440" s="19" t="s">
        <v>1205</v>
      </c>
      <c r="C440" s="20">
        <f t="shared" ca="1" si="6"/>
        <v>43</v>
      </c>
      <c r="D440" s="29" t="s">
        <v>1206</v>
      </c>
      <c r="E440" s="20" t="s">
        <v>17</v>
      </c>
      <c r="F440" s="21">
        <v>29796</v>
      </c>
      <c r="G440" s="18" t="s">
        <v>28</v>
      </c>
      <c r="H440" s="18" t="s">
        <v>1109</v>
      </c>
      <c r="I440" s="21">
        <v>45080</v>
      </c>
      <c r="J440" s="29" t="s">
        <v>1113</v>
      </c>
      <c r="K440" s="19" t="s">
        <v>21</v>
      </c>
      <c r="L440" s="19" t="s">
        <v>30</v>
      </c>
      <c r="M440" s="19" t="s">
        <v>23</v>
      </c>
      <c r="N440" s="22" t="s">
        <v>24</v>
      </c>
      <c r="O440" s="2"/>
    </row>
    <row r="441" spans="1:15" ht="30" customHeight="1">
      <c r="A441" s="18">
        <v>437</v>
      </c>
      <c r="B441" s="19" t="s">
        <v>1207</v>
      </c>
      <c r="C441" s="20">
        <f t="shared" ca="1" si="6"/>
        <v>41</v>
      </c>
      <c r="D441" s="18" t="s">
        <v>1208</v>
      </c>
      <c r="E441" s="20" t="s">
        <v>509</v>
      </c>
      <c r="F441" s="34">
        <v>30569</v>
      </c>
      <c r="G441" s="18" t="s">
        <v>18</v>
      </c>
      <c r="H441" s="18" t="s">
        <v>1109</v>
      </c>
      <c r="I441" s="21">
        <v>44562</v>
      </c>
      <c r="J441" s="18" t="s">
        <v>1113</v>
      </c>
      <c r="K441" s="19" t="s">
        <v>21</v>
      </c>
      <c r="L441" s="19" t="s">
        <v>30</v>
      </c>
      <c r="M441" s="19" t="s">
        <v>23</v>
      </c>
      <c r="N441" s="22" t="s">
        <v>24</v>
      </c>
      <c r="O441" s="2"/>
    </row>
    <row r="442" spans="1:15" ht="30" customHeight="1">
      <c r="A442" s="18">
        <v>438</v>
      </c>
      <c r="B442" s="19" t="s">
        <v>1209</v>
      </c>
      <c r="C442" s="20">
        <f t="shared" ca="1" si="6"/>
        <v>42</v>
      </c>
      <c r="D442" s="18" t="s">
        <v>1210</v>
      </c>
      <c r="E442" s="20" t="s">
        <v>1211</v>
      </c>
      <c r="F442" s="34">
        <v>30107</v>
      </c>
      <c r="G442" s="18" t="s">
        <v>1200</v>
      </c>
      <c r="H442" s="18" t="s">
        <v>1109</v>
      </c>
      <c r="I442" s="21">
        <v>44562</v>
      </c>
      <c r="J442" s="18" t="s">
        <v>1113</v>
      </c>
      <c r="K442" s="19" t="s">
        <v>406</v>
      </c>
      <c r="L442" s="19" t="s">
        <v>1212</v>
      </c>
      <c r="M442" s="19" t="s">
        <v>23</v>
      </c>
      <c r="N442" s="22" t="s">
        <v>24</v>
      </c>
      <c r="O442" s="2"/>
    </row>
    <row r="443" spans="1:15" ht="30" customHeight="1">
      <c r="A443" s="18">
        <v>439</v>
      </c>
      <c r="B443" s="19" t="s">
        <v>1213</v>
      </c>
      <c r="C443" s="20">
        <f t="shared" ca="1" si="6"/>
        <v>34</v>
      </c>
      <c r="D443" s="18" t="s">
        <v>1214</v>
      </c>
      <c r="E443" s="20" t="s">
        <v>17</v>
      </c>
      <c r="F443" s="34">
        <v>32925</v>
      </c>
      <c r="G443" s="18" t="s">
        <v>1200</v>
      </c>
      <c r="H443" s="18" t="s">
        <v>1109</v>
      </c>
      <c r="I443" s="21">
        <v>44562</v>
      </c>
      <c r="J443" s="18" t="s">
        <v>1116</v>
      </c>
      <c r="K443" s="19" t="s">
        <v>82</v>
      </c>
      <c r="L443" s="19" t="s">
        <v>87</v>
      </c>
      <c r="M443" s="19" t="s">
        <v>23</v>
      </c>
      <c r="N443" s="22" t="s">
        <v>24</v>
      </c>
      <c r="O443" s="2"/>
    </row>
    <row r="444" spans="1:15" ht="30" customHeight="1">
      <c r="A444" s="18">
        <v>440</v>
      </c>
      <c r="B444" s="19" t="s">
        <v>1215</v>
      </c>
      <c r="C444" s="20">
        <f t="shared" ca="1" si="6"/>
        <v>42</v>
      </c>
      <c r="D444" s="18" t="s">
        <v>1216</v>
      </c>
      <c r="E444" s="20" t="s">
        <v>17</v>
      </c>
      <c r="F444" s="34">
        <v>30047</v>
      </c>
      <c r="G444" s="18" t="s">
        <v>18</v>
      </c>
      <c r="H444" s="18" t="s">
        <v>1109</v>
      </c>
      <c r="I444" s="21">
        <v>44562</v>
      </c>
      <c r="J444" s="18" t="s">
        <v>1113</v>
      </c>
      <c r="K444" s="19" t="s">
        <v>21</v>
      </c>
      <c r="L444" s="19" t="s">
        <v>30</v>
      </c>
      <c r="M444" s="19" t="s">
        <v>23</v>
      </c>
      <c r="N444" s="22" t="s">
        <v>24</v>
      </c>
      <c r="O444" s="2"/>
    </row>
    <row r="445" spans="1:15" ht="30" customHeight="1">
      <c r="A445" s="18">
        <v>441</v>
      </c>
      <c r="B445" s="19" t="s">
        <v>1217</v>
      </c>
      <c r="C445" s="20">
        <f t="shared" ca="1" si="6"/>
        <v>40</v>
      </c>
      <c r="D445" s="18" t="s">
        <v>1218</v>
      </c>
      <c r="E445" s="20" t="s">
        <v>73</v>
      </c>
      <c r="F445" s="34">
        <v>30750</v>
      </c>
      <c r="G445" s="18" t="s">
        <v>18</v>
      </c>
      <c r="H445" s="18" t="s">
        <v>1109</v>
      </c>
      <c r="I445" s="21">
        <v>44562</v>
      </c>
      <c r="J445" s="18" t="s">
        <v>1113</v>
      </c>
      <c r="K445" s="19" t="s">
        <v>52</v>
      </c>
      <c r="L445" s="19" t="s">
        <v>66</v>
      </c>
      <c r="M445" s="19" t="s">
        <v>23</v>
      </c>
      <c r="N445" s="22" t="s">
        <v>24</v>
      </c>
      <c r="O445" s="2"/>
    </row>
    <row r="446" spans="1:15" ht="30" customHeight="1">
      <c r="A446" s="18">
        <v>442</v>
      </c>
      <c r="B446" s="19" t="s">
        <v>1219</v>
      </c>
      <c r="C446" s="20">
        <f t="shared" ca="1" si="6"/>
        <v>29</v>
      </c>
      <c r="D446" s="18" t="s">
        <v>1220</v>
      </c>
      <c r="E446" s="20" t="s">
        <v>17</v>
      </c>
      <c r="F446" s="34">
        <v>34756</v>
      </c>
      <c r="G446" s="18" t="s">
        <v>18</v>
      </c>
      <c r="H446" s="18" t="s">
        <v>1109</v>
      </c>
      <c r="I446" s="21">
        <v>44562</v>
      </c>
      <c r="J446" s="18" t="s">
        <v>1113</v>
      </c>
      <c r="K446" s="19" t="s">
        <v>197</v>
      </c>
      <c r="L446" s="19" t="s">
        <v>482</v>
      </c>
      <c r="M446" s="19" t="s">
        <v>199</v>
      </c>
      <c r="N446" s="22" t="s">
        <v>24</v>
      </c>
      <c r="O446" s="2"/>
    </row>
    <row r="447" spans="1:15" ht="30" customHeight="1">
      <c r="A447" s="18">
        <v>443</v>
      </c>
      <c r="B447" s="19" t="s">
        <v>1221</v>
      </c>
      <c r="C447" s="20">
        <f t="shared" ca="1" si="6"/>
        <v>32</v>
      </c>
      <c r="D447" s="18" t="s">
        <v>1222</v>
      </c>
      <c r="E447" s="20" t="s">
        <v>17</v>
      </c>
      <c r="F447" s="34">
        <v>33819</v>
      </c>
      <c r="G447" s="18" t="s">
        <v>28</v>
      </c>
      <c r="H447" s="18" t="s">
        <v>1109</v>
      </c>
      <c r="I447" s="21">
        <v>44562</v>
      </c>
      <c r="J447" s="18" t="s">
        <v>1113</v>
      </c>
      <c r="K447" s="19" t="s">
        <v>21</v>
      </c>
      <c r="L447" s="19" t="s">
        <v>30</v>
      </c>
      <c r="M447" s="19" t="s">
        <v>23</v>
      </c>
      <c r="N447" s="22" t="s">
        <v>24</v>
      </c>
      <c r="O447" s="2"/>
    </row>
    <row r="448" spans="1:15" ht="30" customHeight="1">
      <c r="A448" s="18">
        <v>444</v>
      </c>
      <c r="B448" s="19" t="s">
        <v>1223</v>
      </c>
      <c r="C448" s="20">
        <f t="shared" ca="1" si="6"/>
        <v>38</v>
      </c>
      <c r="D448" s="18" t="s">
        <v>1224</v>
      </c>
      <c r="E448" s="20" t="s">
        <v>1225</v>
      </c>
      <c r="F448" s="34">
        <v>31506</v>
      </c>
      <c r="G448" s="18" t="s">
        <v>18</v>
      </c>
      <c r="H448" s="18" t="s">
        <v>1109</v>
      </c>
      <c r="I448" s="21">
        <v>44562</v>
      </c>
      <c r="J448" s="18" t="s">
        <v>1110</v>
      </c>
      <c r="K448" s="19" t="s">
        <v>488</v>
      </c>
      <c r="L448" s="19" t="s">
        <v>1226</v>
      </c>
      <c r="M448" s="37" t="s">
        <v>1227</v>
      </c>
      <c r="N448" s="22" t="s">
        <v>24</v>
      </c>
      <c r="O448" s="2"/>
    </row>
    <row r="449" spans="1:15" ht="30" customHeight="1">
      <c r="A449" s="18">
        <v>445</v>
      </c>
      <c r="B449" s="19" t="s">
        <v>1228</v>
      </c>
      <c r="C449" s="20">
        <f t="shared" ca="1" si="6"/>
        <v>39</v>
      </c>
      <c r="D449" s="29" t="s">
        <v>1229</v>
      </c>
      <c r="E449" s="20" t="s">
        <v>1230</v>
      </c>
      <c r="F449" s="21">
        <v>31315</v>
      </c>
      <c r="G449" s="18" t="s">
        <v>18</v>
      </c>
      <c r="H449" s="18" t="s">
        <v>1109</v>
      </c>
      <c r="I449" s="21">
        <v>45080</v>
      </c>
      <c r="J449" s="29" t="s">
        <v>1113</v>
      </c>
      <c r="K449" s="19" t="s">
        <v>1231</v>
      </c>
      <c r="L449" s="19" t="s">
        <v>482</v>
      </c>
      <c r="M449" s="19" t="s">
        <v>199</v>
      </c>
      <c r="N449" s="22" t="s">
        <v>24</v>
      </c>
      <c r="O449" s="2"/>
    </row>
    <row r="450" spans="1:15" ht="30" customHeight="1">
      <c r="A450" s="18">
        <v>446</v>
      </c>
      <c r="B450" s="28" t="s">
        <v>1232</v>
      </c>
      <c r="C450" s="20">
        <f t="shared" ca="1" si="6"/>
        <v>28</v>
      </c>
      <c r="D450" s="29" t="s">
        <v>1233</v>
      </c>
      <c r="E450" s="20" t="s">
        <v>509</v>
      </c>
      <c r="F450" s="21">
        <v>35070</v>
      </c>
      <c r="G450" s="18" t="s">
        <v>18</v>
      </c>
      <c r="H450" s="18" t="s">
        <v>1109</v>
      </c>
      <c r="I450" s="21">
        <v>45080</v>
      </c>
      <c r="J450" s="18" t="s">
        <v>1110</v>
      </c>
      <c r="K450" s="28" t="s">
        <v>384</v>
      </c>
      <c r="L450" s="28" t="s">
        <v>784</v>
      </c>
      <c r="M450" s="19" t="s">
        <v>42</v>
      </c>
      <c r="N450" s="22" t="s">
        <v>24</v>
      </c>
      <c r="O450" s="2"/>
    </row>
    <row r="451" spans="1:15" ht="30" customHeight="1">
      <c r="A451" s="18">
        <v>447</v>
      </c>
      <c r="B451" s="19" t="s">
        <v>1234</v>
      </c>
      <c r="C451" s="20">
        <f t="shared" ca="1" si="6"/>
        <v>33</v>
      </c>
      <c r="D451" s="18" t="s">
        <v>1235</v>
      </c>
      <c r="E451" s="20" t="s">
        <v>17</v>
      </c>
      <c r="F451" s="34">
        <v>33292</v>
      </c>
      <c r="G451" s="18" t="s">
        <v>18</v>
      </c>
      <c r="H451" s="18" t="s">
        <v>1109</v>
      </c>
      <c r="I451" s="21">
        <v>44562</v>
      </c>
      <c r="J451" s="18" t="s">
        <v>1113</v>
      </c>
      <c r="K451" s="19" t="s">
        <v>52</v>
      </c>
      <c r="L451" s="19" t="s">
        <v>66</v>
      </c>
      <c r="M451" s="19" t="s">
        <v>23</v>
      </c>
      <c r="N451" s="22" t="s">
        <v>24</v>
      </c>
      <c r="O451" s="2"/>
    </row>
    <row r="452" spans="1:15" ht="30" customHeight="1">
      <c r="A452" s="18">
        <v>448</v>
      </c>
      <c r="B452" s="19" t="s">
        <v>1236</v>
      </c>
      <c r="C452" s="20">
        <f t="shared" ca="1" si="6"/>
        <v>38</v>
      </c>
      <c r="D452" s="18" t="s">
        <v>1237</v>
      </c>
      <c r="E452" s="20" t="s">
        <v>17</v>
      </c>
      <c r="F452" s="34">
        <v>31751</v>
      </c>
      <c r="G452" s="18" t="s">
        <v>18</v>
      </c>
      <c r="H452" s="18" t="s">
        <v>1109</v>
      </c>
      <c r="I452" s="21">
        <v>44562</v>
      </c>
      <c r="J452" s="18" t="s">
        <v>1113</v>
      </c>
      <c r="K452" s="19" t="s">
        <v>21</v>
      </c>
      <c r="L452" s="19" t="s">
        <v>30</v>
      </c>
      <c r="M452" s="19" t="s">
        <v>23</v>
      </c>
      <c r="N452" s="22" t="s">
        <v>24</v>
      </c>
      <c r="O452" s="2"/>
    </row>
    <row r="453" spans="1:15" ht="30" customHeight="1">
      <c r="A453" s="18">
        <v>449</v>
      </c>
      <c r="B453" s="19" t="s">
        <v>1238</v>
      </c>
      <c r="C453" s="20">
        <f t="shared" ca="1" si="6"/>
        <v>43</v>
      </c>
      <c r="D453" s="18" t="s">
        <v>1239</v>
      </c>
      <c r="E453" s="20" t="s">
        <v>17</v>
      </c>
      <c r="F453" s="34">
        <v>29776</v>
      </c>
      <c r="G453" s="18" t="s">
        <v>1200</v>
      </c>
      <c r="H453" s="18" t="s">
        <v>1109</v>
      </c>
      <c r="I453" s="21">
        <v>44562</v>
      </c>
      <c r="J453" s="18" t="s">
        <v>1116</v>
      </c>
      <c r="K453" s="19" t="s">
        <v>82</v>
      </c>
      <c r="L453" s="19" t="s">
        <v>87</v>
      </c>
      <c r="M453" s="19" t="s">
        <v>23</v>
      </c>
      <c r="N453" s="22" t="s">
        <v>24</v>
      </c>
      <c r="O453" s="2"/>
    </row>
    <row r="454" spans="1:15" ht="30" customHeight="1">
      <c r="A454" s="18">
        <v>450</v>
      </c>
      <c r="B454" s="28" t="s">
        <v>1240</v>
      </c>
      <c r="C454" s="20">
        <f t="shared" ca="1" si="6"/>
        <v>29</v>
      </c>
      <c r="D454" s="18" t="s">
        <v>1241</v>
      </c>
      <c r="E454" s="20" t="s">
        <v>73</v>
      </c>
      <c r="F454" s="21">
        <v>34704</v>
      </c>
      <c r="G454" s="18" t="s">
        <v>28</v>
      </c>
      <c r="H454" s="18" t="s">
        <v>1109</v>
      </c>
      <c r="I454" s="21">
        <v>45139</v>
      </c>
      <c r="J454" s="18" t="s">
        <v>1110</v>
      </c>
      <c r="K454" s="28" t="s">
        <v>1242</v>
      </c>
      <c r="L454" s="28" t="s">
        <v>1243</v>
      </c>
      <c r="M454" s="28" t="s">
        <v>1137</v>
      </c>
      <c r="N454" s="22" t="s">
        <v>77</v>
      </c>
      <c r="O454" s="2"/>
    </row>
    <row r="455" spans="1:15" ht="30" customHeight="1">
      <c r="A455" s="18">
        <v>451</v>
      </c>
      <c r="B455" s="19" t="s">
        <v>1244</v>
      </c>
      <c r="C455" s="20">
        <f t="shared" ref="C455:C517" ca="1" si="7">(YEAR(NOW())-YEAR(F455))</f>
        <v>46</v>
      </c>
      <c r="D455" s="18" t="s">
        <v>1245</v>
      </c>
      <c r="E455" s="20" t="s">
        <v>17</v>
      </c>
      <c r="F455" s="34">
        <v>28652</v>
      </c>
      <c r="G455" s="18" t="s">
        <v>1200</v>
      </c>
      <c r="H455" s="18" t="s">
        <v>1109</v>
      </c>
      <c r="I455" s="21">
        <v>44562</v>
      </c>
      <c r="J455" s="18" t="s">
        <v>1116</v>
      </c>
      <c r="K455" s="19" t="s">
        <v>82</v>
      </c>
      <c r="L455" s="19" t="s">
        <v>87</v>
      </c>
      <c r="M455" s="19" t="s">
        <v>23</v>
      </c>
      <c r="N455" s="22" t="s">
        <v>24</v>
      </c>
      <c r="O455" s="2"/>
    </row>
    <row r="456" spans="1:15" ht="30" customHeight="1">
      <c r="A456" s="18">
        <v>452</v>
      </c>
      <c r="B456" s="19" t="s">
        <v>1246</v>
      </c>
      <c r="C456" s="20">
        <f t="shared" ca="1" si="7"/>
        <v>47</v>
      </c>
      <c r="D456" s="18" t="s">
        <v>1247</v>
      </c>
      <c r="E456" s="20" t="s">
        <v>17</v>
      </c>
      <c r="F456" s="34">
        <v>28403</v>
      </c>
      <c r="G456" s="18" t="s">
        <v>18</v>
      </c>
      <c r="H456" s="18" t="s">
        <v>1109</v>
      </c>
      <c r="I456" s="21">
        <v>44562</v>
      </c>
      <c r="J456" s="18" t="s">
        <v>1113</v>
      </c>
      <c r="K456" s="19" t="s">
        <v>21</v>
      </c>
      <c r="L456" s="19" t="s">
        <v>30</v>
      </c>
      <c r="M456" s="19" t="s">
        <v>23</v>
      </c>
      <c r="N456" s="22" t="s">
        <v>24</v>
      </c>
      <c r="O456" s="2"/>
    </row>
    <row r="457" spans="1:15" ht="30" customHeight="1">
      <c r="A457" s="18">
        <v>453</v>
      </c>
      <c r="B457" s="19" t="s">
        <v>1248</v>
      </c>
      <c r="C457" s="20">
        <f t="shared" ca="1" si="7"/>
        <v>32</v>
      </c>
      <c r="D457" s="18" t="s">
        <v>1249</v>
      </c>
      <c r="E457" s="20" t="s">
        <v>17</v>
      </c>
      <c r="F457" s="34">
        <v>33856</v>
      </c>
      <c r="G457" s="18" t="s">
        <v>18</v>
      </c>
      <c r="H457" s="18" t="s">
        <v>1109</v>
      </c>
      <c r="I457" s="21">
        <v>44562</v>
      </c>
      <c r="J457" s="18" t="s">
        <v>1113</v>
      </c>
      <c r="K457" s="19" t="s">
        <v>52</v>
      </c>
      <c r="L457" s="19" t="s">
        <v>66</v>
      </c>
      <c r="M457" s="19" t="s">
        <v>23</v>
      </c>
      <c r="N457" s="22" t="s">
        <v>24</v>
      </c>
      <c r="O457" s="2"/>
    </row>
    <row r="458" spans="1:15" ht="30" customHeight="1">
      <c r="A458" s="18">
        <v>454</v>
      </c>
      <c r="B458" s="19" t="s">
        <v>1250</v>
      </c>
      <c r="C458" s="20">
        <f t="shared" ca="1" si="7"/>
        <v>34</v>
      </c>
      <c r="D458" s="18" t="s">
        <v>1251</v>
      </c>
      <c r="E458" s="20" t="s">
        <v>17</v>
      </c>
      <c r="F458" s="34">
        <v>33211</v>
      </c>
      <c r="G458" s="18" t="s">
        <v>18</v>
      </c>
      <c r="H458" s="18" t="s">
        <v>1109</v>
      </c>
      <c r="I458" s="21">
        <v>44562</v>
      </c>
      <c r="J458" s="18" t="s">
        <v>1113</v>
      </c>
      <c r="K458" s="19" t="s">
        <v>52</v>
      </c>
      <c r="L458" s="19" t="s">
        <v>66</v>
      </c>
      <c r="M458" s="19" t="s">
        <v>23</v>
      </c>
      <c r="N458" s="22" t="s">
        <v>24</v>
      </c>
      <c r="O458" s="2"/>
    </row>
    <row r="459" spans="1:15" ht="30" customHeight="1">
      <c r="A459" s="18">
        <v>455</v>
      </c>
      <c r="B459" s="19" t="s">
        <v>1252</v>
      </c>
      <c r="C459" s="20">
        <f t="shared" ca="1" si="7"/>
        <v>37</v>
      </c>
      <c r="D459" s="18" t="s">
        <v>1253</v>
      </c>
      <c r="E459" s="20" t="s">
        <v>17</v>
      </c>
      <c r="F459" s="34">
        <v>31839</v>
      </c>
      <c r="G459" s="18" t="s">
        <v>18</v>
      </c>
      <c r="H459" s="18" t="s">
        <v>1109</v>
      </c>
      <c r="I459" s="21">
        <v>44562</v>
      </c>
      <c r="J459" s="18" t="s">
        <v>1116</v>
      </c>
      <c r="K459" s="19" t="s">
        <v>82</v>
      </c>
      <c r="L459" s="19" t="s">
        <v>87</v>
      </c>
      <c r="M459" s="19" t="s">
        <v>23</v>
      </c>
      <c r="N459" s="22" t="s">
        <v>24</v>
      </c>
      <c r="O459" s="2"/>
    </row>
    <row r="460" spans="1:15" ht="30" customHeight="1">
      <c r="A460" s="18">
        <v>456</v>
      </c>
      <c r="B460" s="19" t="s">
        <v>1254</v>
      </c>
      <c r="C460" s="20">
        <f t="shared" ca="1" si="7"/>
        <v>39</v>
      </c>
      <c r="D460" s="18" t="s">
        <v>1255</v>
      </c>
      <c r="E460" s="20" t="s">
        <v>1230</v>
      </c>
      <c r="F460" s="34">
        <v>31329</v>
      </c>
      <c r="G460" s="18" t="s">
        <v>18</v>
      </c>
      <c r="H460" s="18" t="s">
        <v>1109</v>
      </c>
      <c r="I460" s="21">
        <v>44562</v>
      </c>
      <c r="J460" s="18" t="s">
        <v>1113</v>
      </c>
      <c r="K460" s="19" t="s">
        <v>69</v>
      </c>
      <c r="L460" s="19" t="s">
        <v>70</v>
      </c>
      <c r="M460" s="19" t="s">
        <v>42</v>
      </c>
      <c r="N460" s="22" t="s">
        <v>24</v>
      </c>
      <c r="O460" s="2"/>
    </row>
    <row r="461" spans="1:15" ht="30" customHeight="1">
      <c r="A461" s="18">
        <v>457</v>
      </c>
      <c r="B461" s="19" t="s">
        <v>1256</v>
      </c>
      <c r="C461" s="20">
        <f t="shared" ca="1" si="7"/>
        <v>35</v>
      </c>
      <c r="D461" s="18" t="s">
        <v>1257</v>
      </c>
      <c r="E461" s="20" t="s">
        <v>17</v>
      </c>
      <c r="F461" s="34">
        <v>32519</v>
      </c>
      <c r="G461" s="18" t="s">
        <v>18</v>
      </c>
      <c r="H461" s="18" t="s">
        <v>1109</v>
      </c>
      <c r="I461" s="21">
        <v>44562</v>
      </c>
      <c r="J461" s="18" t="s">
        <v>1116</v>
      </c>
      <c r="K461" s="19" t="s">
        <v>82</v>
      </c>
      <c r="L461" s="19" t="s">
        <v>87</v>
      </c>
      <c r="M461" s="19" t="s">
        <v>23</v>
      </c>
      <c r="N461" s="22" t="s">
        <v>24</v>
      </c>
      <c r="O461" s="2"/>
    </row>
    <row r="462" spans="1:15" ht="30" customHeight="1">
      <c r="A462" s="18">
        <v>458</v>
      </c>
      <c r="B462" s="19" t="s">
        <v>1258</v>
      </c>
      <c r="C462" s="20">
        <f t="shared" ca="1" si="7"/>
        <v>29</v>
      </c>
      <c r="D462" s="18" t="s">
        <v>1259</v>
      </c>
      <c r="E462" s="20" t="s">
        <v>17</v>
      </c>
      <c r="F462" s="34">
        <v>34777</v>
      </c>
      <c r="G462" s="18" t="s">
        <v>18</v>
      </c>
      <c r="H462" s="18" t="s">
        <v>1109</v>
      </c>
      <c r="I462" s="21">
        <v>44562</v>
      </c>
      <c r="J462" s="18" t="s">
        <v>1113</v>
      </c>
      <c r="K462" s="19" t="s">
        <v>21</v>
      </c>
      <c r="L462" s="19" t="s">
        <v>30</v>
      </c>
      <c r="M462" s="19" t="s">
        <v>23</v>
      </c>
      <c r="N462" s="22" t="s">
        <v>24</v>
      </c>
      <c r="O462" s="2"/>
    </row>
    <row r="463" spans="1:15" ht="30" customHeight="1">
      <c r="A463" s="18">
        <v>459</v>
      </c>
      <c r="B463" s="19" t="s">
        <v>1260</v>
      </c>
      <c r="C463" s="20">
        <f t="shared" ca="1" si="7"/>
        <v>40</v>
      </c>
      <c r="D463" s="18" t="s">
        <v>1261</v>
      </c>
      <c r="E463" s="20" t="s">
        <v>17</v>
      </c>
      <c r="F463" s="34">
        <v>30959</v>
      </c>
      <c r="G463" s="18" t="s">
        <v>18</v>
      </c>
      <c r="H463" s="18" t="s">
        <v>1109</v>
      </c>
      <c r="I463" s="21">
        <v>44562</v>
      </c>
      <c r="J463" s="18" t="s">
        <v>1113</v>
      </c>
      <c r="K463" s="19" t="s">
        <v>21</v>
      </c>
      <c r="L463" s="19" t="s">
        <v>30</v>
      </c>
      <c r="M463" s="19" t="s">
        <v>23</v>
      </c>
      <c r="N463" s="22" t="s">
        <v>24</v>
      </c>
      <c r="O463" s="2"/>
    </row>
    <row r="464" spans="1:15" ht="30" customHeight="1">
      <c r="A464" s="18">
        <v>460</v>
      </c>
      <c r="B464" s="19" t="s">
        <v>1262</v>
      </c>
      <c r="C464" s="20">
        <f t="shared" ca="1" si="7"/>
        <v>32</v>
      </c>
      <c r="D464" s="18" t="s">
        <v>1263</v>
      </c>
      <c r="E464" s="20" t="s">
        <v>17</v>
      </c>
      <c r="F464" s="34">
        <v>33689</v>
      </c>
      <c r="G464" s="18" t="s">
        <v>1200</v>
      </c>
      <c r="H464" s="18" t="s">
        <v>1109</v>
      </c>
      <c r="I464" s="21">
        <v>44562</v>
      </c>
      <c r="J464" s="18" t="s">
        <v>1113</v>
      </c>
      <c r="K464" s="19" t="s">
        <v>197</v>
      </c>
      <c r="L464" s="19" t="s">
        <v>482</v>
      </c>
      <c r="M464" s="19" t="s">
        <v>199</v>
      </c>
      <c r="N464" s="22" t="s">
        <v>24</v>
      </c>
      <c r="O464" s="2"/>
    </row>
    <row r="465" spans="1:15" ht="30" customHeight="1">
      <c r="A465" s="18">
        <v>461</v>
      </c>
      <c r="B465" s="19" t="s">
        <v>1264</v>
      </c>
      <c r="C465" s="20">
        <f t="shared" ca="1" si="7"/>
        <v>35</v>
      </c>
      <c r="D465" s="18" t="s">
        <v>1265</v>
      </c>
      <c r="E465" s="20" t="s">
        <v>17</v>
      </c>
      <c r="F465" s="34">
        <v>32750</v>
      </c>
      <c r="G465" s="18" t="s">
        <v>18</v>
      </c>
      <c r="H465" s="18" t="s">
        <v>1109</v>
      </c>
      <c r="I465" s="21">
        <v>44562</v>
      </c>
      <c r="J465" s="18" t="s">
        <v>1113</v>
      </c>
      <c r="K465" s="19" t="s">
        <v>52</v>
      </c>
      <c r="L465" s="19" t="s">
        <v>66</v>
      </c>
      <c r="M465" s="19" t="s">
        <v>23</v>
      </c>
      <c r="N465" s="22" t="s">
        <v>24</v>
      </c>
      <c r="O465" s="2"/>
    </row>
    <row r="466" spans="1:15" ht="30" customHeight="1">
      <c r="A466" s="18">
        <v>462</v>
      </c>
      <c r="B466" s="19" t="s">
        <v>1266</v>
      </c>
      <c r="C466" s="20">
        <f t="shared" ca="1" si="7"/>
        <v>30</v>
      </c>
      <c r="D466" s="18" t="s">
        <v>1267</v>
      </c>
      <c r="E466" s="20" t="s">
        <v>17</v>
      </c>
      <c r="F466" s="34">
        <v>34410</v>
      </c>
      <c r="G466" s="18" t="s">
        <v>18</v>
      </c>
      <c r="H466" s="18" t="s">
        <v>1109</v>
      </c>
      <c r="I466" s="21">
        <v>44562</v>
      </c>
      <c r="J466" s="18" t="s">
        <v>1116</v>
      </c>
      <c r="K466" s="19" t="s">
        <v>227</v>
      </c>
      <c r="L466" s="19" t="s">
        <v>688</v>
      </c>
      <c r="M466" s="19" t="s">
        <v>42</v>
      </c>
      <c r="N466" s="22" t="s">
        <v>24</v>
      </c>
      <c r="O466" s="2"/>
    </row>
    <row r="467" spans="1:15" ht="30" customHeight="1">
      <c r="A467" s="18">
        <v>463</v>
      </c>
      <c r="B467" s="19" t="s">
        <v>1268</v>
      </c>
      <c r="C467" s="20">
        <f t="shared" ca="1" si="7"/>
        <v>44</v>
      </c>
      <c r="D467" s="18" t="s">
        <v>1269</v>
      </c>
      <c r="E467" s="20" t="s">
        <v>17</v>
      </c>
      <c r="F467" s="34">
        <v>29374</v>
      </c>
      <c r="G467" s="18" t="s">
        <v>18</v>
      </c>
      <c r="H467" s="18" t="s">
        <v>1109</v>
      </c>
      <c r="I467" s="21">
        <v>44562</v>
      </c>
      <c r="J467" s="18" t="s">
        <v>1113</v>
      </c>
      <c r="K467" s="19" t="s">
        <v>21</v>
      </c>
      <c r="L467" s="19" t="s">
        <v>30</v>
      </c>
      <c r="M467" s="19" t="s">
        <v>23</v>
      </c>
      <c r="N467" s="22" t="s">
        <v>24</v>
      </c>
      <c r="O467" s="2"/>
    </row>
    <row r="468" spans="1:15" ht="30" customHeight="1">
      <c r="A468" s="18">
        <v>464</v>
      </c>
      <c r="B468" s="19" t="s">
        <v>1270</v>
      </c>
      <c r="C468" s="20">
        <f t="shared" ca="1" si="7"/>
        <v>32</v>
      </c>
      <c r="D468" s="18" t="s">
        <v>1271</v>
      </c>
      <c r="E468" s="20" t="s">
        <v>17</v>
      </c>
      <c r="F468" s="34">
        <v>33910</v>
      </c>
      <c r="G468" s="18" t="s">
        <v>1200</v>
      </c>
      <c r="H468" s="18" t="s">
        <v>1109</v>
      </c>
      <c r="I468" s="21">
        <v>44562</v>
      </c>
      <c r="J468" s="18" t="s">
        <v>1113</v>
      </c>
      <c r="K468" s="19" t="s">
        <v>69</v>
      </c>
      <c r="L468" s="19" t="s">
        <v>70</v>
      </c>
      <c r="M468" s="19" t="s">
        <v>42</v>
      </c>
      <c r="N468" s="22" t="s">
        <v>24</v>
      </c>
      <c r="O468" s="2"/>
    </row>
    <row r="469" spans="1:15" ht="30" customHeight="1">
      <c r="A469" s="18">
        <v>465</v>
      </c>
      <c r="B469" s="19" t="s">
        <v>1272</v>
      </c>
      <c r="C469" s="20">
        <f t="shared" ca="1" si="7"/>
        <v>39</v>
      </c>
      <c r="D469" s="18" t="s">
        <v>1273</v>
      </c>
      <c r="E469" s="20" t="s">
        <v>17</v>
      </c>
      <c r="F469" s="34">
        <v>31248</v>
      </c>
      <c r="G469" s="18" t="s">
        <v>18</v>
      </c>
      <c r="H469" s="18" t="s">
        <v>1109</v>
      </c>
      <c r="I469" s="21">
        <v>44562</v>
      </c>
      <c r="J469" s="18" t="s">
        <v>1113</v>
      </c>
      <c r="K469" s="19" t="s">
        <v>52</v>
      </c>
      <c r="L469" s="19" t="s">
        <v>66</v>
      </c>
      <c r="M469" s="19" t="s">
        <v>23</v>
      </c>
      <c r="N469" s="22" t="s">
        <v>24</v>
      </c>
      <c r="O469" s="2"/>
    </row>
    <row r="470" spans="1:15" ht="30" customHeight="1">
      <c r="A470" s="18">
        <v>466</v>
      </c>
      <c r="B470" s="19" t="s">
        <v>1274</v>
      </c>
      <c r="C470" s="20">
        <f t="shared" ca="1" si="7"/>
        <v>33</v>
      </c>
      <c r="D470" s="18" t="s">
        <v>1275</v>
      </c>
      <c r="E470" s="20" t="s">
        <v>17</v>
      </c>
      <c r="F470" s="34">
        <v>33435</v>
      </c>
      <c r="G470" s="18" t="s">
        <v>1200</v>
      </c>
      <c r="H470" s="18" t="s">
        <v>1109</v>
      </c>
      <c r="I470" s="21">
        <v>44562</v>
      </c>
      <c r="J470" s="18" t="s">
        <v>1116</v>
      </c>
      <c r="K470" s="19" t="s">
        <v>82</v>
      </c>
      <c r="L470" s="19" t="s">
        <v>87</v>
      </c>
      <c r="M470" s="19" t="s">
        <v>23</v>
      </c>
      <c r="N470" s="22" t="s">
        <v>24</v>
      </c>
      <c r="O470" s="2"/>
    </row>
    <row r="471" spans="1:15" ht="30" customHeight="1">
      <c r="A471" s="18">
        <v>467</v>
      </c>
      <c r="B471" s="19" t="s">
        <v>1276</v>
      </c>
      <c r="C471" s="20">
        <f t="shared" ca="1" si="7"/>
        <v>31</v>
      </c>
      <c r="D471" s="18" t="s">
        <v>1277</v>
      </c>
      <c r="E471" s="20" t="s">
        <v>17</v>
      </c>
      <c r="F471" s="34">
        <v>34046</v>
      </c>
      <c r="G471" s="18" t="s">
        <v>18</v>
      </c>
      <c r="H471" s="18" t="s">
        <v>1109</v>
      </c>
      <c r="I471" s="21">
        <v>44562</v>
      </c>
      <c r="J471" s="18" t="s">
        <v>1113</v>
      </c>
      <c r="K471" s="19" t="s">
        <v>69</v>
      </c>
      <c r="L471" s="19" t="s">
        <v>70</v>
      </c>
      <c r="M471" s="19" t="s">
        <v>42</v>
      </c>
      <c r="N471" s="22" t="s">
        <v>24</v>
      </c>
      <c r="O471" s="2"/>
    </row>
    <row r="472" spans="1:15" ht="30" customHeight="1">
      <c r="A472" s="18">
        <v>468</v>
      </c>
      <c r="B472" s="19" t="s">
        <v>1278</v>
      </c>
      <c r="C472" s="20">
        <f t="shared" ca="1" si="7"/>
        <v>30</v>
      </c>
      <c r="D472" s="18" t="s">
        <v>1279</v>
      </c>
      <c r="E472" s="20" t="s">
        <v>17</v>
      </c>
      <c r="F472" s="34">
        <v>34660</v>
      </c>
      <c r="G472" s="18" t="s">
        <v>18</v>
      </c>
      <c r="H472" s="18" t="s">
        <v>1109</v>
      </c>
      <c r="I472" s="21">
        <v>44562</v>
      </c>
      <c r="J472" s="18" t="s">
        <v>1113</v>
      </c>
      <c r="K472" s="19" t="s">
        <v>21</v>
      </c>
      <c r="L472" s="19" t="s">
        <v>30</v>
      </c>
      <c r="M472" s="19" t="s">
        <v>23</v>
      </c>
      <c r="N472" s="22" t="s">
        <v>24</v>
      </c>
      <c r="O472" s="2"/>
    </row>
    <row r="473" spans="1:15" ht="30" customHeight="1">
      <c r="A473" s="18">
        <v>469</v>
      </c>
      <c r="B473" s="19" t="s">
        <v>1280</v>
      </c>
      <c r="C473" s="20">
        <f t="shared" ca="1" si="7"/>
        <v>33</v>
      </c>
      <c r="D473" s="18" t="s">
        <v>1281</v>
      </c>
      <c r="E473" s="20" t="s">
        <v>17</v>
      </c>
      <c r="F473" s="34">
        <v>33479</v>
      </c>
      <c r="G473" s="18" t="s">
        <v>18</v>
      </c>
      <c r="H473" s="18" t="s">
        <v>1109</v>
      </c>
      <c r="I473" s="21">
        <v>44562</v>
      </c>
      <c r="J473" s="18" t="s">
        <v>1113</v>
      </c>
      <c r="K473" s="19" t="s">
        <v>52</v>
      </c>
      <c r="L473" s="19" t="s">
        <v>66</v>
      </c>
      <c r="M473" s="19" t="s">
        <v>23</v>
      </c>
      <c r="N473" s="22" t="s">
        <v>24</v>
      </c>
      <c r="O473" s="2"/>
    </row>
    <row r="474" spans="1:15" ht="30" customHeight="1">
      <c r="A474" s="18">
        <v>470</v>
      </c>
      <c r="B474" s="19" t="s">
        <v>1282</v>
      </c>
      <c r="C474" s="20">
        <f t="shared" ca="1" si="7"/>
        <v>32</v>
      </c>
      <c r="D474" s="18" t="s">
        <v>1283</v>
      </c>
      <c r="E474" s="20" t="s">
        <v>17</v>
      </c>
      <c r="F474" s="34">
        <v>33854</v>
      </c>
      <c r="G474" s="18" t="s">
        <v>18</v>
      </c>
      <c r="H474" s="18" t="s">
        <v>1109</v>
      </c>
      <c r="I474" s="21">
        <v>44562</v>
      </c>
      <c r="J474" s="18" t="s">
        <v>1113</v>
      </c>
      <c r="K474" s="19" t="s">
        <v>1284</v>
      </c>
      <c r="L474" s="19" t="s">
        <v>1285</v>
      </c>
      <c r="M474" s="37" t="s">
        <v>1227</v>
      </c>
      <c r="N474" s="22" t="s">
        <v>24</v>
      </c>
      <c r="O474" s="2"/>
    </row>
    <row r="475" spans="1:15" ht="30" customHeight="1">
      <c r="A475" s="18">
        <v>471</v>
      </c>
      <c r="B475" s="19" t="s">
        <v>1286</v>
      </c>
      <c r="C475" s="20">
        <f t="shared" ca="1" si="7"/>
        <v>35</v>
      </c>
      <c r="D475" s="18" t="s">
        <v>1287</v>
      </c>
      <c r="E475" s="20" t="s">
        <v>17</v>
      </c>
      <c r="F475" s="34">
        <v>32672</v>
      </c>
      <c r="G475" s="18" t="s">
        <v>18</v>
      </c>
      <c r="H475" s="18" t="s">
        <v>1109</v>
      </c>
      <c r="I475" s="21">
        <v>44562</v>
      </c>
      <c r="J475" s="18" t="s">
        <v>1113</v>
      </c>
      <c r="K475" s="19" t="s">
        <v>21</v>
      </c>
      <c r="L475" s="19" t="s">
        <v>30</v>
      </c>
      <c r="M475" s="19" t="s">
        <v>23</v>
      </c>
      <c r="N475" s="22" t="s">
        <v>24</v>
      </c>
      <c r="O475" s="2"/>
    </row>
    <row r="476" spans="1:15" ht="30" customHeight="1">
      <c r="A476" s="18">
        <v>472</v>
      </c>
      <c r="B476" s="19" t="s">
        <v>1288</v>
      </c>
      <c r="C476" s="20">
        <f t="shared" ca="1" si="7"/>
        <v>37</v>
      </c>
      <c r="D476" s="18" t="s">
        <v>1289</v>
      </c>
      <c r="E476" s="20" t="s">
        <v>17</v>
      </c>
      <c r="F476" s="34">
        <v>32068</v>
      </c>
      <c r="G476" s="18" t="s">
        <v>18</v>
      </c>
      <c r="H476" s="18" t="s">
        <v>1109</v>
      </c>
      <c r="I476" s="21">
        <v>44562</v>
      </c>
      <c r="J476" s="18" t="s">
        <v>1113</v>
      </c>
      <c r="K476" s="19" t="s">
        <v>21</v>
      </c>
      <c r="L476" s="19" t="s">
        <v>30</v>
      </c>
      <c r="M476" s="19" t="s">
        <v>23</v>
      </c>
      <c r="N476" s="22" t="s">
        <v>24</v>
      </c>
      <c r="O476" s="2"/>
    </row>
    <row r="477" spans="1:15" ht="30" customHeight="1">
      <c r="A477" s="18">
        <v>473</v>
      </c>
      <c r="B477" s="19" t="s">
        <v>1290</v>
      </c>
      <c r="C477" s="20">
        <f t="shared" ca="1" si="7"/>
        <v>43</v>
      </c>
      <c r="D477" s="18" t="s">
        <v>1291</v>
      </c>
      <c r="E477" s="20" t="s">
        <v>17</v>
      </c>
      <c r="F477" s="34">
        <v>29809</v>
      </c>
      <c r="G477" s="18" t="s">
        <v>1200</v>
      </c>
      <c r="H477" s="18" t="s">
        <v>1109</v>
      </c>
      <c r="I477" s="21">
        <v>44562</v>
      </c>
      <c r="J477" s="18" t="s">
        <v>1113</v>
      </c>
      <c r="K477" s="19" t="s">
        <v>21</v>
      </c>
      <c r="L477" s="19" t="s">
        <v>30</v>
      </c>
      <c r="M477" s="19" t="s">
        <v>23</v>
      </c>
      <c r="N477" s="22" t="s">
        <v>24</v>
      </c>
      <c r="O477" s="2"/>
    </row>
    <row r="478" spans="1:15" ht="30" customHeight="1">
      <c r="A478" s="18">
        <v>474</v>
      </c>
      <c r="B478" s="19" t="s">
        <v>1292</v>
      </c>
      <c r="C478" s="20">
        <f t="shared" ca="1" si="7"/>
        <v>40</v>
      </c>
      <c r="D478" s="18" t="s">
        <v>1293</v>
      </c>
      <c r="E478" s="20" t="s">
        <v>17</v>
      </c>
      <c r="F478" s="34">
        <v>30853</v>
      </c>
      <c r="G478" s="18" t="s">
        <v>18</v>
      </c>
      <c r="H478" s="18" t="s">
        <v>1109</v>
      </c>
      <c r="I478" s="21">
        <v>44562</v>
      </c>
      <c r="J478" s="18" t="s">
        <v>1113</v>
      </c>
      <c r="K478" s="19" t="s">
        <v>21</v>
      </c>
      <c r="L478" s="19" t="s">
        <v>30</v>
      </c>
      <c r="M478" s="19" t="s">
        <v>23</v>
      </c>
      <c r="N478" s="22" t="s">
        <v>24</v>
      </c>
      <c r="O478" s="2"/>
    </row>
    <row r="479" spans="1:15" ht="30" customHeight="1">
      <c r="A479" s="18">
        <v>475</v>
      </c>
      <c r="B479" s="19" t="s">
        <v>1294</v>
      </c>
      <c r="C479" s="20">
        <f t="shared" ca="1" si="7"/>
        <v>40</v>
      </c>
      <c r="D479" s="18" t="s">
        <v>1295</v>
      </c>
      <c r="E479" s="20" t="s">
        <v>17</v>
      </c>
      <c r="F479" s="34">
        <v>30738</v>
      </c>
      <c r="G479" s="18" t="s">
        <v>18</v>
      </c>
      <c r="H479" s="18" t="s">
        <v>1109</v>
      </c>
      <c r="I479" s="21">
        <v>44562</v>
      </c>
      <c r="J479" s="18" t="s">
        <v>1113</v>
      </c>
      <c r="K479" s="19" t="s">
        <v>21</v>
      </c>
      <c r="L479" s="19" t="s">
        <v>30</v>
      </c>
      <c r="M479" s="19" t="s">
        <v>23</v>
      </c>
      <c r="N479" s="22" t="s">
        <v>24</v>
      </c>
      <c r="O479" s="2"/>
    </row>
    <row r="480" spans="1:15" ht="30" customHeight="1">
      <c r="A480" s="18">
        <v>476</v>
      </c>
      <c r="B480" s="19" t="s">
        <v>1296</v>
      </c>
      <c r="C480" s="20">
        <f t="shared" ca="1" si="7"/>
        <v>35</v>
      </c>
      <c r="D480" s="18" t="s">
        <v>1297</v>
      </c>
      <c r="E480" s="20" t="s">
        <v>17</v>
      </c>
      <c r="F480" s="34">
        <v>32765</v>
      </c>
      <c r="G480" s="18" t="s">
        <v>1200</v>
      </c>
      <c r="H480" s="18" t="s">
        <v>1109</v>
      </c>
      <c r="I480" s="21">
        <v>44562</v>
      </c>
      <c r="J480" s="18" t="s">
        <v>1116</v>
      </c>
      <c r="K480" s="19" t="s">
        <v>82</v>
      </c>
      <c r="L480" s="19" t="s">
        <v>87</v>
      </c>
      <c r="M480" s="19" t="s">
        <v>23</v>
      </c>
      <c r="N480" s="22" t="s">
        <v>24</v>
      </c>
      <c r="O480" s="2"/>
    </row>
    <row r="481" spans="1:15" ht="30" customHeight="1">
      <c r="A481" s="18">
        <v>477</v>
      </c>
      <c r="B481" s="19" t="s">
        <v>1298</v>
      </c>
      <c r="C481" s="20">
        <f t="shared" ca="1" si="7"/>
        <v>33</v>
      </c>
      <c r="D481" s="18" t="s">
        <v>1299</v>
      </c>
      <c r="E481" s="20" t="s">
        <v>17</v>
      </c>
      <c r="F481" s="34">
        <v>33341</v>
      </c>
      <c r="G481" s="18" t="s">
        <v>18</v>
      </c>
      <c r="H481" s="18" t="s">
        <v>1109</v>
      </c>
      <c r="I481" s="21">
        <v>44562</v>
      </c>
      <c r="J481" s="18" t="s">
        <v>1116</v>
      </c>
      <c r="K481" s="19" t="s">
        <v>227</v>
      </c>
      <c r="L481" s="19" t="s">
        <v>688</v>
      </c>
      <c r="M481" s="19" t="s">
        <v>42</v>
      </c>
      <c r="N481" s="22" t="s">
        <v>24</v>
      </c>
      <c r="O481" s="2"/>
    </row>
    <row r="482" spans="1:15" ht="30" customHeight="1">
      <c r="A482" s="18">
        <v>478</v>
      </c>
      <c r="B482" s="19" t="s">
        <v>1300</v>
      </c>
      <c r="C482" s="20">
        <f t="shared" ca="1" si="7"/>
        <v>34</v>
      </c>
      <c r="D482" s="18" t="s">
        <v>1301</v>
      </c>
      <c r="E482" s="20" t="s">
        <v>17</v>
      </c>
      <c r="F482" s="34">
        <v>33086</v>
      </c>
      <c r="G482" s="18" t="s">
        <v>18</v>
      </c>
      <c r="H482" s="18" t="s">
        <v>1109</v>
      </c>
      <c r="I482" s="21">
        <v>44562</v>
      </c>
      <c r="J482" s="18" t="s">
        <v>1113</v>
      </c>
      <c r="K482" s="19" t="s">
        <v>21</v>
      </c>
      <c r="L482" s="19" t="s">
        <v>30</v>
      </c>
      <c r="M482" s="19" t="s">
        <v>23</v>
      </c>
      <c r="N482" s="22" t="s">
        <v>24</v>
      </c>
      <c r="O482" s="2"/>
    </row>
    <row r="483" spans="1:15" ht="30" customHeight="1">
      <c r="A483" s="18">
        <v>479</v>
      </c>
      <c r="B483" s="19" t="s">
        <v>1302</v>
      </c>
      <c r="C483" s="20">
        <f t="shared" ca="1" si="7"/>
        <v>39</v>
      </c>
      <c r="D483" s="18" t="s">
        <v>1303</v>
      </c>
      <c r="E483" s="20" t="s">
        <v>17</v>
      </c>
      <c r="F483" s="34">
        <v>31088</v>
      </c>
      <c r="G483" s="18" t="s">
        <v>18</v>
      </c>
      <c r="H483" s="18" t="s">
        <v>1109</v>
      </c>
      <c r="I483" s="21">
        <v>44562</v>
      </c>
      <c r="J483" s="18" t="s">
        <v>1113</v>
      </c>
      <c r="K483" s="19" t="s">
        <v>21</v>
      </c>
      <c r="L483" s="19" t="s">
        <v>30</v>
      </c>
      <c r="M483" s="19" t="s">
        <v>23</v>
      </c>
      <c r="N483" s="22" t="s">
        <v>24</v>
      </c>
      <c r="O483" s="2"/>
    </row>
    <row r="484" spans="1:15" ht="30" customHeight="1">
      <c r="A484" s="18">
        <v>480</v>
      </c>
      <c r="B484" s="38" t="s">
        <v>1304</v>
      </c>
      <c r="C484" s="20">
        <f t="shared" ca="1" si="7"/>
        <v>33</v>
      </c>
      <c r="D484" s="18" t="s">
        <v>1305</v>
      </c>
      <c r="E484" s="20" t="s">
        <v>17</v>
      </c>
      <c r="F484" s="34">
        <v>33428</v>
      </c>
      <c r="G484" s="18" t="s">
        <v>1200</v>
      </c>
      <c r="H484" s="18" t="s">
        <v>1109</v>
      </c>
      <c r="I484" s="21">
        <v>44562</v>
      </c>
      <c r="J484" s="18" t="s">
        <v>1116</v>
      </c>
      <c r="K484" s="19" t="s">
        <v>82</v>
      </c>
      <c r="L484" s="19" t="s">
        <v>87</v>
      </c>
      <c r="M484" s="19" t="s">
        <v>23</v>
      </c>
      <c r="N484" s="22" t="s">
        <v>24</v>
      </c>
      <c r="O484" s="2"/>
    </row>
    <row r="485" spans="1:15" ht="30" customHeight="1">
      <c r="A485" s="18">
        <v>481</v>
      </c>
      <c r="B485" s="38" t="s">
        <v>1306</v>
      </c>
      <c r="C485" s="20">
        <f t="shared" ca="1" si="7"/>
        <v>32</v>
      </c>
      <c r="D485" s="18" t="s">
        <v>1307</v>
      </c>
      <c r="E485" s="20" t="s">
        <v>17</v>
      </c>
      <c r="F485" s="34">
        <v>33827</v>
      </c>
      <c r="G485" s="18" t="s">
        <v>18</v>
      </c>
      <c r="H485" s="18" t="s">
        <v>1109</v>
      </c>
      <c r="I485" s="21">
        <v>44562</v>
      </c>
      <c r="J485" s="18" t="s">
        <v>1113</v>
      </c>
      <c r="K485" s="19" t="s">
        <v>52</v>
      </c>
      <c r="L485" s="19" t="s">
        <v>66</v>
      </c>
      <c r="M485" s="19" t="s">
        <v>23</v>
      </c>
      <c r="N485" s="22" t="s">
        <v>24</v>
      </c>
      <c r="O485" s="2"/>
    </row>
    <row r="486" spans="1:15" ht="30" customHeight="1">
      <c r="A486" s="18">
        <v>482</v>
      </c>
      <c r="B486" s="38" t="s">
        <v>1308</v>
      </c>
      <c r="C486" s="20">
        <f t="shared" ca="1" si="7"/>
        <v>48</v>
      </c>
      <c r="D486" s="18" t="s">
        <v>1309</v>
      </c>
      <c r="E486" s="20" t="s">
        <v>17</v>
      </c>
      <c r="F486" s="34">
        <v>27895</v>
      </c>
      <c r="G486" s="18" t="s">
        <v>18</v>
      </c>
      <c r="H486" s="18" t="s">
        <v>1109</v>
      </c>
      <c r="I486" s="21">
        <v>44562</v>
      </c>
      <c r="J486" s="18" t="s">
        <v>1113</v>
      </c>
      <c r="K486" s="19" t="s">
        <v>21</v>
      </c>
      <c r="L486" s="19" t="s">
        <v>30</v>
      </c>
      <c r="M486" s="19" t="s">
        <v>23</v>
      </c>
      <c r="N486" s="22" t="s">
        <v>24</v>
      </c>
      <c r="O486" s="2"/>
    </row>
    <row r="487" spans="1:15" ht="30" customHeight="1">
      <c r="A487" s="18">
        <v>483</v>
      </c>
      <c r="B487" s="38" t="s">
        <v>1310</v>
      </c>
      <c r="C487" s="20">
        <f t="shared" ca="1" si="7"/>
        <v>35</v>
      </c>
      <c r="D487" s="18" t="s">
        <v>1311</v>
      </c>
      <c r="E487" s="20" t="s">
        <v>17</v>
      </c>
      <c r="F487" s="34">
        <v>32645</v>
      </c>
      <c r="G487" s="18" t="s">
        <v>1200</v>
      </c>
      <c r="H487" s="18" t="s">
        <v>1109</v>
      </c>
      <c r="I487" s="21">
        <v>44562</v>
      </c>
      <c r="J487" s="18" t="s">
        <v>1116</v>
      </c>
      <c r="K487" s="19" t="s">
        <v>82</v>
      </c>
      <c r="L487" s="19" t="s">
        <v>87</v>
      </c>
      <c r="M487" s="19" t="s">
        <v>23</v>
      </c>
      <c r="N487" s="22" t="s">
        <v>24</v>
      </c>
      <c r="O487" s="2"/>
    </row>
    <row r="488" spans="1:15" ht="30" customHeight="1">
      <c r="A488" s="18">
        <v>484</v>
      </c>
      <c r="B488" s="38" t="s">
        <v>1312</v>
      </c>
      <c r="C488" s="20">
        <f t="shared" ca="1" si="7"/>
        <v>38</v>
      </c>
      <c r="D488" s="29" t="s">
        <v>1313</v>
      </c>
      <c r="E488" s="20" t="s">
        <v>73</v>
      </c>
      <c r="F488" s="21">
        <v>31439</v>
      </c>
      <c r="G488" s="18" t="s">
        <v>28</v>
      </c>
      <c r="H488" s="18" t="s">
        <v>1109</v>
      </c>
      <c r="I488" s="21">
        <v>45080</v>
      </c>
      <c r="J488" s="29" t="s">
        <v>1113</v>
      </c>
      <c r="K488" s="19" t="s">
        <v>21</v>
      </c>
      <c r="L488" s="19" t="s">
        <v>30</v>
      </c>
      <c r="M488" s="19" t="s">
        <v>23</v>
      </c>
      <c r="N488" s="22" t="s">
        <v>24</v>
      </c>
      <c r="O488" s="2"/>
    </row>
    <row r="489" spans="1:15" ht="30" customHeight="1">
      <c r="A489" s="18">
        <v>485</v>
      </c>
      <c r="B489" s="38" t="s">
        <v>1314</v>
      </c>
      <c r="C489" s="20">
        <f t="shared" ca="1" si="7"/>
        <v>31</v>
      </c>
      <c r="D489" s="18" t="s">
        <v>1315</v>
      </c>
      <c r="E489" s="20" t="s">
        <v>17</v>
      </c>
      <c r="F489" s="34">
        <v>34192</v>
      </c>
      <c r="G489" s="18" t="s">
        <v>28</v>
      </c>
      <c r="H489" s="18" t="s">
        <v>1109</v>
      </c>
      <c r="I489" s="21">
        <v>44562</v>
      </c>
      <c r="J489" s="18" t="s">
        <v>1116</v>
      </c>
      <c r="K489" s="19" t="s">
        <v>82</v>
      </c>
      <c r="L489" s="19" t="s">
        <v>87</v>
      </c>
      <c r="M489" s="19" t="s">
        <v>23</v>
      </c>
      <c r="N489" s="22" t="s">
        <v>24</v>
      </c>
      <c r="O489" s="2"/>
    </row>
    <row r="490" spans="1:15" ht="30" customHeight="1">
      <c r="A490" s="18">
        <v>486</v>
      </c>
      <c r="B490" s="38" t="s">
        <v>1316</v>
      </c>
      <c r="C490" s="20">
        <f t="shared" ca="1" si="7"/>
        <v>31</v>
      </c>
      <c r="D490" s="18" t="s">
        <v>1317</v>
      </c>
      <c r="E490" s="20" t="s">
        <v>17</v>
      </c>
      <c r="F490" s="34">
        <v>34257</v>
      </c>
      <c r="G490" s="18" t="s">
        <v>18</v>
      </c>
      <c r="H490" s="18" t="s">
        <v>1109</v>
      </c>
      <c r="I490" s="21">
        <v>44562</v>
      </c>
      <c r="J490" s="18" t="s">
        <v>1113</v>
      </c>
      <c r="K490" s="19" t="s">
        <v>21</v>
      </c>
      <c r="L490" s="19" t="s">
        <v>30</v>
      </c>
      <c r="M490" s="19" t="s">
        <v>23</v>
      </c>
      <c r="N490" s="22" t="s">
        <v>24</v>
      </c>
      <c r="O490" s="2"/>
    </row>
    <row r="491" spans="1:15" ht="30" customHeight="1">
      <c r="A491" s="18">
        <v>487</v>
      </c>
      <c r="B491" s="38" t="s">
        <v>1318</v>
      </c>
      <c r="C491" s="20">
        <f t="shared" ca="1" si="7"/>
        <v>37</v>
      </c>
      <c r="D491" s="29" t="s">
        <v>1319</v>
      </c>
      <c r="E491" s="20" t="s">
        <v>17</v>
      </c>
      <c r="F491" s="21">
        <v>32049</v>
      </c>
      <c r="G491" s="18" t="s">
        <v>18</v>
      </c>
      <c r="H491" s="18" t="s">
        <v>1109</v>
      </c>
      <c r="I491" s="21">
        <v>45080</v>
      </c>
      <c r="J491" s="29" t="s">
        <v>1113</v>
      </c>
      <c r="K491" s="19" t="s">
        <v>21</v>
      </c>
      <c r="L491" s="19" t="s">
        <v>30</v>
      </c>
      <c r="M491" s="19" t="s">
        <v>23</v>
      </c>
      <c r="N491" s="22" t="s">
        <v>24</v>
      </c>
      <c r="O491" s="2"/>
    </row>
    <row r="492" spans="1:15" ht="30" customHeight="1">
      <c r="A492" s="18">
        <v>488</v>
      </c>
      <c r="B492" s="38" t="s">
        <v>1320</v>
      </c>
      <c r="C492" s="20">
        <f t="shared" ca="1" si="7"/>
        <v>33</v>
      </c>
      <c r="D492" s="18" t="s">
        <v>1321</v>
      </c>
      <c r="E492" s="20" t="s">
        <v>17</v>
      </c>
      <c r="F492" s="34">
        <v>33561</v>
      </c>
      <c r="G492" s="18" t="s">
        <v>18</v>
      </c>
      <c r="H492" s="18" t="s">
        <v>1109</v>
      </c>
      <c r="I492" s="21">
        <v>44562</v>
      </c>
      <c r="J492" s="18" t="s">
        <v>1113</v>
      </c>
      <c r="K492" s="19" t="s">
        <v>52</v>
      </c>
      <c r="L492" s="19" t="s">
        <v>66</v>
      </c>
      <c r="M492" s="19" t="s">
        <v>23</v>
      </c>
      <c r="N492" s="22" t="s">
        <v>24</v>
      </c>
      <c r="O492" s="2"/>
    </row>
    <row r="493" spans="1:15" ht="30" customHeight="1">
      <c r="A493" s="18">
        <v>489</v>
      </c>
      <c r="B493" s="38" t="s">
        <v>1322</v>
      </c>
      <c r="C493" s="20">
        <f t="shared" ca="1" si="7"/>
        <v>29</v>
      </c>
      <c r="D493" s="18" t="s">
        <v>1323</v>
      </c>
      <c r="E493" s="20" t="s">
        <v>17</v>
      </c>
      <c r="F493" s="34">
        <v>34826</v>
      </c>
      <c r="G493" s="18" t="s">
        <v>18</v>
      </c>
      <c r="H493" s="18" t="s">
        <v>1109</v>
      </c>
      <c r="I493" s="21">
        <v>44562</v>
      </c>
      <c r="J493" s="18" t="s">
        <v>1113</v>
      </c>
      <c r="K493" s="19" t="s">
        <v>69</v>
      </c>
      <c r="L493" s="19" t="s">
        <v>70</v>
      </c>
      <c r="M493" s="19" t="s">
        <v>42</v>
      </c>
      <c r="N493" s="22" t="s">
        <v>24</v>
      </c>
      <c r="O493" s="2"/>
    </row>
    <row r="494" spans="1:15" ht="30" customHeight="1">
      <c r="A494" s="18">
        <v>490</v>
      </c>
      <c r="B494" s="38" t="s">
        <v>1331</v>
      </c>
      <c r="C494" s="20">
        <f t="shared" ca="1" si="7"/>
        <v>40</v>
      </c>
      <c r="D494" s="29" t="s">
        <v>1332</v>
      </c>
      <c r="E494" s="20" t="s">
        <v>17</v>
      </c>
      <c r="F494" s="21">
        <v>30944</v>
      </c>
      <c r="G494" s="18" t="s">
        <v>28</v>
      </c>
      <c r="H494" s="18" t="s">
        <v>1326</v>
      </c>
      <c r="I494" s="21">
        <v>41214</v>
      </c>
      <c r="J494" s="29" t="s">
        <v>1327</v>
      </c>
      <c r="K494" s="19" t="s">
        <v>728</v>
      </c>
      <c r="L494" s="19" t="s">
        <v>61</v>
      </c>
      <c r="M494" s="19" t="s">
        <v>424</v>
      </c>
      <c r="N494" s="22" t="s">
        <v>77</v>
      </c>
      <c r="O494" s="2"/>
    </row>
    <row r="495" spans="1:15" s="89" customFormat="1" ht="30" customHeight="1">
      <c r="A495" s="84">
        <v>491</v>
      </c>
      <c r="B495" s="204" t="s">
        <v>1333</v>
      </c>
      <c r="C495" s="86">
        <f t="shared" ca="1" si="7"/>
        <v>28</v>
      </c>
      <c r="D495" s="202" t="s">
        <v>1334</v>
      </c>
      <c r="E495" s="86" t="s">
        <v>17</v>
      </c>
      <c r="F495" s="207" t="s">
        <v>1335</v>
      </c>
      <c r="G495" s="84" t="s">
        <v>28</v>
      </c>
      <c r="H495" s="84" t="s">
        <v>1326</v>
      </c>
      <c r="I495" s="74">
        <v>42686</v>
      </c>
      <c r="J495" s="202" t="s">
        <v>1327</v>
      </c>
      <c r="K495" s="85" t="s">
        <v>90</v>
      </c>
      <c r="L495" s="85" t="s">
        <v>70</v>
      </c>
      <c r="M495" s="85" t="s">
        <v>42</v>
      </c>
      <c r="N495" s="87" t="s">
        <v>24</v>
      </c>
      <c r="O495" s="88"/>
    </row>
    <row r="496" spans="1:15" ht="30" customHeight="1">
      <c r="A496" s="18">
        <v>492</v>
      </c>
      <c r="B496" s="38" t="s">
        <v>1336</v>
      </c>
      <c r="C496" s="20">
        <f t="shared" ca="1" si="7"/>
        <v>41</v>
      </c>
      <c r="D496" s="29" t="s">
        <v>1337</v>
      </c>
      <c r="E496" s="20" t="s">
        <v>298</v>
      </c>
      <c r="F496" s="31" t="s">
        <v>1338</v>
      </c>
      <c r="G496" s="18" t="s">
        <v>28</v>
      </c>
      <c r="H496" s="18" t="s">
        <v>1326</v>
      </c>
      <c r="I496" s="21">
        <v>44562</v>
      </c>
      <c r="J496" s="29" t="s">
        <v>1327</v>
      </c>
      <c r="K496" s="19" t="s">
        <v>1339</v>
      </c>
      <c r="L496" s="19" t="s">
        <v>1340</v>
      </c>
      <c r="M496" s="19" t="s">
        <v>187</v>
      </c>
      <c r="N496" s="22" t="s">
        <v>77</v>
      </c>
      <c r="O496" s="2"/>
    </row>
    <row r="497" spans="1:15" s="89" customFormat="1" ht="30" customHeight="1">
      <c r="A497" s="84">
        <v>493</v>
      </c>
      <c r="B497" s="204" t="s">
        <v>1341</v>
      </c>
      <c r="C497" s="86">
        <f t="shared" ca="1" si="7"/>
        <v>28</v>
      </c>
      <c r="D497" s="202" t="s">
        <v>1342</v>
      </c>
      <c r="E497" s="86" t="s">
        <v>17</v>
      </c>
      <c r="F497" s="207" t="s">
        <v>1343</v>
      </c>
      <c r="G497" s="84" t="s">
        <v>18</v>
      </c>
      <c r="H497" s="84" t="s">
        <v>1326</v>
      </c>
      <c r="I497" s="74">
        <v>44562</v>
      </c>
      <c r="J497" s="202" t="s">
        <v>1327</v>
      </c>
      <c r="K497" s="85" t="s">
        <v>21</v>
      </c>
      <c r="L497" s="85" t="s">
        <v>30</v>
      </c>
      <c r="M497" s="85" t="s">
        <v>23</v>
      </c>
      <c r="N497" s="87" t="s">
        <v>24</v>
      </c>
      <c r="O497" s="88"/>
    </row>
    <row r="498" spans="1:15" ht="30" customHeight="1">
      <c r="A498" s="18">
        <v>494</v>
      </c>
      <c r="B498" s="38" t="s">
        <v>1344</v>
      </c>
      <c r="C498" s="20">
        <f t="shared" ca="1" si="7"/>
        <v>39</v>
      </c>
      <c r="D498" s="29" t="s">
        <v>1345</v>
      </c>
      <c r="E498" s="20" t="s">
        <v>17</v>
      </c>
      <c r="F498" s="21">
        <v>31197</v>
      </c>
      <c r="G498" s="18" t="s">
        <v>28</v>
      </c>
      <c r="H498" s="18" t="s">
        <v>1326</v>
      </c>
      <c r="I498" s="21">
        <v>40180</v>
      </c>
      <c r="J498" s="29" t="s">
        <v>1327</v>
      </c>
      <c r="K498" s="19" t="s">
        <v>809</v>
      </c>
      <c r="L498" s="19" t="s">
        <v>61</v>
      </c>
      <c r="M498" s="19" t="s">
        <v>42</v>
      </c>
      <c r="N498" s="22" t="s">
        <v>77</v>
      </c>
      <c r="O498" s="2"/>
    </row>
    <row r="499" spans="1:15" ht="30" customHeight="1">
      <c r="A499" s="18">
        <v>495</v>
      </c>
      <c r="B499" s="38" t="s">
        <v>1346</v>
      </c>
      <c r="C499" s="20">
        <f t="shared" ca="1" si="7"/>
        <v>31</v>
      </c>
      <c r="D499" s="29" t="s">
        <v>1347</v>
      </c>
      <c r="E499" s="20" t="s">
        <v>17</v>
      </c>
      <c r="F499" s="31" t="s">
        <v>1348</v>
      </c>
      <c r="G499" s="18" t="s">
        <v>28</v>
      </c>
      <c r="H499" s="18" t="s">
        <v>1326</v>
      </c>
      <c r="I499" s="21">
        <v>44562</v>
      </c>
      <c r="J499" s="29" t="s">
        <v>1327</v>
      </c>
      <c r="K499" s="19" t="s">
        <v>1349</v>
      </c>
      <c r="L499" s="19" t="s">
        <v>1350</v>
      </c>
      <c r="M499" s="19" t="s">
        <v>76</v>
      </c>
      <c r="N499" s="22" t="s">
        <v>77</v>
      </c>
      <c r="O499" s="2"/>
    </row>
    <row r="500" spans="1:15" ht="30" customHeight="1">
      <c r="A500" s="18">
        <v>496</v>
      </c>
      <c r="B500" s="38" t="s">
        <v>1351</v>
      </c>
      <c r="C500" s="20">
        <f t="shared" ca="1" si="7"/>
        <v>45</v>
      </c>
      <c r="D500" s="29" t="s">
        <v>1352</v>
      </c>
      <c r="E500" s="20" t="s">
        <v>17</v>
      </c>
      <c r="F500" s="21">
        <v>29040</v>
      </c>
      <c r="G500" s="18" t="s">
        <v>28</v>
      </c>
      <c r="H500" s="18" t="s">
        <v>1326</v>
      </c>
      <c r="I500" s="21">
        <v>40179</v>
      </c>
      <c r="J500" s="29" t="s">
        <v>1327</v>
      </c>
      <c r="K500" s="19" t="s">
        <v>1339</v>
      </c>
      <c r="L500" s="235" t="s">
        <v>61</v>
      </c>
      <c r="M500" s="19" t="s">
        <v>424</v>
      </c>
      <c r="N500" s="22" t="s">
        <v>77</v>
      </c>
      <c r="O500" s="2"/>
    </row>
    <row r="501" spans="1:15" ht="30" customHeight="1">
      <c r="A501" s="18">
        <v>497</v>
      </c>
      <c r="B501" s="39" t="s">
        <v>1353</v>
      </c>
      <c r="C501" s="20">
        <f t="shared" ca="1" si="7"/>
        <v>30</v>
      </c>
      <c r="D501" s="40" t="s">
        <v>1354</v>
      </c>
      <c r="E501" s="20" t="s">
        <v>73</v>
      </c>
      <c r="F501" s="41">
        <v>34480</v>
      </c>
      <c r="G501" s="18" t="s">
        <v>28</v>
      </c>
      <c r="H501" s="18" t="s">
        <v>1326</v>
      </c>
      <c r="I501" s="21">
        <v>45017</v>
      </c>
      <c r="J501" s="29" t="s">
        <v>1327</v>
      </c>
      <c r="K501" s="19" t="s">
        <v>82</v>
      </c>
      <c r="L501" s="19" t="s">
        <v>675</v>
      </c>
      <c r="M501" s="19" t="s">
        <v>23</v>
      </c>
      <c r="N501" s="22" t="s">
        <v>24</v>
      </c>
      <c r="O501" s="2"/>
    </row>
    <row r="502" spans="1:15" ht="30" customHeight="1">
      <c r="A502" s="18">
        <v>498</v>
      </c>
      <c r="B502" s="38" t="s">
        <v>1355</v>
      </c>
      <c r="C502" s="20">
        <f t="shared" ca="1" si="7"/>
        <v>32</v>
      </c>
      <c r="D502" s="29" t="s">
        <v>1356</v>
      </c>
      <c r="E502" s="20" t="s">
        <v>73</v>
      </c>
      <c r="F502" s="31">
        <v>33910</v>
      </c>
      <c r="G502" s="18" t="s">
        <v>28</v>
      </c>
      <c r="H502" s="18" t="s">
        <v>1326</v>
      </c>
      <c r="I502" s="21">
        <v>44562</v>
      </c>
      <c r="J502" s="29" t="s">
        <v>1327</v>
      </c>
      <c r="K502" s="19" t="s">
        <v>728</v>
      </c>
      <c r="L502" s="19" t="s">
        <v>1357</v>
      </c>
      <c r="M502" s="19" t="s">
        <v>468</v>
      </c>
      <c r="N502" s="22" t="s">
        <v>77</v>
      </c>
      <c r="O502" s="2"/>
    </row>
    <row r="503" spans="1:15" ht="30" customHeight="1">
      <c r="A503" s="18">
        <v>499</v>
      </c>
      <c r="B503" s="39" t="s">
        <v>1358</v>
      </c>
      <c r="C503" s="20">
        <f t="shared" ca="1" si="7"/>
        <v>32</v>
      </c>
      <c r="D503" s="40" t="s">
        <v>1359</v>
      </c>
      <c r="E503" s="20" t="s">
        <v>73</v>
      </c>
      <c r="F503" s="41">
        <v>33898</v>
      </c>
      <c r="G503" s="18" t="s">
        <v>28</v>
      </c>
      <c r="H503" s="18" t="s">
        <v>1326</v>
      </c>
      <c r="I503" s="21">
        <v>45017</v>
      </c>
      <c r="J503" s="29" t="s">
        <v>1327</v>
      </c>
      <c r="K503" s="19" t="s">
        <v>82</v>
      </c>
      <c r="L503" s="19" t="s">
        <v>675</v>
      </c>
      <c r="M503" s="19" t="s">
        <v>23</v>
      </c>
      <c r="N503" s="22" t="s">
        <v>24</v>
      </c>
      <c r="O503" s="2"/>
    </row>
    <row r="504" spans="1:15" ht="30" customHeight="1">
      <c r="A504" s="18">
        <v>500</v>
      </c>
      <c r="B504" s="39" t="s">
        <v>1360</v>
      </c>
      <c r="C504" s="20">
        <f t="shared" ca="1" si="7"/>
        <v>24</v>
      </c>
      <c r="D504" s="40" t="s">
        <v>1361</v>
      </c>
      <c r="E504" s="20" t="s">
        <v>73</v>
      </c>
      <c r="F504" s="41">
        <v>36651</v>
      </c>
      <c r="G504" s="18" t="s">
        <v>18</v>
      </c>
      <c r="H504" s="18" t="s">
        <v>1326</v>
      </c>
      <c r="I504" s="21">
        <v>45017</v>
      </c>
      <c r="J504" s="29" t="s">
        <v>1327</v>
      </c>
      <c r="K504" s="19" t="s">
        <v>69</v>
      </c>
      <c r="L504" s="19" t="s">
        <v>70</v>
      </c>
      <c r="M504" s="19" t="s">
        <v>42</v>
      </c>
      <c r="N504" s="22" t="s">
        <v>24</v>
      </c>
      <c r="O504" s="2"/>
    </row>
    <row r="505" spans="1:15" ht="30" customHeight="1">
      <c r="A505" s="18">
        <v>501</v>
      </c>
      <c r="B505" s="43" t="s">
        <v>1362</v>
      </c>
      <c r="C505" s="20">
        <f t="shared" ca="1" si="7"/>
        <v>38</v>
      </c>
      <c r="D505" s="44" t="s">
        <v>1363</v>
      </c>
      <c r="E505" s="45" t="s">
        <v>17</v>
      </c>
      <c r="F505" s="46">
        <v>31628</v>
      </c>
      <c r="G505" s="47" t="s">
        <v>28</v>
      </c>
      <c r="H505" s="47" t="s">
        <v>1326</v>
      </c>
      <c r="I505" s="46">
        <v>40180</v>
      </c>
      <c r="J505" s="44" t="s">
        <v>1327</v>
      </c>
      <c r="K505" s="48" t="s">
        <v>728</v>
      </c>
      <c r="L505" s="48" t="s">
        <v>61</v>
      </c>
      <c r="M505" s="48" t="s">
        <v>1364</v>
      </c>
      <c r="N505" s="49" t="s">
        <v>77</v>
      </c>
      <c r="O505" s="2"/>
    </row>
    <row r="506" spans="1:15" ht="30" customHeight="1">
      <c r="A506" s="18">
        <v>502</v>
      </c>
      <c r="B506" s="39" t="s">
        <v>1365</v>
      </c>
      <c r="C506" s="20">
        <f t="shared" ca="1" si="7"/>
        <v>35</v>
      </c>
      <c r="D506" s="40" t="s">
        <v>1366</v>
      </c>
      <c r="E506" s="20" t="s">
        <v>17</v>
      </c>
      <c r="F506" s="41">
        <v>32781</v>
      </c>
      <c r="G506" s="18" t="s">
        <v>18</v>
      </c>
      <c r="H506" s="18" t="s">
        <v>1326</v>
      </c>
      <c r="I506" s="21">
        <v>45017</v>
      </c>
      <c r="J506" s="29" t="s">
        <v>1327</v>
      </c>
      <c r="K506" s="19" t="s">
        <v>21</v>
      </c>
      <c r="L506" s="19" t="s">
        <v>30</v>
      </c>
      <c r="M506" s="19" t="s">
        <v>23</v>
      </c>
      <c r="N506" s="22" t="s">
        <v>24</v>
      </c>
      <c r="O506" s="2"/>
    </row>
    <row r="507" spans="1:15" ht="30" customHeight="1">
      <c r="A507" s="18">
        <v>503</v>
      </c>
      <c r="B507" s="38" t="s">
        <v>1367</v>
      </c>
      <c r="C507" s="20">
        <f t="shared" ca="1" si="7"/>
        <v>45</v>
      </c>
      <c r="D507" s="29" t="s">
        <v>1368</v>
      </c>
      <c r="E507" s="20" t="s">
        <v>17</v>
      </c>
      <c r="F507" s="21">
        <v>29190</v>
      </c>
      <c r="G507" s="18" t="s">
        <v>28</v>
      </c>
      <c r="H507" s="18" t="s">
        <v>1326</v>
      </c>
      <c r="I507" s="21">
        <v>40541</v>
      </c>
      <c r="J507" s="29" t="s">
        <v>1327</v>
      </c>
      <c r="K507" s="19" t="s">
        <v>658</v>
      </c>
      <c r="L507" s="19" t="s">
        <v>587</v>
      </c>
      <c r="M507" s="19" t="s">
        <v>468</v>
      </c>
      <c r="N507" s="22" t="s">
        <v>77</v>
      </c>
      <c r="O507" s="2"/>
    </row>
    <row r="508" spans="1:15" ht="30" customHeight="1">
      <c r="A508" s="18">
        <v>504</v>
      </c>
      <c r="B508" s="38" t="s">
        <v>1369</v>
      </c>
      <c r="C508" s="20">
        <f t="shared" ca="1" si="7"/>
        <v>46</v>
      </c>
      <c r="D508" s="29" t="s">
        <v>1370</v>
      </c>
      <c r="E508" s="20" t="s">
        <v>17</v>
      </c>
      <c r="F508" s="21">
        <v>28728</v>
      </c>
      <c r="G508" s="18" t="s">
        <v>28</v>
      </c>
      <c r="H508" s="18" t="s">
        <v>1326</v>
      </c>
      <c r="I508" s="21">
        <v>40180</v>
      </c>
      <c r="J508" s="29" t="s">
        <v>1327</v>
      </c>
      <c r="K508" s="19" t="s">
        <v>728</v>
      </c>
      <c r="L508" s="19" t="s">
        <v>762</v>
      </c>
      <c r="M508" s="19" t="s">
        <v>42</v>
      </c>
      <c r="N508" s="22" t="s">
        <v>77</v>
      </c>
      <c r="O508" s="2"/>
    </row>
    <row r="509" spans="1:15" ht="30" customHeight="1">
      <c r="A509" s="18">
        <v>505</v>
      </c>
      <c r="B509" s="38" t="s">
        <v>1371</v>
      </c>
      <c r="C509" s="20">
        <f t="shared" ca="1" si="7"/>
        <v>27</v>
      </c>
      <c r="D509" s="29" t="s">
        <v>1372</v>
      </c>
      <c r="E509" s="20" t="s">
        <v>131</v>
      </c>
      <c r="F509" s="31">
        <v>35657</v>
      </c>
      <c r="G509" s="18" t="s">
        <v>28</v>
      </c>
      <c r="H509" s="18" t="s">
        <v>1326</v>
      </c>
      <c r="I509" s="21">
        <v>44562</v>
      </c>
      <c r="J509" s="29" t="s">
        <v>1327</v>
      </c>
      <c r="K509" s="19" t="s">
        <v>90</v>
      </c>
      <c r="L509" s="19" t="s">
        <v>70</v>
      </c>
      <c r="M509" s="19" t="s">
        <v>42</v>
      </c>
      <c r="N509" s="22" t="s">
        <v>24</v>
      </c>
      <c r="O509" s="2"/>
    </row>
    <row r="510" spans="1:15" ht="30" customHeight="1">
      <c r="A510" s="18">
        <v>506</v>
      </c>
      <c r="B510" s="38" t="s">
        <v>1373</v>
      </c>
      <c r="C510" s="20">
        <f t="shared" ca="1" si="7"/>
        <v>31</v>
      </c>
      <c r="D510" s="29" t="s">
        <v>1374</v>
      </c>
      <c r="E510" s="20" t="s">
        <v>17</v>
      </c>
      <c r="F510" s="21" t="s">
        <v>1375</v>
      </c>
      <c r="G510" s="18" t="s">
        <v>18</v>
      </c>
      <c r="H510" s="18" t="s">
        <v>1326</v>
      </c>
      <c r="I510" s="21">
        <v>44562</v>
      </c>
      <c r="J510" s="29" t="s">
        <v>1327</v>
      </c>
      <c r="K510" s="19" t="s">
        <v>21</v>
      </c>
      <c r="L510" s="19" t="s">
        <v>30</v>
      </c>
      <c r="M510" s="19" t="s">
        <v>23</v>
      </c>
      <c r="N510" s="22" t="s">
        <v>24</v>
      </c>
      <c r="O510" s="2"/>
    </row>
    <row r="511" spans="1:15" ht="30" customHeight="1">
      <c r="A511" s="18">
        <v>507</v>
      </c>
      <c r="B511" s="39" t="s">
        <v>1376</v>
      </c>
      <c r="C511" s="20">
        <f t="shared" ca="1" si="7"/>
        <v>29</v>
      </c>
      <c r="D511" s="40" t="s">
        <v>1377</v>
      </c>
      <c r="E511" s="20" t="s">
        <v>17</v>
      </c>
      <c r="F511" s="41">
        <v>35059</v>
      </c>
      <c r="G511" s="18" t="s">
        <v>28</v>
      </c>
      <c r="H511" s="18" t="s">
        <v>1326</v>
      </c>
      <c r="I511" s="21">
        <v>45017</v>
      </c>
      <c r="J511" s="29" t="s">
        <v>1327</v>
      </c>
      <c r="K511" s="19" t="s">
        <v>69</v>
      </c>
      <c r="L511" s="19" t="s">
        <v>70</v>
      </c>
      <c r="M511" s="19" t="s">
        <v>42</v>
      </c>
      <c r="N511" s="22" t="s">
        <v>24</v>
      </c>
      <c r="O511" s="2"/>
    </row>
    <row r="512" spans="1:15" ht="30" customHeight="1">
      <c r="A512" s="18">
        <v>508</v>
      </c>
      <c r="B512" s="38" t="s">
        <v>1378</v>
      </c>
      <c r="C512" s="20">
        <f t="shared" ca="1" si="7"/>
        <v>33</v>
      </c>
      <c r="D512" s="29" t="s">
        <v>1379</v>
      </c>
      <c r="E512" s="20" t="s">
        <v>173</v>
      </c>
      <c r="F512" s="31">
        <v>33376</v>
      </c>
      <c r="G512" s="18" t="s">
        <v>28</v>
      </c>
      <c r="H512" s="18" t="s">
        <v>1326</v>
      </c>
      <c r="I512" s="21">
        <v>44562</v>
      </c>
      <c r="J512" s="29" t="s">
        <v>1327</v>
      </c>
      <c r="K512" s="19" t="s">
        <v>82</v>
      </c>
      <c r="L512" s="19" t="s">
        <v>675</v>
      </c>
      <c r="M512" s="19" t="s">
        <v>23</v>
      </c>
      <c r="N512" s="22" t="s">
        <v>24</v>
      </c>
      <c r="O512" s="2"/>
    </row>
    <row r="513" spans="1:15" ht="30" customHeight="1">
      <c r="A513" s="18">
        <v>509</v>
      </c>
      <c r="B513" s="39" t="s">
        <v>1380</v>
      </c>
      <c r="C513" s="20">
        <f t="shared" ca="1" si="7"/>
        <v>27</v>
      </c>
      <c r="D513" s="40" t="s">
        <v>1381</v>
      </c>
      <c r="E513" s="20" t="s">
        <v>17</v>
      </c>
      <c r="F513" s="41">
        <v>35491</v>
      </c>
      <c r="G513" s="18" t="s">
        <v>18</v>
      </c>
      <c r="H513" s="18" t="s">
        <v>1326</v>
      </c>
      <c r="I513" s="21">
        <v>45017</v>
      </c>
      <c r="J513" s="29" t="s">
        <v>1327</v>
      </c>
      <c r="K513" s="19" t="s">
        <v>82</v>
      </c>
      <c r="L513" s="19" t="s">
        <v>675</v>
      </c>
      <c r="M513" s="19" t="s">
        <v>23</v>
      </c>
      <c r="N513" s="22" t="s">
        <v>24</v>
      </c>
      <c r="O513" s="2"/>
    </row>
    <row r="514" spans="1:15" ht="30" customHeight="1">
      <c r="A514" s="18">
        <v>510</v>
      </c>
      <c r="B514" s="38" t="s">
        <v>1382</v>
      </c>
      <c r="C514" s="20">
        <f t="shared" ca="1" si="7"/>
        <v>32</v>
      </c>
      <c r="D514" s="29" t="s">
        <v>1383</v>
      </c>
      <c r="E514" s="20" t="s">
        <v>17</v>
      </c>
      <c r="F514" s="21">
        <v>33738</v>
      </c>
      <c r="G514" s="18" t="s">
        <v>18</v>
      </c>
      <c r="H514" s="18" t="s">
        <v>1326</v>
      </c>
      <c r="I514" s="21">
        <v>44562</v>
      </c>
      <c r="J514" s="29" t="s">
        <v>1327</v>
      </c>
      <c r="K514" s="19" t="s">
        <v>1384</v>
      </c>
      <c r="L514" s="19" t="s">
        <v>762</v>
      </c>
      <c r="M514" s="19" t="s">
        <v>42</v>
      </c>
      <c r="N514" s="22" t="s">
        <v>77</v>
      </c>
      <c r="O514" s="2"/>
    </row>
    <row r="515" spans="1:15" ht="30" customHeight="1">
      <c r="A515" s="18">
        <v>511</v>
      </c>
      <c r="B515" s="38" t="s">
        <v>1385</v>
      </c>
      <c r="C515" s="20">
        <f t="shared" ca="1" si="7"/>
        <v>33</v>
      </c>
      <c r="D515" s="29" t="s">
        <v>1386</v>
      </c>
      <c r="E515" s="20" t="s">
        <v>17</v>
      </c>
      <c r="F515" s="21">
        <v>33264</v>
      </c>
      <c r="G515" s="18" t="s">
        <v>28</v>
      </c>
      <c r="H515" s="18" t="s">
        <v>1326</v>
      </c>
      <c r="I515" s="21">
        <v>40969</v>
      </c>
      <c r="J515" s="29" t="s">
        <v>1327</v>
      </c>
      <c r="K515" s="19" t="s">
        <v>21</v>
      </c>
      <c r="L515" s="19" t="s">
        <v>30</v>
      </c>
      <c r="M515" s="19" t="s">
        <v>23</v>
      </c>
      <c r="N515" s="22" t="s">
        <v>24</v>
      </c>
      <c r="O515" s="2"/>
    </row>
    <row r="516" spans="1:15" ht="30" customHeight="1">
      <c r="A516" s="18">
        <v>512</v>
      </c>
      <c r="B516" s="43" t="s">
        <v>1387</v>
      </c>
      <c r="C516" s="20">
        <f t="shared" ca="1" si="7"/>
        <v>43</v>
      </c>
      <c r="D516" s="44" t="s">
        <v>1388</v>
      </c>
      <c r="E516" s="45" t="s">
        <v>17</v>
      </c>
      <c r="F516" s="50" t="s">
        <v>1389</v>
      </c>
      <c r="G516" s="47" t="s">
        <v>28</v>
      </c>
      <c r="H516" s="47" t="s">
        <v>1326</v>
      </c>
      <c r="I516" s="46">
        <v>44562</v>
      </c>
      <c r="J516" s="44" t="s">
        <v>1327</v>
      </c>
      <c r="K516" s="48" t="s">
        <v>728</v>
      </c>
      <c r="L516" s="48" t="s">
        <v>1390</v>
      </c>
      <c r="M516" s="48" t="s">
        <v>1391</v>
      </c>
      <c r="N516" s="49" t="s">
        <v>77</v>
      </c>
      <c r="O516" s="2"/>
    </row>
    <row r="517" spans="1:15" ht="30" customHeight="1">
      <c r="A517" s="18">
        <v>513</v>
      </c>
      <c r="B517" s="38" t="s">
        <v>1392</v>
      </c>
      <c r="C517" s="20">
        <f t="shared" ca="1" si="7"/>
        <v>43</v>
      </c>
      <c r="D517" s="29" t="s">
        <v>1393</v>
      </c>
      <c r="E517" s="20" t="s">
        <v>17</v>
      </c>
      <c r="F517" s="21">
        <v>29680</v>
      </c>
      <c r="G517" s="18" t="s">
        <v>28</v>
      </c>
      <c r="H517" s="18" t="s">
        <v>1326</v>
      </c>
      <c r="I517" s="21">
        <v>40180</v>
      </c>
      <c r="J517" s="29" t="s">
        <v>1327</v>
      </c>
      <c r="K517" s="19" t="s">
        <v>728</v>
      </c>
      <c r="L517" s="19" t="s">
        <v>762</v>
      </c>
      <c r="M517" s="19" t="s">
        <v>42</v>
      </c>
      <c r="N517" s="22" t="s">
        <v>77</v>
      </c>
      <c r="O517" s="2"/>
    </row>
    <row r="518" spans="1:15" ht="30" customHeight="1">
      <c r="A518" s="18">
        <v>514</v>
      </c>
      <c r="B518" s="38" t="s">
        <v>1394</v>
      </c>
      <c r="C518" s="20">
        <f t="shared" ref="C518:C581" ca="1" si="8">(YEAR(NOW())-YEAR(F518))</f>
        <v>39</v>
      </c>
      <c r="D518" s="29" t="s">
        <v>1395</v>
      </c>
      <c r="E518" s="20" t="s">
        <v>1396</v>
      </c>
      <c r="F518" s="21">
        <v>31235</v>
      </c>
      <c r="G518" s="18" t="s">
        <v>28</v>
      </c>
      <c r="H518" s="18" t="s">
        <v>1326</v>
      </c>
      <c r="I518" s="21">
        <v>41214</v>
      </c>
      <c r="J518" s="29" t="s">
        <v>1327</v>
      </c>
      <c r="K518" s="19" t="s">
        <v>586</v>
      </c>
      <c r="L518" s="19" t="s">
        <v>1397</v>
      </c>
      <c r="M518" s="19" t="s">
        <v>468</v>
      </c>
      <c r="N518" s="22" t="s">
        <v>77</v>
      </c>
      <c r="O518" s="2"/>
    </row>
    <row r="519" spans="1:15" ht="30" customHeight="1">
      <c r="A519" s="18">
        <v>515</v>
      </c>
      <c r="B519" s="38" t="s">
        <v>1398</v>
      </c>
      <c r="C519" s="20">
        <f t="shared" ca="1" si="8"/>
        <v>31</v>
      </c>
      <c r="D519" s="29" t="s">
        <v>1399</v>
      </c>
      <c r="E519" s="20" t="s">
        <v>17</v>
      </c>
      <c r="F519" s="21">
        <v>34042</v>
      </c>
      <c r="G519" s="18" t="s">
        <v>28</v>
      </c>
      <c r="H519" s="18" t="s">
        <v>1326</v>
      </c>
      <c r="I519" s="21">
        <v>41944</v>
      </c>
      <c r="J519" s="29" t="s">
        <v>1327</v>
      </c>
      <c r="K519" s="19" t="s">
        <v>1400</v>
      </c>
      <c r="L519" s="19" t="s">
        <v>1401</v>
      </c>
      <c r="M519" s="19" t="s">
        <v>424</v>
      </c>
      <c r="N519" s="22" t="s">
        <v>77</v>
      </c>
      <c r="O519" s="2"/>
    </row>
    <row r="520" spans="1:15" ht="30" customHeight="1">
      <c r="A520" s="18">
        <v>516</v>
      </c>
      <c r="B520" s="38" t="s">
        <v>1402</v>
      </c>
      <c r="C520" s="20">
        <f t="shared" ca="1" si="8"/>
        <v>29</v>
      </c>
      <c r="D520" s="29" t="s">
        <v>1403</v>
      </c>
      <c r="E520" s="20" t="s">
        <v>17</v>
      </c>
      <c r="F520" s="31">
        <v>35015</v>
      </c>
      <c r="G520" s="18" t="s">
        <v>28</v>
      </c>
      <c r="H520" s="18" t="s">
        <v>1326</v>
      </c>
      <c r="I520" s="21">
        <v>44562</v>
      </c>
      <c r="J520" s="29" t="s">
        <v>1327</v>
      </c>
      <c r="K520" s="19" t="s">
        <v>209</v>
      </c>
      <c r="L520" s="19" t="s">
        <v>1340</v>
      </c>
      <c r="M520" s="19" t="s">
        <v>187</v>
      </c>
      <c r="N520" s="22" t="s">
        <v>77</v>
      </c>
      <c r="O520" s="2"/>
    </row>
    <row r="521" spans="1:15" ht="30" customHeight="1">
      <c r="A521" s="18">
        <v>517</v>
      </c>
      <c r="B521" s="39" t="s">
        <v>1404</v>
      </c>
      <c r="C521" s="20">
        <f t="shared" ca="1" si="8"/>
        <v>24</v>
      </c>
      <c r="D521" s="40" t="s">
        <v>1405</v>
      </c>
      <c r="E521" s="20" t="s">
        <v>73</v>
      </c>
      <c r="F521" s="41">
        <v>36673</v>
      </c>
      <c r="G521" s="18" t="s">
        <v>18</v>
      </c>
      <c r="H521" s="18" t="s">
        <v>1326</v>
      </c>
      <c r="I521" s="21">
        <v>45017</v>
      </c>
      <c r="J521" s="29" t="s">
        <v>1327</v>
      </c>
      <c r="K521" s="19" t="s">
        <v>21</v>
      </c>
      <c r="L521" s="19" t="s">
        <v>30</v>
      </c>
      <c r="M521" s="19" t="s">
        <v>23</v>
      </c>
      <c r="N521" s="22" t="s">
        <v>24</v>
      </c>
      <c r="O521" s="2"/>
    </row>
    <row r="522" spans="1:15" ht="30" customHeight="1">
      <c r="A522" s="18">
        <v>518</v>
      </c>
      <c r="B522" s="39" t="s">
        <v>1406</v>
      </c>
      <c r="C522" s="20">
        <f t="shared" ca="1" si="8"/>
        <v>33</v>
      </c>
      <c r="D522" s="40" t="s">
        <v>1407</v>
      </c>
      <c r="E522" s="20" t="s">
        <v>17</v>
      </c>
      <c r="F522" s="41">
        <v>33312</v>
      </c>
      <c r="G522" s="18" t="s">
        <v>18</v>
      </c>
      <c r="H522" s="18" t="s">
        <v>1326</v>
      </c>
      <c r="I522" s="21">
        <v>45017</v>
      </c>
      <c r="J522" s="29" t="s">
        <v>1327</v>
      </c>
      <c r="K522" s="19" t="s">
        <v>82</v>
      </c>
      <c r="L522" s="19" t="s">
        <v>675</v>
      </c>
      <c r="M522" s="19" t="s">
        <v>23</v>
      </c>
      <c r="N522" s="22" t="s">
        <v>24</v>
      </c>
      <c r="O522" s="2"/>
    </row>
    <row r="523" spans="1:15" ht="30" customHeight="1">
      <c r="A523" s="18">
        <v>519</v>
      </c>
      <c r="B523" s="39" t="s">
        <v>1408</v>
      </c>
      <c r="C523" s="20">
        <f t="shared" ca="1" si="8"/>
        <v>25</v>
      </c>
      <c r="D523" s="40" t="s">
        <v>1409</v>
      </c>
      <c r="E523" s="20" t="s">
        <v>17</v>
      </c>
      <c r="F523" s="41">
        <v>36437</v>
      </c>
      <c r="G523" s="18" t="s">
        <v>18</v>
      </c>
      <c r="H523" s="18" t="s">
        <v>1326</v>
      </c>
      <c r="I523" s="21">
        <v>45017</v>
      </c>
      <c r="J523" s="29" t="s">
        <v>1327</v>
      </c>
      <c r="K523" s="19" t="s">
        <v>1050</v>
      </c>
      <c r="L523" s="19" t="s">
        <v>1410</v>
      </c>
      <c r="M523" s="19" t="s">
        <v>76</v>
      </c>
      <c r="N523" s="22" t="s">
        <v>77</v>
      </c>
      <c r="O523" s="2"/>
    </row>
    <row r="524" spans="1:15" ht="30" customHeight="1">
      <c r="A524" s="18">
        <v>520</v>
      </c>
      <c r="B524" s="39" t="s">
        <v>1411</v>
      </c>
      <c r="C524" s="20">
        <f t="shared" ca="1" si="8"/>
        <v>25</v>
      </c>
      <c r="D524" s="40" t="s">
        <v>1412</v>
      </c>
      <c r="E524" s="20" t="s">
        <v>17</v>
      </c>
      <c r="F524" s="41">
        <v>36315</v>
      </c>
      <c r="G524" s="18" t="s">
        <v>18</v>
      </c>
      <c r="H524" s="18" t="s">
        <v>1326</v>
      </c>
      <c r="I524" s="21">
        <v>45017</v>
      </c>
      <c r="J524" s="29" t="s">
        <v>1327</v>
      </c>
      <c r="K524" s="19" t="s">
        <v>21</v>
      </c>
      <c r="L524" s="19" t="s">
        <v>30</v>
      </c>
      <c r="M524" s="19" t="s">
        <v>23</v>
      </c>
      <c r="N524" s="22" t="s">
        <v>24</v>
      </c>
      <c r="O524" s="2"/>
    </row>
    <row r="525" spans="1:15" ht="30" customHeight="1">
      <c r="A525" s="18">
        <v>521</v>
      </c>
      <c r="B525" s="39" t="s">
        <v>1413</v>
      </c>
      <c r="C525" s="20">
        <f t="shared" ca="1" si="8"/>
        <v>25</v>
      </c>
      <c r="D525" s="40" t="s">
        <v>1412</v>
      </c>
      <c r="E525" s="20" t="s">
        <v>73</v>
      </c>
      <c r="F525" s="41">
        <v>36269</v>
      </c>
      <c r="G525" s="18" t="s">
        <v>18</v>
      </c>
      <c r="H525" s="18" t="s">
        <v>1326</v>
      </c>
      <c r="I525" s="21">
        <v>45017</v>
      </c>
      <c r="J525" s="29" t="s">
        <v>1327</v>
      </c>
      <c r="K525" s="19" t="s">
        <v>21</v>
      </c>
      <c r="L525" s="19" t="s">
        <v>30</v>
      </c>
      <c r="M525" s="19" t="s">
        <v>23</v>
      </c>
      <c r="N525" s="22" t="s">
        <v>24</v>
      </c>
      <c r="O525" s="2"/>
    </row>
    <row r="526" spans="1:15" ht="30" customHeight="1">
      <c r="A526" s="18">
        <v>522</v>
      </c>
      <c r="B526" s="38" t="s">
        <v>1414</v>
      </c>
      <c r="C526" s="20">
        <f t="shared" ca="1" si="8"/>
        <v>31</v>
      </c>
      <c r="D526" s="29" t="s">
        <v>1415</v>
      </c>
      <c r="E526" s="20" t="s">
        <v>17</v>
      </c>
      <c r="F526" s="31">
        <v>34300</v>
      </c>
      <c r="G526" s="18" t="s">
        <v>28</v>
      </c>
      <c r="H526" s="18" t="s">
        <v>1326</v>
      </c>
      <c r="I526" s="21">
        <v>44562</v>
      </c>
      <c r="J526" s="29" t="s">
        <v>1327</v>
      </c>
      <c r="K526" s="19" t="s">
        <v>82</v>
      </c>
      <c r="L526" s="19" t="s">
        <v>675</v>
      </c>
      <c r="M526" s="19" t="s">
        <v>23</v>
      </c>
      <c r="N526" s="22" t="s">
        <v>24</v>
      </c>
      <c r="O526" s="2"/>
    </row>
    <row r="527" spans="1:15" s="89" customFormat="1" ht="30" customHeight="1">
      <c r="A527" s="84">
        <v>523</v>
      </c>
      <c r="B527" s="204" t="s">
        <v>1416</v>
      </c>
      <c r="C527" s="86">
        <f t="shared" ca="1" si="8"/>
        <v>29</v>
      </c>
      <c r="D527" s="202" t="s">
        <v>1417</v>
      </c>
      <c r="E527" s="86" t="s">
        <v>17</v>
      </c>
      <c r="F527" s="207">
        <v>34938</v>
      </c>
      <c r="G527" s="84" t="s">
        <v>18</v>
      </c>
      <c r="H527" s="84" t="s">
        <v>1326</v>
      </c>
      <c r="I527" s="74">
        <v>44562</v>
      </c>
      <c r="J527" s="202" t="s">
        <v>1327</v>
      </c>
      <c r="K527" s="85" t="s">
        <v>21</v>
      </c>
      <c r="L527" s="85" t="s">
        <v>30</v>
      </c>
      <c r="M527" s="85" t="s">
        <v>23</v>
      </c>
      <c r="N527" s="87" t="s">
        <v>24</v>
      </c>
      <c r="O527" s="88"/>
    </row>
    <row r="528" spans="1:15" ht="30" customHeight="1">
      <c r="A528" s="18">
        <v>524</v>
      </c>
      <c r="B528" s="51" t="s">
        <v>1418</v>
      </c>
      <c r="C528" s="20">
        <f t="shared" ca="1" si="8"/>
        <v>27</v>
      </c>
      <c r="D528" s="40" t="s">
        <v>1419</v>
      </c>
      <c r="E528" s="20" t="s">
        <v>17</v>
      </c>
      <c r="F528" s="41">
        <v>35680</v>
      </c>
      <c r="G528" s="18" t="s">
        <v>18</v>
      </c>
      <c r="H528" s="18" t="s">
        <v>1326</v>
      </c>
      <c r="I528" s="21">
        <v>45017</v>
      </c>
      <c r="J528" s="29" t="s">
        <v>1327</v>
      </c>
      <c r="K528" s="19" t="s">
        <v>21</v>
      </c>
      <c r="L528" s="19" t="s">
        <v>30</v>
      </c>
      <c r="M528" s="19" t="s">
        <v>23</v>
      </c>
      <c r="N528" s="22" t="s">
        <v>24</v>
      </c>
      <c r="O528" s="2"/>
    </row>
    <row r="529" spans="1:15" ht="30" customHeight="1">
      <c r="A529" s="18">
        <v>525</v>
      </c>
      <c r="B529" s="38" t="s">
        <v>1420</v>
      </c>
      <c r="C529" s="20">
        <f t="shared" ca="1" si="8"/>
        <v>32</v>
      </c>
      <c r="D529" s="29" t="s">
        <v>1421</v>
      </c>
      <c r="E529" s="20" t="s">
        <v>509</v>
      </c>
      <c r="F529" s="31">
        <v>33836</v>
      </c>
      <c r="G529" s="18" t="s">
        <v>28</v>
      </c>
      <c r="H529" s="18" t="s">
        <v>1326</v>
      </c>
      <c r="I529" s="21">
        <v>44562</v>
      </c>
      <c r="J529" s="29" t="s">
        <v>1327</v>
      </c>
      <c r="K529" s="19" t="s">
        <v>82</v>
      </c>
      <c r="L529" s="19" t="s">
        <v>675</v>
      </c>
      <c r="M529" s="19" t="s">
        <v>23</v>
      </c>
      <c r="N529" s="22" t="s">
        <v>24</v>
      </c>
      <c r="O529" s="2"/>
    </row>
    <row r="530" spans="1:15" ht="30" customHeight="1">
      <c r="A530" s="18">
        <v>526</v>
      </c>
      <c r="B530" s="38" t="s">
        <v>1422</v>
      </c>
      <c r="C530" s="20">
        <f t="shared" ca="1" si="8"/>
        <v>42</v>
      </c>
      <c r="D530" s="29" t="s">
        <v>1423</v>
      </c>
      <c r="E530" s="20" t="s">
        <v>17</v>
      </c>
      <c r="F530" s="21">
        <v>30112</v>
      </c>
      <c r="G530" s="18" t="s">
        <v>18</v>
      </c>
      <c r="H530" s="18" t="s">
        <v>1326</v>
      </c>
      <c r="I530" s="21">
        <v>40205</v>
      </c>
      <c r="J530" s="29" t="s">
        <v>1327</v>
      </c>
      <c r="K530" s="19" t="s">
        <v>1424</v>
      </c>
      <c r="L530" s="19" t="s">
        <v>1340</v>
      </c>
      <c r="M530" s="19" t="s">
        <v>187</v>
      </c>
      <c r="N530" s="22" t="s">
        <v>77</v>
      </c>
      <c r="O530" s="2"/>
    </row>
    <row r="531" spans="1:15" ht="30" customHeight="1">
      <c r="A531" s="18">
        <v>527</v>
      </c>
      <c r="B531" s="38" t="s">
        <v>1425</v>
      </c>
      <c r="C531" s="20">
        <f t="shared" ca="1" si="8"/>
        <v>31</v>
      </c>
      <c r="D531" s="29" t="s">
        <v>1426</v>
      </c>
      <c r="E531" s="20" t="s">
        <v>17</v>
      </c>
      <c r="F531" s="21">
        <v>34330</v>
      </c>
      <c r="G531" s="18" t="s">
        <v>18</v>
      </c>
      <c r="H531" s="18" t="s">
        <v>1326</v>
      </c>
      <c r="I531" s="21">
        <v>42887</v>
      </c>
      <c r="J531" s="29" t="s">
        <v>1327</v>
      </c>
      <c r="K531" s="19" t="s">
        <v>197</v>
      </c>
      <c r="L531" s="19" t="s">
        <v>482</v>
      </c>
      <c r="M531" s="19" t="s">
        <v>199</v>
      </c>
      <c r="N531" s="22" t="s">
        <v>24</v>
      </c>
      <c r="O531" s="2"/>
    </row>
    <row r="532" spans="1:15" ht="30" customHeight="1">
      <c r="A532" s="18">
        <v>528</v>
      </c>
      <c r="B532" s="39" t="s">
        <v>1427</v>
      </c>
      <c r="C532" s="20">
        <f t="shared" ca="1" si="8"/>
        <v>26</v>
      </c>
      <c r="D532" s="40" t="s">
        <v>1428</v>
      </c>
      <c r="E532" s="20" t="s">
        <v>17</v>
      </c>
      <c r="F532" s="41">
        <v>35950</v>
      </c>
      <c r="G532" s="18" t="s">
        <v>18</v>
      </c>
      <c r="H532" s="18" t="s">
        <v>1326</v>
      </c>
      <c r="I532" s="21">
        <v>45017</v>
      </c>
      <c r="J532" s="29" t="s">
        <v>1327</v>
      </c>
      <c r="K532" s="19" t="s">
        <v>227</v>
      </c>
      <c r="L532" s="28" t="s">
        <v>688</v>
      </c>
      <c r="M532" s="19" t="s">
        <v>42</v>
      </c>
      <c r="N532" s="22" t="s">
        <v>24</v>
      </c>
      <c r="O532" s="2"/>
    </row>
    <row r="533" spans="1:15" ht="30" customHeight="1">
      <c r="A533" s="18">
        <v>529</v>
      </c>
      <c r="B533" s="38" t="s">
        <v>1429</v>
      </c>
      <c r="C533" s="20">
        <f t="shared" ca="1" si="8"/>
        <v>31</v>
      </c>
      <c r="D533" s="29" t="s">
        <v>1430</v>
      </c>
      <c r="E533" s="20" t="s">
        <v>17</v>
      </c>
      <c r="F533" s="31">
        <v>34220</v>
      </c>
      <c r="G533" s="18" t="s">
        <v>18</v>
      </c>
      <c r="H533" s="18" t="s">
        <v>1326</v>
      </c>
      <c r="I533" s="21">
        <v>44562</v>
      </c>
      <c r="J533" s="29" t="s">
        <v>1327</v>
      </c>
      <c r="K533" s="19" t="s">
        <v>21</v>
      </c>
      <c r="L533" s="19" t="s">
        <v>30</v>
      </c>
      <c r="M533" s="19" t="s">
        <v>23</v>
      </c>
      <c r="N533" s="22" t="s">
        <v>24</v>
      </c>
      <c r="O533" s="2"/>
    </row>
    <row r="534" spans="1:15" s="89" customFormat="1" ht="30" customHeight="1">
      <c r="A534" s="84">
        <v>530</v>
      </c>
      <c r="B534" s="204" t="s">
        <v>1431</v>
      </c>
      <c r="C534" s="86">
        <f t="shared" ca="1" si="8"/>
        <v>36</v>
      </c>
      <c r="D534" s="202" t="s">
        <v>1432</v>
      </c>
      <c r="E534" s="86" t="s">
        <v>17</v>
      </c>
      <c r="F534" s="74">
        <v>32354</v>
      </c>
      <c r="G534" s="84" t="s">
        <v>18</v>
      </c>
      <c r="H534" s="84" t="s">
        <v>1326</v>
      </c>
      <c r="I534" s="74">
        <v>42156</v>
      </c>
      <c r="J534" s="202" t="s">
        <v>1327</v>
      </c>
      <c r="K534" s="85" t="s">
        <v>82</v>
      </c>
      <c r="L534" s="85" t="s">
        <v>675</v>
      </c>
      <c r="M534" s="85" t="s">
        <v>23</v>
      </c>
      <c r="N534" s="87" t="s">
        <v>24</v>
      </c>
      <c r="O534" s="88"/>
    </row>
    <row r="535" spans="1:15" ht="30" customHeight="1">
      <c r="A535" s="18">
        <v>531</v>
      </c>
      <c r="B535" s="38" t="s">
        <v>1433</v>
      </c>
      <c r="C535" s="20">
        <f t="shared" ca="1" si="8"/>
        <v>34</v>
      </c>
      <c r="D535" s="29" t="s">
        <v>1434</v>
      </c>
      <c r="E535" s="20" t="s">
        <v>17</v>
      </c>
      <c r="F535" s="21">
        <v>33035</v>
      </c>
      <c r="G535" s="18" t="s">
        <v>18</v>
      </c>
      <c r="H535" s="18" t="s">
        <v>1326</v>
      </c>
      <c r="I535" s="21">
        <v>40969</v>
      </c>
      <c r="J535" s="29" t="s">
        <v>1327</v>
      </c>
      <c r="K535" s="19" t="s">
        <v>82</v>
      </c>
      <c r="L535" s="19" t="s">
        <v>675</v>
      </c>
      <c r="M535" s="19" t="s">
        <v>23</v>
      </c>
      <c r="N535" s="22" t="s">
        <v>24</v>
      </c>
      <c r="O535" s="2"/>
    </row>
    <row r="536" spans="1:15" ht="30" customHeight="1">
      <c r="A536" s="18">
        <v>532</v>
      </c>
      <c r="B536" s="38" t="s">
        <v>1435</v>
      </c>
      <c r="C536" s="20">
        <f t="shared" ca="1" si="8"/>
        <v>37</v>
      </c>
      <c r="D536" s="29" t="s">
        <v>1436</v>
      </c>
      <c r="E536" s="20" t="s">
        <v>73</v>
      </c>
      <c r="F536" s="21">
        <v>32018</v>
      </c>
      <c r="G536" s="18" t="s">
        <v>28</v>
      </c>
      <c r="H536" s="18" t="s">
        <v>1326</v>
      </c>
      <c r="I536" s="21">
        <v>40969</v>
      </c>
      <c r="J536" s="29" t="s">
        <v>1327</v>
      </c>
      <c r="K536" s="19" t="s">
        <v>728</v>
      </c>
      <c r="L536" s="19" t="s">
        <v>61</v>
      </c>
      <c r="M536" s="19" t="s">
        <v>634</v>
      </c>
      <c r="N536" s="22" t="s">
        <v>77</v>
      </c>
      <c r="O536" s="2"/>
    </row>
    <row r="537" spans="1:15" ht="30" customHeight="1">
      <c r="A537" s="18">
        <v>533</v>
      </c>
      <c r="B537" s="39" t="s">
        <v>1437</v>
      </c>
      <c r="C537" s="20">
        <f t="shared" ca="1" si="8"/>
        <v>24</v>
      </c>
      <c r="D537" s="40" t="s">
        <v>1438</v>
      </c>
      <c r="E537" s="20" t="s">
        <v>73</v>
      </c>
      <c r="F537" s="41">
        <v>36742</v>
      </c>
      <c r="G537" s="18" t="s">
        <v>18</v>
      </c>
      <c r="H537" s="18" t="s">
        <v>1326</v>
      </c>
      <c r="I537" s="21">
        <v>45017</v>
      </c>
      <c r="J537" s="29" t="s">
        <v>1327</v>
      </c>
      <c r="K537" s="19" t="s">
        <v>21</v>
      </c>
      <c r="L537" s="19" t="s">
        <v>30</v>
      </c>
      <c r="M537" s="19" t="s">
        <v>23</v>
      </c>
      <c r="N537" s="22" t="s">
        <v>24</v>
      </c>
      <c r="O537" s="2"/>
    </row>
    <row r="538" spans="1:15" s="89" customFormat="1" ht="30" customHeight="1">
      <c r="A538" s="84">
        <v>534</v>
      </c>
      <c r="B538" s="199" t="s">
        <v>1439</v>
      </c>
      <c r="C538" s="86">
        <f t="shared" ca="1" si="8"/>
        <v>30</v>
      </c>
      <c r="D538" s="202" t="s">
        <v>1440</v>
      </c>
      <c r="E538" s="86" t="s">
        <v>17</v>
      </c>
      <c r="F538" s="207">
        <v>34571</v>
      </c>
      <c r="G538" s="84" t="s">
        <v>18</v>
      </c>
      <c r="H538" s="84" t="s">
        <v>1326</v>
      </c>
      <c r="I538" s="74">
        <v>45017</v>
      </c>
      <c r="J538" s="202" t="s">
        <v>1327</v>
      </c>
      <c r="K538" s="85" t="s">
        <v>21</v>
      </c>
      <c r="L538" s="85" t="s">
        <v>30</v>
      </c>
      <c r="M538" s="85" t="s">
        <v>23</v>
      </c>
      <c r="N538" s="87" t="s">
        <v>24</v>
      </c>
      <c r="O538" s="88"/>
    </row>
    <row r="539" spans="1:15" ht="30" customHeight="1">
      <c r="A539" s="18">
        <v>535</v>
      </c>
      <c r="B539" s="39" t="s">
        <v>1441</v>
      </c>
      <c r="C539" s="20">
        <f t="shared" ca="1" si="8"/>
        <v>27</v>
      </c>
      <c r="D539" s="40" t="s">
        <v>1442</v>
      </c>
      <c r="E539" s="20" t="s">
        <v>17</v>
      </c>
      <c r="F539" s="41">
        <v>35627</v>
      </c>
      <c r="G539" s="18" t="s">
        <v>18</v>
      </c>
      <c r="H539" s="18" t="s">
        <v>1326</v>
      </c>
      <c r="I539" s="21">
        <v>45017</v>
      </c>
      <c r="J539" s="29" t="s">
        <v>1327</v>
      </c>
      <c r="K539" s="19" t="s">
        <v>82</v>
      </c>
      <c r="L539" s="19" t="s">
        <v>675</v>
      </c>
      <c r="M539" s="19" t="s">
        <v>23</v>
      </c>
      <c r="N539" s="22" t="s">
        <v>24</v>
      </c>
      <c r="O539" s="2"/>
    </row>
    <row r="540" spans="1:15" ht="30" customHeight="1">
      <c r="A540" s="18">
        <v>536</v>
      </c>
      <c r="B540" s="39" t="s">
        <v>1443</v>
      </c>
      <c r="C540" s="20">
        <f t="shared" ca="1" si="8"/>
        <v>31</v>
      </c>
      <c r="D540" s="40" t="s">
        <v>1444</v>
      </c>
      <c r="E540" s="20" t="s">
        <v>17</v>
      </c>
      <c r="F540" s="41">
        <v>34206</v>
      </c>
      <c r="G540" s="18" t="s">
        <v>18</v>
      </c>
      <c r="H540" s="18" t="s">
        <v>1326</v>
      </c>
      <c r="I540" s="21">
        <v>45017</v>
      </c>
      <c r="J540" s="29" t="s">
        <v>1327</v>
      </c>
      <c r="K540" s="19" t="s">
        <v>21</v>
      </c>
      <c r="L540" s="19" t="s">
        <v>30</v>
      </c>
      <c r="M540" s="19" t="s">
        <v>23</v>
      </c>
      <c r="N540" s="22" t="s">
        <v>24</v>
      </c>
      <c r="O540" s="2"/>
    </row>
    <row r="541" spans="1:15" ht="30" customHeight="1">
      <c r="A541" s="18">
        <v>537</v>
      </c>
      <c r="B541" s="38" t="s">
        <v>1445</v>
      </c>
      <c r="C541" s="20">
        <f t="shared" ca="1" si="8"/>
        <v>32</v>
      </c>
      <c r="D541" s="29" t="s">
        <v>1446</v>
      </c>
      <c r="E541" s="20" t="s">
        <v>17</v>
      </c>
      <c r="F541" s="31">
        <v>33714</v>
      </c>
      <c r="G541" s="18" t="s">
        <v>18</v>
      </c>
      <c r="H541" s="18" t="s">
        <v>1326</v>
      </c>
      <c r="I541" s="21">
        <v>44562</v>
      </c>
      <c r="J541" s="29" t="s">
        <v>1327</v>
      </c>
      <c r="K541" s="19" t="s">
        <v>1447</v>
      </c>
      <c r="L541" s="19" t="s">
        <v>1340</v>
      </c>
      <c r="M541" s="19" t="s">
        <v>187</v>
      </c>
      <c r="N541" s="22" t="s">
        <v>77</v>
      </c>
      <c r="O541" s="2"/>
    </row>
    <row r="542" spans="1:15" ht="30" customHeight="1">
      <c r="A542" s="18">
        <v>538</v>
      </c>
      <c r="B542" s="39" t="s">
        <v>1448</v>
      </c>
      <c r="C542" s="20">
        <f t="shared" ca="1" si="8"/>
        <v>27</v>
      </c>
      <c r="D542" s="40" t="s">
        <v>1449</v>
      </c>
      <c r="E542" s="20" t="s">
        <v>73</v>
      </c>
      <c r="F542" s="41">
        <v>35461</v>
      </c>
      <c r="G542" s="18" t="s">
        <v>28</v>
      </c>
      <c r="H542" s="18" t="s">
        <v>1326</v>
      </c>
      <c r="I542" s="21">
        <v>45017</v>
      </c>
      <c r="J542" s="29" t="s">
        <v>1327</v>
      </c>
      <c r="K542" s="19" t="s">
        <v>69</v>
      </c>
      <c r="L542" s="19" t="s">
        <v>70</v>
      </c>
      <c r="M542" s="19" t="s">
        <v>42</v>
      </c>
      <c r="N542" s="22" t="s">
        <v>24</v>
      </c>
      <c r="O542" s="2"/>
    </row>
    <row r="543" spans="1:15" ht="30" customHeight="1">
      <c r="A543" s="18">
        <v>539</v>
      </c>
      <c r="B543" s="38" t="s">
        <v>1450</v>
      </c>
      <c r="C543" s="20">
        <f t="shared" ca="1" si="8"/>
        <v>43</v>
      </c>
      <c r="D543" s="29" t="s">
        <v>1451</v>
      </c>
      <c r="E543" s="20" t="s">
        <v>17</v>
      </c>
      <c r="F543" s="21">
        <v>29630</v>
      </c>
      <c r="G543" s="18" t="s">
        <v>18</v>
      </c>
      <c r="H543" s="18" t="s">
        <v>1326</v>
      </c>
      <c r="I543" s="21">
        <v>40180</v>
      </c>
      <c r="J543" s="29" t="s">
        <v>1327</v>
      </c>
      <c r="K543" s="19" t="s">
        <v>796</v>
      </c>
      <c r="L543" s="19" t="s">
        <v>1340</v>
      </c>
      <c r="M543" s="19" t="s">
        <v>42</v>
      </c>
      <c r="N543" s="22" t="s">
        <v>77</v>
      </c>
      <c r="O543" s="2"/>
    </row>
    <row r="544" spans="1:15" ht="30" customHeight="1">
      <c r="A544" s="18">
        <v>540</v>
      </c>
      <c r="B544" s="38" t="s">
        <v>1452</v>
      </c>
      <c r="C544" s="20">
        <f t="shared" ca="1" si="8"/>
        <v>40</v>
      </c>
      <c r="D544" s="29" t="s">
        <v>1453</v>
      </c>
      <c r="E544" s="20" t="s">
        <v>17</v>
      </c>
      <c r="F544" s="21">
        <v>30705</v>
      </c>
      <c r="G544" s="18" t="s">
        <v>28</v>
      </c>
      <c r="H544" s="18" t="s">
        <v>1326</v>
      </c>
      <c r="I544" s="21">
        <v>40180</v>
      </c>
      <c r="J544" s="29" t="s">
        <v>1327</v>
      </c>
      <c r="K544" s="19" t="s">
        <v>21</v>
      </c>
      <c r="L544" s="19" t="s">
        <v>30</v>
      </c>
      <c r="M544" s="19" t="s">
        <v>23</v>
      </c>
      <c r="N544" s="22" t="s">
        <v>24</v>
      </c>
      <c r="O544" s="2"/>
    </row>
    <row r="545" spans="1:15" ht="30" customHeight="1">
      <c r="A545" s="18">
        <v>541</v>
      </c>
      <c r="B545" s="38" t="s">
        <v>1454</v>
      </c>
      <c r="C545" s="20">
        <f t="shared" ca="1" si="8"/>
        <v>33</v>
      </c>
      <c r="D545" s="29" t="s">
        <v>1455</v>
      </c>
      <c r="E545" s="20" t="s">
        <v>17</v>
      </c>
      <c r="F545" s="31">
        <v>33570</v>
      </c>
      <c r="G545" s="18" t="s">
        <v>18</v>
      </c>
      <c r="H545" s="18" t="s">
        <v>1326</v>
      </c>
      <c r="I545" s="21">
        <v>44562</v>
      </c>
      <c r="J545" s="29" t="s">
        <v>1327</v>
      </c>
      <c r="K545" s="19" t="s">
        <v>21</v>
      </c>
      <c r="L545" s="19" t="s">
        <v>30</v>
      </c>
      <c r="M545" s="19" t="s">
        <v>23</v>
      </c>
      <c r="N545" s="22" t="s">
        <v>24</v>
      </c>
      <c r="O545" s="2"/>
    </row>
    <row r="546" spans="1:15" ht="30" customHeight="1">
      <c r="A546" s="18">
        <v>542</v>
      </c>
      <c r="B546" s="38" t="s">
        <v>1456</v>
      </c>
      <c r="C546" s="20">
        <f t="shared" ca="1" si="8"/>
        <v>33</v>
      </c>
      <c r="D546" s="29" t="s">
        <v>1457</v>
      </c>
      <c r="E546" s="20" t="s">
        <v>17</v>
      </c>
      <c r="F546" s="31">
        <v>33493</v>
      </c>
      <c r="G546" s="18" t="s">
        <v>18</v>
      </c>
      <c r="H546" s="18" t="s">
        <v>1326</v>
      </c>
      <c r="I546" s="21">
        <v>44562</v>
      </c>
      <c r="J546" s="29" t="s">
        <v>1327</v>
      </c>
      <c r="K546" s="19" t="s">
        <v>728</v>
      </c>
      <c r="L546" s="19" t="s">
        <v>1340</v>
      </c>
      <c r="M546" s="19" t="s">
        <v>187</v>
      </c>
      <c r="N546" s="22" t="s">
        <v>77</v>
      </c>
      <c r="O546" s="2"/>
    </row>
    <row r="547" spans="1:15" ht="30" customHeight="1">
      <c r="A547" s="18">
        <v>543</v>
      </c>
      <c r="B547" s="38" t="s">
        <v>1458</v>
      </c>
      <c r="C547" s="20">
        <f t="shared" ca="1" si="8"/>
        <v>29</v>
      </c>
      <c r="D547" s="29" t="s">
        <v>1459</v>
      </c>
      <c r="E547" s="20" t="s">
        <v>17</v>
      </c>
      <c r="F547" s="31">
        <v>34850</v>
      </c>
      <c r="G547" s="18" t="s">
        <v>18</v>
      </c>
      <c r="H547" s="18" t="s">
        <v>1326</v>
      </c>
      <c r="I547" s="21">
        <v>43647</v>
      </c>
      <c r="J547" s="29" t="s">
        <v>1327</v>
      </c>
      <c r="K547" s="19" t="s">
        <v>1460</v>
      </c>
      <c r="L547" s="19" t="s">
        <v>61</v>
      </c>
      <c r="M547" s="19" t="s">
        <v>134</v>
      </c>
      <c r="N547" s="22" t="s">
        <v>77</v>
      </c>
      <c r="O547" s="2"/>
    </row>
    <row r="548" spans="1:15" ht="30" customHeight="1">
      <c r="A548" s="18">
        <v>544</v>
      </c>
      <c r="B548" s="38" t="s">
        <v>1461</v>
      </c>
      <c r="C548" s="20">
        <f t="shared" ca="1" si="8"/>
        <v>42</v>
      </c>
      <c r="D548" s="29" t="s">
        <v>1462</v>
      </c>
      <c r="E548" s="20" t="s">
        <v>17</v>
      </c>
      <c r="F548" s="21">
        <v>29993</v>
      </c>
      <c r="G548" s="18" t="s">
        <v>18</v>
      </c>
      <c r="H548" s="18" t="s">
        <v>1326</v>
      </c>
      <c r="I548" s="21">
        <v>40180</v>
      </c>
      <c r="J548" s="29" t="s">
        <v>1327</v>
      </c>
      <c r="K548" s="19" t="s">
        <v>21</v>
      </c>
      <c r="L548" s="19" t="s">
        <v>30</v>
      </c>
      <c r="M548" s="19" t="s">
        <v>23</v>
      </c>
      <c r="N548" s="22" t="s">
        <v>24</v>
      </c>
      <c r="O548" s="2"/>
    </row>
    <row r="549" spans="1:15" ht="30" customHeight="1">
      <c r="A549" s="18">
        <v>545</v>
      </c>
      <c r="B549" s="38" t="s">
        <v>1463</v>
      </c>
      <c r="C549" s="20">
        <f t="shared" ca="1" si="8"/>
        <v>33</v>
      </c>
      <c r="D549" s="29" t="s">
        <v>1464</v>
      </c>
      <c r="E549" s="20" t="s">
        <v>302</v>
      </c>
      <c r="F549" s="21">
        <v>33243</v>
      </c>
      <c r="G549" s="18" t="s">
        <v>18</v>
      </c>
      <c r="H549" s="18" t="s">
        <v>1326</v>
      </c>
      <c r="I549" s="21">
        <v>41944</v>
      </c>
      <c r="J549" s="29" t="s">
        <v>1327</v>
      </c>
      <c r="K549" s="19" t="s">
        <v>1465</v>
      </c>
      <c r="L549" s="19" t="s">
        <v>61</v>
      </c>
      <c r="M549" s="19" t="s">
        <v>932</v>
      </c>
      <c r="N549" s="22" t="s">
        <v>77</v>
      </c>
      <c r="O549" s="2"/>
    </row>
    <row r="550" spans="1:15" s="89" customFormat="1" ht="30" customHeight="1">
      <c r="A550" s="84">
        <v>546</v>
      </c>
      <c r="B550" s="204" t="s">
        <v>1466</v>
      </c>
      <c r="C550" s="86">
        <f t="shared" ca="1" si="8"/>
        <v>25</v>
      </c>
      <c r="D550" s="202" t="s">
        <v>1467</v>
      </c>
      <c r="E550" s="86" t="s">
        <v>17</v>
      </c>
      <c r="F550" s="207">
        <v>36178</v>
      </c>
      <c r="G550" s="84" t="s">
        <v>18</v>
      </c>
      <c r="H550" s="84" t="s">
        <v>1326</v>
      </c>
      <c r="I550" s="74">
        <v>44562</v>
      </c>
      <c r="J550" s="202" t="s">
        <v>1327</v>
      </c>
      <c r="K550" s="85" t="s">
        <v>395</v>
      </c>
      <c r="L550" s="85" t="s">
        <v>1468</v>
      </c>
      <c r="M550" s="85" t="s">
        <v>1469</v>
      </c>
      <c r="N550" s="87" t="s">
        <v>24</v>
      </c>
      <c r="O550" s="88"/>
    </row>
    <row r="551" spans="1:15" ht="30" customHeight="1">
      <c r="A551" s="18">
        <v>547</v>
      </c>
      <c r="B551" s="38" t="s">
        <v>1470</v>
      </c>
      <c r="C551" s="20">
        <f t="shared" ca="1" si="8"/>
        <v>33</v>
      </c>
      <c r="D551" s="29" t="s">
        <v>1471</v>
      </c>
      <c r="E551" s="20" t="s">
        <v>1472</v>
      </c>
      <c r="F551" s="21">
        <v>33319</v>
      </c>
      <c r="G551" s="18" t="s">
        <v>18</v>
      </c>
      <c r="H551" s="18" t="s">
        <v>1326</v>
      </c>
      <c r="I551" s="21">
        <v>42887</v>
      </c>
      <c r="J551" s="29" t="s">
        <v>1327</v>
      </c>
      <c r="K551" s="19" t="s">
        <v>410</v>
      </c>
      <c r="L551" s="19" t="s">
        <v>1473</v>
      </c>
      <c r="M551" s="19" t="s">
        <v>42</v>
      </c>
      <c r="N551" s="22" t="s">
        <v>24</v>
      </c>
      <c r="O551" s="2"/>
    </row>
    <row r="552" spans="1:15" ht="30" customHeight="1">
      <c r="A552" s="18">
        <v>548</v>
      </c>
      <c r="B552" s="38" t="s">
        <v>1474</v>
      </c>
      <c r="C552" s="20">
        <f t="shared" ca="1" si="8"/>
        <v>32</v>
      </c>
      <c r="D552" s="29" t="s">
        <v>1475</v>
      </c>
      <c r="E552" s="20" t="s">
        <v>242</v>
      </c>
      <c r="F552" s="21">
        <v>33806</v>
      </c>
      <c r="G552" s="18" t="s">
        <v>28</v>
      </c>
      <c r="H552" s="18" t="s">
        <v>1326</v>
      </c>
      <c r="I552" s="21">
        <v>42156</v>
      </c>
      <c r="J552" s="29" t="s">
        <v>1327</v>
      </c>
      <c r="K552" s="19" t="s">
        <v>728</v>
      </c>
      <c r="L552" s="19" t="s">
        <v>61</v>
      </c>
      <c r="M552" s="19" t="s">
        <v>468</v>
      </c>
      <c r="N552" s="22" t="s">
        <v>77</v>
      </c>
      <c r="O552" s="26"/>
    </row>
    <row r="553" spans="1:15" ht="30" customHeight="1">
      <c r="A553" s="18">
        <v>549</v>
      </c>
      <c r="B553" s="38" t="s">
        <v>1476</v>
      </c>
      <c r="C553" s="20">
        <f t="shared" ca="1" si="8"/>
        <v>43</v>
      </c>
      <c r="D553" s="29" t="s">
        <v>1477</v>
      </c>
      <c r="E553" s="20" t="s">
        <v>779</v>
      </c>
      <c r="F553" s="21">
        <v>29635</v>
      </c>
      <c r="G553" s="18" t="s">
        <v>28</v>
      </c>
      <c r="H553" s="18" t="s">
        <v>1326</v>
      </c>
      <c r="I553" s="21">
        <v>40180</v>
      </c>
      <c r="J553" s="29" t="s">
        <v>1327</v>
      </c>
      <c r="K553" s="19" t="s">
        <v>1478</v>
      </c>
      <c r="L553" s="19" t="s">
        <v>1479</v>
      </c>
      <c r="M553" s="19" t="s">
        <v>626</v>
      </c>
      <c r="N553" s="22" t="s">
        <v>77</v>
      </c>
      <c r="O553" s="2"/>
    </row>
    <row r="554" spans="1:15" ht="30" customHeight="1">
      <c r="A554" s="18">
        <v>550</v>
      </c>
      <c r="B554" s="38" t="s">
        <v>1480</v>
      </c>
      <c r="C554" s="20">
        <f t="shared" ca="1" si="8"/>
        <v>45</v>
      </c>
      <c r="D554" s="18" t="s">
        <v>1481</v>
      </c>
      <c r="E554" s="20" t="s">
        <v>17</v>
      </c>
      <c r="F554" s="34">
        <v>28926</v>
      </c>
      <c r="G554" s="18" t="s">
        <v>1200</v>
      </c>
      <c r="H554" s="18" t="s">
        <v>1109</v>
      </c>
      <c r="I554" s="21">
        <v>44562</v>
      </c>
      <c r="J554" s="18" t="s">
        <v>1113</v>
      </c>
      <c r="K554" s="19" t="s">
        <v>21</v>
      </c>
      <c r="L554" s="19" t="s">
        <v>30</v>
      </c>
      <c r="M554" s="19" t="s">
        <v>23</v>
      </c>
      <c r="N554" s="22" t="s">
        <v>24</v>
      </c>
      <c r="O554" s="2"/>
    </row>
    <row r="555" spans="1:15" ht="30" customHeight="1">
      <c r="A555" s="18">
        <v>551</v>
      </c>
      <c r="B555" s="39" t="s">
        <v>1482</v>
      </c>
      <c r="C555" s="20">
        <f t="shared" ca="1" si="8"/>
        <v>29</v>
      </c>
      <c r="D555" s="40" t="s">
        <v>1483</v>
      </c>
      <c r="E555" s="20" t="s">
        <v>509</v>
      </c>
      <c r="F555" s="41">
        <v>35024</v>
      </c>
      <c r="G555" s="18" t="s">
        <v>28</v>
      </c>
      <c r="H555" s="18" t="s">
        <v>1326</v>
      </c>
      <c r="I555" s="21">
        <v>45017</v>
      </c>
      <c r="J555" s="29" t="s">
        <v>1327</v>
      </c>
      <c r="K555" s="19" t="s">
        <v>1484</v>
      </c>
      <c r="L555" s="28" t="s">
        <v>721</v>
      </c>
      <c r="M555" s="19" t="s">
        <v>76</v>
      </c>
      <c r="N555" s="22" t="s">
        <v>77</v>
      </c>
      <c r="O555" s="2"/>
    </row>
    <row r="556" spans="1:15" ht="30" customHeight="1">
      <c r="A556" s="18">
        <v>552</v>
      </c>
      <c r="B556" s="38" t="s">
        <v>1485</v>
      </c>
      <c r="C556" s="20">
        <f t="shared" ca="1" si="8"/>
        <v>23</v>
      </c>
      <c r="D556" s="29" t="s">
        <v>1486</v>
      </c>
      <c r="E556" s="20" t="s">
        <v>17</v>
      </c>
      <c r="F556" s="31">
        <v>36894</v>
      </c>
      <c r="G556" s="18" t="s">
        <v>28</v>
      </c>
      <c r="H556" s="18" t="s">
        <v>1326</v>
      </c>
      <c r="I556" s="21">
        <v>44562</v>
      </c>
      <c r="J556" s="29" t="s">
        <v>1327</v>
      </c>
      <c r="K556" s="19" t="s">
        <v>1487</v>
      </c>
      <c r="L556" s="19" t="s">
        <v>910</v>
      </c>
      <c r="M556" s="19" t="s">
        <v>42</v>
      </c>
      <c r="N556" s="22" t="s">
        <v>77</v>
      </c>
      <c r="O556" s="2"/>
    </row>
    <row r="557" spans="1:15" ht="30" customHeight="1">
      <c r="A557" s="18">
        <v>553</v>
      </c>
      <c r="B557" s="38" t="s">
        <v>1488</v>
      </c>
      <c r="C557" s="20">
        <f t="shared" ca="1" si="8"/>
        <v>35</v>
      </c>
      <c r="D557" s="29" t="s">
        <v>1489</v>
      </c>
      <c r="E557" s="20" t="s">
        <v>17</v>
      </c>
      <c r="F557" s="21">
        <v>32857</v>
      </c>
      <c r="G557" s="18" t="s">
        <v>28</v>
      </c>
      <c r="H557" s="18" t="s">
        <v>1326</v>
      </c>
      <c r="I557" s="21">
        <v>42156</v>
      </c>
      <c r="J557" s="29" t="s">
        <v>1327</v>
      </c>
      <c r="K557" s="19" t="s">
        <v>82</v>
      </c>
      <c r="L557" s="19" t="s">
        <v>675</v>
      </c>
      <c r="M557" s="19" t="s">
        <v>23</v>
      </c>
      <c r="N557" s="22" t="s">
        <v>24</v>
      </c>
      <c r="O557" s="2"/>
    </row>
    <row r="558" spans="1:15" ht="30" customHeight="1">
      <c r="A558" s="18">
        <v>554</v>
      </c>
      <c r="B558" s="38" t="s">
        <v>1490</v>
      </c>
      <c r="C558" s="20">
        <f t="shared" ca="1" si="8"/>
        <v>35</v>
      </c>
      <c r="D558" s="29" t="s">
        <v>1491</v>
      </c>
      <c r="E558" s="20" t="s">
        <v>73</v>
      </c>
      <c r="F558" s="21">
        <v>32808</v>
      </c>
      <c r="G558" s="18" t="s">
        <v>28</v>
      </c>
      <c r="H558" s="18" t="s">
        <v>1326</v>
      </c>
      <c r="I558" s="21">
        <v>40179</v>
      </c>
      <c r="J558" s="29" t="s">
        <v>1327</v>
      </c>
      <c r="K558" s="19" t="s">
        <v>197</v>
      </c>
      <c r="L558" s="19" t="s">
        <v>482</v>
      </c>
      <c r="M558" s="35" t="s">
        <v>199</v>
      </c>
      <c r="N558" s="22" t="s">
        <v>24</v>
      </c>
      <c r="O558" s="2"/>
    </row>
    <row r="559" spans="1:15" ht="30" customHeight="1">
      <c r="A559" s="18">
        <v>555</v>
      </c>
      <c r="B559" s="38" t="s">
        <v>1492</v>
      </c>
      <c r="C559" s="20">
        <f t="shared" ca="1" si="8"/>
        <v>49</v>
      </c>
      <c r="D559" s="29" t="s">
        <v>1493</v>
      </c>
      <c r="E559" s="20" t="s">
        <v>242</v>
      </c>
      <c r="F559" s="31">
        <v>27428</v>
      </c>
      <c r="G559" s="18" t="s">
        <v>28</v>
      </c>
      <c r="H559" s="18" t="s">
        <v>1326</v>
      </c>
      <c r="I559" s="21">
        <v>44562</v>
      </c>
      <c r="J559" s="29" t="s">
        <v>1327</v>
      </c>
      <c r="K559" s="19" t="s">
        <v>1494</v>
      </c>
      <c r="L559" s="19" t="s">
        <v>587</v>
      </c>
      <c r="M559" s="19" t="s">
        <v>468</v>
      </c>
      <c r="N559" s="22" t="s">
        <v>77</v>
      </c>
      <c r="O559" s="2"/>
    </row>
    <row r="560" spans="1:15" ht="30" customHeight="1">
      <c r="A560" s="18">
        <v>556</v>
      </c>
      <c r="B560" s="38" t="s">
        <v>1495</v>
      </c>
      <c r="C560" s="20">
        <f t="shared" ca="1" si="8"/>
        <v>40</v>
      </c>
      <c r="D560" s="29" t="s">
        <v>1496</v>
      </c>
      <c r="E560" s="20" t="s">
        <v>17</v>
      </c>
      <c r="F560" s="21">
        <v>30748</v>
      </c>
      <c r="G560" s="18" t="s">
        <v>28</v>
      </c>
      <c r="H560" s="18" t="s">
        <v>1326</v>
      </c>
      <c r="I560" s="21">
        <v>40544</v>
      </c>
      <c r="J560" s="29" t="s">
        <v>1327</v>
      </c>
      <c r="K560" s="19" t="s">
        <v>1497</v>
      </c>
      <c r="L560" s="19" t="s">
        <v>1401</v>
      </c>
      <c r="M560" s="19" t="s">
        <v>424</v>
      </c>
      <c r="N560" s="22" t="s">
        <v>77</v>
      </c>
      <c r="O560" s="2"/>
    </row>
    <row r="561" spans="1:15" ht="30" customHeight="1">
      <c r="A561" s="18">
        <v>557</v>
      </c>
      <c r="B561" s="39" t="s">
        <v>1498</v>
      </c>
      <c r="C561" s="20">
        <f t="shared" ca="1" si="8"/>
        <v>25</v>
      </c>
      <c r="D561" s="40" t="s">
        <v>1499</v>
      </c>
      <c r="E561" s="20" t="s">
        <v>45</v>
      </c>
      <c r="F561" s="41">
        <v>36325</v>
      </c>
      <c r="G561" s="18" t="s">
        <v>18</v>
      </c>
      <c r="H561" s="18" t="s">
        <v>1326</v>
      </c>
      <c r="I561" s="21">
        <v>45017</v>
      </c>
      <c r="J561" s="29" t="s">
        <v>1327</v>
      </c>
      <c r="K561" s="19" t="s">
        <v>197</v>
      </c>
      <c r="L561" s="19" t="s">
        <v>482</v>
      </c>
      <c r="M561" s="19" t="s">
        <v>199</v>
      </c>
      <c r="N561" s="22" t="s">
        <v>24</v>
      </c>
      <c r="O561" s="2"/>
    </row>
    <row r="562" spans="1:15" ht="30" customHeight="1">
      <c r="A562" s="18">
        <v>558</v>
      </c>
      <c r="B562" s="39" t="s">
        <v>1500</v>
      </c>
      <c r="C562" s="20">
        <f t="shared" ca="1" si="8"/>
        <v>25</v>
      </c>
      <c r="D562" s="40" t="s">
        <v>1501</v>
      </c>
      <c r="E562" s="20" t="s">
        <v>73</v>
      </c>
      <c r="F562" s="41">
        <v>36249</v>
      </c>
      <c r="G562" s="18" t="s">
        <v>18</v>
      </c>
      <c r="H562" s="18" t="s">
        <v>1326</v>
      </c>
      <c r="I562" s="21">
        <v>45017</v>
      </c>
      <c r="J562" s="29" t="s">
        <v>1327</v>
      </c>
      <c r="K562" s="19" t="s">
        <v>82</v>
      </c>
      <c r="L562" s="19" t="s">
        <v>675</v>
      </c>
      <c r="M562" s="19" t="s">
        <v>23</v>
      </c>
      <c r="N562" s="22" t="s">
        <v>24</v>
      </c>
      <c r="O562" s="2"/>
    </row>
    <row r="563" spans="1:15" ht="30" customHeight="1">
      <c r="A563" s="18">
        <v>559</v>
      </c>
      <c r="B563" s="43" t="s">
        <v>1502</v>
      </c>
      <c r="C563" s="20">
        <f t="shared" ca="1" si="8"/>
        <v>40</v>
      </c>
      <c r="D563" s="44" t="s">
        <v>1503</v>
      </c>
      <c r="E563" s="45" t="s">
        <v>17</v>
      </c>
      <c r="F563" s="46">
        <v>31009</v>
      </c>
      <c r="G563" s="47" t="s">
        <v>28</v>
      </c>
      <c r="H563" s="47" t="s">
        <v>1326</v>
      </c>
      <c r="I563" s="46">
        <v>40969</v>
      </c>
      <c r="J563" s="44" t="s">
        <v>1327</v>
      </c>
      <c r="K563" s="48" t="s">
        <v>1504</v>
      </c>
      <c r="L563" s="48" t="s">
        <v>61</v>
      </c>
      <c r="M563" s="48" t="s">
        <v>1505</v>
      </c>
      <c r="N563" s="49" t="s">
        <v>77</v>
      </c>
      <c r="O563" s="2"/>
    </row>
    <row r="564" spans="1:15" ht="30" customHeight="1">
      <c r="A564" s="18">
        <v>560</v>
      </c>
      <c r="B564" s="38" t="s">
        <v>1506</v>
      </c>
      <c r="C564" s="20">
        <f t="shared" ca="1" si="8"/>
        <v>36</v>
      </c>
      <c r="D564" s="29" t="s">
        <v>1507</v>
      </c>
      <c r="E564" s="20" t="s">
        <v>17</v>
      </c>
      <c r="F564" s="21">
        <v>32344</v>
      </c>
      <c r="G564" s="18" t="s">
        <v>28</v>
      </c>
      <c r="H564" s="18" t="s">
        <v>1326</v>
      </c>
      <c r="I564" s="21">
        <v>40544</v>
      </c>
      <c r="J564" s="29" t="s">
        <v>1327</v>
      </c>
      <c r="K564" s="19" t="s">
        <v>728</v>
      </c>
      <c r="L564" s="19" t="s">
        <v>1357</v>
      </c>
      <c r="M564" s="19" t="s">
        <v>468</v>
      </c>
      <c r="N564" s="22" t="s">
        <v>77</v>
      </c>
      <c r="O564" s="2"/>
    </row>
    <row r="565" spans="1:15" s="89" customFormat="1" ht="30" customHeight="1">
      <c r="A565" s="84">
        <v>561</v>
      </c>
      <c r="B565" s="204" t="s">
        <v>1508</v>
      </c>
      <c r="C565" s="86">
        <f t="shared" ca="1" si="8"/>
        <v>27</v>
      </c>
      <c r="D565" s="202" t="s">
        <v>1509</v>
      </c>
      <c r="E565" s="86" t="s">
        <v>17</v>
      </c>
      <c r="F565" s="207">
        <v>35506</v>
      </c>
      <c r="G565" s="84" t="s">
        <v>28</v>
      </c>
      <c r="H565" s="84" t="s">
        <v>1326</v>
      </c>
      <c r="I565" s="74">
        <v>44562</v>
      </c>
      <c r="J565" s="202" t="s">
        <v>1327</v>
      </c>
      <c r="K565" s="85" t="s">
        <v>90</v>
      </c>
      <c r="L565" s="85" t="s">
        <v>70</v>
      </c>
      <c r="M565" s="85" t="s">
        <v>42</v>
      </c>
      <c r="N565" s="87" t="s">
        <v>24</v>
      </c>
      <c r="O565" s="88"/>
    </row>
    <row r="566" spans="1:15" ht="30" customHeight="1">
      <c r="A566" s="18">
        <v>562</v>
      </c>
      <c r="B566" s="43" t="s">
        <v>1510</v>
      </c>
      <c r="C566" s="20">
        <f t="shared" ca="1" si="8"/>
        <v>46</v>
      </c>
      <c r="D566" s="44" t="s">
        <v>1511</v>
      </c>
      <c r="E566" s="45" t="s">
        <v>17</v>
      </c>
      <c r="F566" s="46">
        <v>28573</v>
      </c>
      <c r="G566" s="47" t="s">
        <v>28</v>
      </c>
      <c r="H566" s="47" t="s">
        <v>1326</v>
      </c>
      <c r="I566" s="46">
        <v>40180</v>
      </c>
      <c r="J566" s="44" t="s">
        <v>1327</v>
      </c>
      <c r="K566" s="48" t="s">
        <v>728</v>
      </c>
      <c r="L566" s="48" t="s">
        <v>61</v>
      </c>
      <c r="M566" s="48" t="s">
        <v>1505</v>
      </c>
      <c r="N566" s="49" t="s">
        <v>77</v>
      </c>
      <c r="O566" s="2"/>
    </row>
    <row r="567" spans="1:15" ht="30" customHeight="1">
      <c r="A567" s="18">
        <v>563</v>
      </c>
      <c r="B567" s="38" t="s">
        <v>1510</v>
      </c>
      <c r="C567" s="20">
        <f t="shared" ca="1" si="8"/>
        <v>52</v>
      </c>
      <c r="D567" s="29" t="s">
        <v>1512</v>
      </c>
      <c r="E567" s="20" t="s">
        <v>17</v>
      </c>
      <c r="F567" s="21">
        <v>26341</v>
      </c>
      <c r="G567" s="18" t="s">
        <v>28</v>
      </c>
      <c r="H567" s="18" t="s">
        <v>1326</v>
      </c>
      <c r="I567" s="21">
        <v>40544</v>
      </c>
      <c r="J567" s="29" t="s">
        <v>1327</v>
      </c>
      <c r="K567" s="19" t="s">
        <v>728</v>
      </c>
      <c r="L567" s="19" t="s">
        <v>1357</v>
      </c>
      <c r="M567" s="19" t="s">
        <v>468</v>
      </c>
      <c r="N567" s="22" t="s">
        <v>77</v>
      </c>
      <c r="O567" s="2"/>
    </row>
    <row r="568" spans="1:15" ht="30" customHeight="1">
      <c r="A568" s="18">
        <v>564</v>
      </c>
      <c r="B568" s="38" t="s">
        <v>1513</v>
      </c>
      <c r="C568" s="20">
        <f t="shared" ca="1" si="8"/>
        <v>56</v>
      </c>
      <c r="D568" s="29" t="s">
        <v>1514</v>
      </c>
      <c r="E568" s="20" t="s">
        <v>17</v>
      </c>
      <c r="F568" s="21">
        <v>24908</v>
      </c>
      <c r="G568" s="18" t="s">
        <v>28</v>
      </c>
      <c r="H568" s="18" t="s">
        <v>1326</v>
      </c>
      <c r="I568" s="21">
        <v>40544</v>
      </c>
      <c r="J568" s="29" t="s">
        <v>1327</v>
      </c>
      <c r="K568" s="19" t="s">
        <v>809</v>
      </c>
      <c r="L568" s="19" t="s">
        <v>587</v>
      </c>
      <c r="M568" s="19" t="s">
        <v>424</v>
      </c>
      <c r="N568" s="22" t="s">
        <v>77</v>
      </c>
      <c r="O568" s="2"/>
    </row>
    <row r="569" spans="1:15" ht="30" customHeight="1">
      <c r="A569" s="18">
        <v>565</v>
      </c>
      <c r="B569" s="38" t="s">
        <v>1515</v>
      </c>
      <c r="C569" s="20">
        <f t="shared" ca="1" si="8"/>
        <v>36</v>
      </c>
      <c r="D569" s="29" t="s">
        <v>1516</v>
      </c>
      <c r="E569" s="20" t="s">
        <v>17</v>
      </c>
      <c r="F569" s="21">
        <v>32287</v>
      </c>
      <c r="G569" s="18" t="s">
        <v>28</v>
      </c>
      <c r="H569" s="18" t="s">
        <v>1326</v>
      </c>
      <c r="I569" s="21">
        <v>40544</v>
      </c>
      <c r="J569" s="29" t="s">
        <v>1327</v>
      </c>
      <c r="K569" s="19" t="s">
        <v>1400</v>
      </c>
      <c r="L569" s="19" t="s">
        <v>1340</v>
      </c>
      <c r="M569" s="19" t="s">
        <v>187</v>
      </c>
      <c r="N569" s="22" t="s">
        <v>77</v>
      </c>
      <c r="O569" s="2"/>
    </row>
    <row r="570" spans="1:15" ht="30" customHeight="1">
      <c r="A570" s="18">
        <v>566</v>
      </c>
      <c r="B570" s="38" t="s">
        <v>1517</v>
      </c>
      <c r="C570" s="20">
        <f t="shared" ca="1" si="8"/>
        <v>39</v>
      </c>
      <c r="D570" s="29" t="s">
        <v>1518</v>
      </c>
      <c r="E570" s="20" t="s">
        <v>17</v>
      </c>
      <c r="F570" s="21">
        <v>31203</v>
      </c>
      <c r="G570" s="18" t="s">
        <v>28</v>
      </c>
      <c r="H570" s="18" t="s">
        <v>1326</v>
      </c>
      <c r="I570" s="21">
        <v>40180</v>
      </c>
      <c r="J570" s="29" t="s">
        <v>1327</v>
      </c>
      <c r="K570" s="19" t="s">
        <v>74</v>
      </c>
      <c r="L570" s="19" t="s">
        <v>762</v>
      </c>
      <c r="M570" s="19" t="s">
        <v>42</v>
      </c>
      <c r="N570" s="22" t="s">
        <v>77</v>
      </c>
      <c r="O570" s="2"/>
    </row>
    <row r="571" spans="1:15" ht="30" customHeight="1">
      <c r="A571" s="18">
        <v>567</v>
      </c>
      <c r="B571" s="38" t="s">
        <v>1519</v>
      </c>
      <c r="C571" s="20">
        <f t="shared" ca="1" si="8"/>
        <v>45</v>
      </c>
      <c r="D571" s="29" t="s">
        <v>1520</v>
      </c>
      <c r="E571" s="20" t="s">
        <v>17</v>
      </c>
      <c r="F571" s="21">
        <v>29218</v>
      </c>
      <c r="G571" s="18" t="s">
        <v>28</v>
      </c>
      <c r="H571" s="18" t="s">
        <v>1326</v>
      </c>
      <c r="I571" s="21">
        <v>40180</v>
      </c>
      <c r="J571" s="29" t="s">
        <v>1327</v>
      </c>
      <c r="K571" s="19" t="s">
        <v>1424</v>
      </c>
      <c r="L571" s="19" t="s">
        <v>61</v>
      </c>
      <c r="M571" s="19" t="s">
        <v>932</v>
      </c>
      <c r="N571" s="22" t="s">
        <v>77</v>
      </c>
      <c r="O571" s="2"/>
    </row>
    <row r="572" spans="1:15" ht="30" customHeight="1">
      <c r="A572" s="18">
        <v>568</v>
      </c>
      <c r="B572" s="39" t="s">
        <v>1521</v>
      </c>
      <c r="C572" s="20">
        <f t="shared" ca="1" si="8"/>
        <v>26</v>
      </c>
      <c r="D572" s="40" t="s">
        <v>1522</v>
      </c>
      <c r="E572" s="20" t="s">
        <v>431</v>
      </c>
      <c r="F572" s="41">
        <v>36153</v>
      </c>
      <c r="G572" s="18" t="s">
        <v>18</v>
      </c>
      <c r="H572" s="18" t="s">
        <v>1326</v>
      </c>
      <c r="I572" s="21">
        <v>45017</v>
      </c>
      <c r="J572" s="29" t="s">
        <v>1327</v>
      </c>
      <c r="K572" s="19" t="s">
        <v>1523</v>
      </c>
      <c r="L572" s="19" t="s">
        <v>1340</v>
      </c>
      <c r="M572" s="19" t="s">
        <v>479</v>
      </c>
      <c r="N572" s="22" t="s">
        <v>77</v>
      </c>
      <c r="O572" s="2"/>
    </row>
    <row r="573" spans="1:15" s="89" customFormat="1" ht="30" customHeight="1">
      <c r="A573" s="84">
        <v>569</v>
      </c>
      <c r="B573" s="199" t="s">
        <v>1524</v>
      </c>
      <c r="C573" s="86">
        <f t="shared" ca="1" si="8"/>
        <v>26</v>
      </c>
      <c r="D573" s="200" t="s">
        <v>1525</v>
      </c>
      <c r="E573" s="86" t="s">
        <v>779</v>
      </c>
      <c r="F573" s="201">
        <v>36152</v>
      </c>
      <c r="G573" s="84" t="s">
        <v>18</v>
      </c>
      <c r="H573" s="84" t="s">
        <v>1326</v>
      </c>
      <c r="I573" s="74">
        <v>45017</v>
      </c>
      <c r="J573" s="202" t="s">
        <v>1327</v>
      </c>
      <c r="K573" s="85" t="s">
        <v>197</v>
      </c>
      <c r="L573" s="85" t="s">
        <v>482</v>
      </c>
      <c r="M573" s="85" t="s">
        <v>199</v>
      </c>
      <c r="N573" s="87" t="s">
        <v>24</v>
      </c>
      <c r="O573" s="88"/>
    </row>
    <row r="574" spans="1:15" ht="30" customHeight="1">
      <c r="A574" s="18">
        <v>570</v>
      </c>
      <c r="B574" s="38" t="s">
        <v>1526</v>
      </c>
      <c r="C574" s="20">
        <f t="shared" ca="1" si="8"/>
        <v>27</v>
      </c>
      <c r="D574" s="29" t="s">
        <v>1527</v>
      </c>
      <c r="E574" s="20" t="s">
        <v>17</v>
      </c>
      <c r="F574" s="52" t="s">
        <v>1528</v>
      </c>
      <c r="G574" s="18" t="s">
        <v>18</v>
      </c>
      <c r="H574" s="18" t="s">
        <v>1326</v>
      </c>
      <c r="I574" s="21">
        <v>44562</v>
      </c>
      <c r="J574" s="29" t="s">
        <v>1327</v>
      </c>
      <c r="K574" s="19" t="s">
        <v>82</v>
      </c>
      <c r="L574" s="19" t="s">
        <v>675</v>
      </c>
      <c r="M574" s="19" t="s">
        <v>23</v>
      </c>
      <c r="N574" s="22" t="s">
        <v>24</v>
      </c>
      <c r="O574" s="2"/>
    </row>
    <row r="575" spans="1:15" ht="30" customHeight="1">
      <c r="A575" s="18">
        <v>571</v>
      </c>
      <c r="B575" s="38" t="s">
        <v>1529</v>
      </c>
      <c r="C575" s="20">
        <f t="shared" ca="1" si="8"/>
        <v>24</v>
      </c>
      <c r="D575" s="29" t="s">
        <v>1530</v>
      </c>
      <c r="E575" s="20" t="s">
        <v>17</v>
      </c>
      <c r="F575" s="31">
        <v>36677</v>
      </c>
      <c r="G575" s="18" t="s">
        <v>18</v>
      </c>
      <c r="H575" s="18" t="s">
        <v>1326</v>
      </c>
      <c r="I575" s="21">
        <v>44562</v>
      </c>
      <c r="J575" s="29" t="s">
        <v>1327</v>
      </c>
      <c r="K575" s="19" t="s">
        <v>69</v>
      </c>
      <c r="L575" s="19" t="s">
        <v>70</v>
      </c>
      <c r="M575" s="19" t="s">
        <v>42</v>
      </c>
      <c r="N575" s="22" t="s">
        <v>24</v>
      </c>
      <c r="O575" s="2"/>
    </row>
    <row r="576" spans="1:15" s="89" customFormat="1" ht="30" customHeight="1">
      <c r="A576" s="84">
        <v>572</v>
      </c>
      <c r="B576" s="199" t="s">
        <v>1531</v>
      </c>
      <c r="C576" s="86">
        <f t="shared" ca="1" si="8"/>
        <v>24</v>
      </c>
      <c r="D576" s="200" t="s">
        <v>1532</v>
      </c>
      <c r="E576" s="86" t="s">
        <v>17</v>
      </c>
      <c r="F576" s="201">
        <v>36777</v>
      </c>
      <c r="G576" s="84" t="s">
        <v>18</v>
      </c>
      <c r="H576" s="84" t="s">
        <v>1326</v>
      </c>
      <c r="I576" s="74">
        <v>45017</v>
      </c>
      <c r="J576" s="202" t="s">
        <v>1327</v>
      </c>
      <c r="K576" s="85" t="s">
        <v>21</v>
      </c>
      <c r="L576" s="85" t="s">
        <v>30</v>
      </c>
      <c r="M576" s="85" t="s">
        <v>23</v>
      </c>
      <c r="N576" s="87" t="s">
        <v>24</v>
      </c>
      <c r="O576" s="88"/>
    </row>
    <row r="577" spans="1:15" ht="30" customHeight="1">
      <c r="A577" s="18">
        <v>573</v>
      </c>
      <c r="B577" s="38" t="s">
        <v>1533</v>
      </c>
      <c r="C577" s="20">
        <f t="shared" ca="1" si="8"/>
        <v>41</v>
      </c>
      <c r="D577" s="29" t="s">
        <v>1534</v>
      </c>
      <c r="E577" s="20" t="s">
        <v>735</v>
      </c>
      <c r="F577" s="21">
        <v>30662</v>
      </c>
      <c r="G577" s="18" t="s">
        <v>18</v>
      </c>
      <c r="H577" s="18" t="s">
        <v>1326</v>
      </c>
      <c r="I577" s="21">
        <v>40245</v>
      </c>
      <c r="J577" s="29" t="s">
        <v>1327</v>
      </c>
      <c r="K577" s="19" t="s">
        <v>1535</v>
      </c>
      <c r="L577" s="19" t="s">
        <v>1357</v>
      </c>
      <c r="M577" s="19" t="s">
        <v>468</v>
      </c>
      <c r="N577" s="22" t="s">
        <v>77</v>
      </c>
      <c r="O577" s="2"/>
    </row>
    <row r="578" spans="1:15" s="89" customFormat="1" ht="30" customHeight="1">
      <c r="A578" s="84">
        <v>574</v>
      </c>
      <c r="B578" s="204" t="s">
        <v>1536</v>
      </c>
      <c r="C578" s="86">
        <f t="shared" ca="1" si="8"/>
        <v>25</v>
      </c>
      <c r="D578" s="202" t="s">
        <v>1537</v>
      </c>
      <c r="E578" s="86" t="s">
        <v>17</v>
      </c>
      <c r="F578" s="207">
        <v>36382</v>
      </c>
      <c r="G578" s="84" t="s">
        <v>18</v>
      </c>
      <c r="H578" s="84" t="s">
        <v>1326</v>
      </c>
      <c r="I578" s="74">
        <v>44562</v>
      </c>
      <c r="J578" s="202" t="s">
        <v>1327</v>
      </c>
      <c r="K578" s="85" t="s">
        <v>197</v>
      </c>
      <c r="L578" s="85" t="s">
        <v>482</v>
      </c>
      <c r="M578" s="85" t="s">
        <v>199</v>
      </c>
      <c r="N578" s="87" t="s">
        <v>24</v>
      </c>
      <c r="O578" s="88"/>
    </row>
    <row r="579" spans="1:15" ht="30" customHeight="1">
      <c r="A579" s="18">
        <v>575</v>
      </c>
      <c r="B579" s="38" t="s">
        <v>1538</v>
      </c>
      <c r="C579" s="20">
        <f t="shared" ca="1" si="8"/>
        <v>48</v>
      </c>
      <c r="D579" s="29" t="s">
        <v>1539</v>
      </c>
      <c r="E579" s="20" t="s">
        <v>17</v>
      </c>
      <c r="F579" s="21">
        <v>27915</v>
      </c>
      <c r="G579" s="18" t="s">
        <v>18</v>
      </c>
      <c r="H579" s="18" t="s">
        <v>1326</v>
      </c>
      <c r="I579" s="21">
        <v>40245</v>
      </c>
      <c r="J579" s="29" t="s">
        <v>1327</v>
      </c>
      <c r="K579" s="19" t="s">
        <v>728</v>
      </c>
      <c r="L579" s="19" t="s">
        <v>1357</v>
      </c>
      <c r="M579" s="19" t="s">
        <v>468</v>
      </c>
      <c r="N579" s="22" t="s">
        <v>77</v>
      </c>
      <c r="O579" s="2"/>
    </row>
    <row r="580" spans="1:15" ht="30" customHeight="1">
      <c r="A580" s="18">
        <v>576</v>
      </c>
      <c r="B580" s="38" t="s">
        <v>1540</v>
      </c>
      <c r="C580" s="20">
        <f t="shared" ca="1" si="8"/>
        <v>38</v>
      </c>
      <c r="D580" s="29" t="s">
        <v>1541</v>
      </c>
      <c r="E580" s="20" t="s">
        <v>17</v>
      </c>
      <c r="F580" s="21">
        <v>31640</v>
      </c>
      <c r="G580" s="18" t="s">
        <v>18</v>
      </c>
      <c r="H580" s="18" t="s">
        <v>1326</v>
      </c>
      <c r="I580" s="21">
        <v>40180</v>
      </c>
      <c r="J580" s="29" t="s">
        <v>1327</v>
      </c>
      <c r="K580" s="19" t="s">
        <v>52</v>
      </c>
      <c r="L580" s="19" t="s">
        <v>66</v>
      </c>
      <c r="M580" s="19" t="s">
        <v>23</v>
      </c>
      <c r="N580" s="22" t="s">
        <v>24</v>
      </c>
      <c r="O580" s="2"/>
    </row>
    <row r="581" spans="1:15" ht="30" customHeight="1">
      <c r="A581" s="18">
        <v>577</v>
      </c>
      <c r="B581" s="38" t="s">
        <v>1542</v>
      </c>
      <c r="C581" s="20">
        <f t="shared" ca="1" si="8"/>
        <v>34</v>
      </c>
      <c r="D581" s="29" t="s">
        <v>1543</v>
      </c>
      <c r="E581" s="20" t="s">
        <v>246</v>
      </c>
      <c r="F581" s="21">
        <v>33105</v>
      </c>
      <c r="G581" s="18" t="s">
        <v>18</v>
      </c>
      <c r="H581" s="18" t="s">
        <v>1326</v>
      </c>
      <c r="I581" s="21">
        <v>42887</v>
      </c>
      <c r="J581" s="29" t="s">
        <v>1327</v>
      </c>
      <c r="K581" s="19" t="s">
        <v>1544</v>
      </c>
      <c r="L581" s="19" t="s">
        <v>1545</v>
      </c>
      <c r="M581" s="19" t="s">
        <v>479</v>
      </c>
      <c r="N581" s="22" t="s">
        <v>77</v>
      </c>
      <c r="O581" s="2"/>
    </row>
    <row r="582" spans="1:15" ht="30" customHeight="1">
      <c r="A582" s="18">
        <v>578</v>
      </c>
      <c r="B582" s="38" t="s">
        <v>1546</v>
      </c>
      <c r="C582" s="20">
        <f t="shared" ref="C582:C645" ca="1" si="9">(YEAR(NOW())-YEAR(F582))</f>
        <v>30</v>
      </c>
      <c r="D582" s="29" t="s">
        <v>1547</v>
      </c>
      <c r="E582" s="20" t="s">
        <v>17</v>
      </c>
      <c r="F582" s="31">
        <v>34668</v>
      </c>
      <c r="G582" s="18" t="s">
        <v>28</v>
      </c>
      <c r="H582" s="18" t="s">
        <v>1326</v>
      </c>
      <c r="I582" s="21">
        <v>44562</v>
      </c>
      <c r="J582" s="29" t="s">
        <v>1327</v>
      </c>
      <c r="K582" s="19" t="s">
        <v>1548</v>
      </c>
      <c r="L582" s="19" t="s">
        <v>1340</v>
      </c>
      <c r="M582" s="19" t="s">
        <v>187</v>
      </c>
      <c r="N582" s="22" t="s">
        <v>77</v>
      </c>
      <c r="O582" s="2"/>
    </row>
    <row r="583" spans="1:15" ht="30" customHeight="1">
      <c r="A583" s="18">
        <v>579</v>
      </c>
      <c r="B583" s="38" t="s">
        <v>1549</v>
      </c>
      <c r="C583" s="20">
        <f t="shared" ca="1" si="9"/>
        <v>24</v>
      </c>
      <c r="D583" s="29" t="s">
        <v>1550</v>
      </c>
      <c r="E583" s="20" t="s">
        <v>73</v>
      </c>
      <c r="F583" s="31">
        <v>36539</v>
      </c>
      <c r="G583" s="18" t="s">
        <v>28</v>
      </c>
      <c r="H583" s="18" t="s">
        <v>1326</v>
      </c>
      <c r="I583" s="21">
        <v>44562</v>
      </c>
      <c r="J583" s="29" t="s">
        <v>1327</v>
      </c>
      <c r="K583" s="19" t="s">
        <v>1551</v>
      </c>
      <c r="L583" s="19" t="s">
        <v>1357</v>
      </c>
      <c r="M583" s="19" t="s">
        <v>468</v>
      </c>
      <c r="N583" s="22" t="s">
        <v>77</v>
      </c>
      <c r="O583" s="2"/>
    </row>
    <row r="584" spans="1:15" ht="30" customHeight="1">
      <c r="A584" s="18">
        <v>580</v>
      </c>
      <c r="B584" s="39" t="s">
        <v>1552</v>
      </c>
      <c r="C584" s="20">
        <f t="shared" ca="1" si="9"/>
        <v>25</v>
      </c>
      <c r="D584" s="40" t="s">
        <v>1553</v>
      </c>
      <c r="E584" s="20" t="s">
        <v>17</v>
      </c>
      <c r="F584" s="41">
        <v>36305</v>
      </c>
      <c r="G584" s="18" t="s">
        <v>18</v>
      </c>
      <c r="H584" s="18" t="s">
        <v>1326</v>
      </c>
      <c r="I584" s="21">
        <v>45017</v>
      </c>
      <c r="J584" s="29" t="s">
        <v>1327</v>
      </c>
      <c r="K584" s="19" t="s">
        <v>82</v>
      </c>
      <c r="L584" s="19" t="s">
        <v>675</v>
      </c>
      <c r="M584" s="19" t="s">
        <v>23</v>
      </c>
      <c r="N584" s="22" t="s">
        <v>24</v>
      </c>
      <c r="O584" s="2"/>
    </row>
    <row r="585" spans="1:15" ht="30" customHeight="1">
      <c r="A585" s="18">
        <v>581</v>
      </c>
      <c r="B585" s="38" t="s">
        <v>1554</v>
      </c>
      <c r="C585" s="20">
        <f t="shared" ca="1" si="9"/>
        <v>57</v>
      </c>
      <c r="D585" s="29" t="s">
        <v>1555</v>
      </c>
      <c r="E585" s="20" t="s">
        <v>17</v>
      </c>
      <c r="F585" s="21">
        <v>24722</v>
      </c>
      <c r="G585" s="18" t="s">
        <v>28</v>
      </c>
      <c r="H585" s="18" t="s">
        <v>1326</v>
      </c>
      <c r="I585" s="21">
        <v>40180</v>
      </c>
      <c r="J585" s="29" t="s">
        <v>1327</v>
      </c>
      <c r="K585" s="28" t="s">
        <v>809</v>
      </c>
      <c r="L585" s="19" t="s">
        <v>1397</v>
      </c>
      <c r="M585" s="19" t="s">
        <v>468</v>
      </c>
      <c r="N585" s="22" t="s">
        <v>77</v>
      </c>
      <c r="O585" s="2"/>
    </row>
    <row r="586" spans="1:15" s="89" customFormat="1" ht="30" customHeight="1">
      <c r="A586" s="84">
        <v>582</v>
      </c>
      <c r="B586" s="204" t="s">
        <v>1556</v>
      </c>
      <c r="C586" s="86">
        <f t="shared" ca="1" si="9"/>
        <v>32</v>
      </c>
      <c r="D586" s="202" t="s">
        <v>1557</v>
      </c>
      <c r="E586" s="86" t="s">
        <v>17</v>
      </c>
      <c r="F586" s="74">
        <v>33692</v>
      </c>
      <c r="G586" s="84" t="s">
        <v>28</v>
      </c>
      <c r="H586" s="84" t="s">
        <v>1326</v>
      </c>
      <c r="I586" s="74">
        <v>44562</v>
      </c>
      <c r="J586" s="202" t="s">
        <v>1327</v>
      </c>
      <c r="K586" s="85" t="s">
        <v>21</v>
      </c>
      <c r="L586" s="203" t="s">
        <v>30</v>
      </c>
      <c r="M586" s="85" t="s">
        <v>23</v>
      </c>
      <c r="N586" s="87" t="s">
        <v>24</v>
      </c>
      <c r="O586" s="88"/>
    </row>
    <row r="587" spans="1:15" ht="30" customHeight="1">
      <c r="A587" s="18">
        <v>583</v>
      </c>
      <c r="B587" s="38" t="s">
        <v>1558</v>
      </c>
      <c r="C587" s="20">
        <f t="shared" ca="1" si="9"/>
        <v>33</v>
      </c>
      <c r="D587" s="29" t="s">
        <v>1559</v>
      </c>
      <c r="E587" s="20" t="s">
        <v>73</v>
      </c>
      <c r="F587" s="31">
        <v>33507</v>
      </c>
      <c r="G587" s="18" t="s">
        <v>18</v>
      </c>
      <c r="H587" s="18" t="s">
        <v>1326</v>
      </c>
      <c r="I587" s="21">
        <v>44562</v>
      </c>
      <c r="J587" s="29" t="s">
        <v>1327</v>
      </c>
      <c r="K587" s="19" t="s">
        <v>460</v>
      </c>
      <c r="L587" s="19" t="s">
        <v>461</v>
      </c>
      <c r="M587" s="19" t="s">
        <v>23</v>
      </c>
      <c r="N587" s="22" t="s">
        <v>24</v>
      </c>
      <c r="O587" s="2"/>
    </row>
    <row r="588" spans="1:15" ht="30" customHeight="1">
      <c r="A588" s="18">
        <v>584</v>
      </c>
      <c r="B588" s="38" t="s">
        <v>1560</v>
      </c>
      <c r="C588" s="20">
        <f t="shared" ca="1" si="9"/>
        <v>41</v>
      </c>
      <c r="D588" s="29" t="s">
        <v>1561</v>
      </c>
      <c r="E588" s="20" t="s">
        <v>17</v>
      </c>
      <c r="F588" s="21">
        <v>30498</v>
      </c>
      <c r="G588" s="18" t="s">
        <v>28</v>
      </c>
      <c r="H588" s="18" t="s">
        <v>1326</v>
      </c>
      <c r="I588" s="21">
        <v>40180</v>
      </c>
      <c r="J588" s="29" t="s">
        <v>1327</v>
      </c>
      <c r="K588" s="19" t="s">
        <v>931</v>
      </c>
      <c r="L588" s="19" t="s">
        <v>587</v>
      </c>
      <c r="M588" s="19" t="s">
        <v>468</v>
      </c>
      <c r="N588" s="22" t="s">
        <v>77</v>
      </c>
      <c r="O588" s="2"/>
    </row>
    <row r="589" spans="1:15" ht="30" customHeight="1">
      <c r="A589" s="18">
        <v>585</v>
      </c>
      <c r="B589" s="38" t="s">
        <v>1562</v>
      </c>
      <c r="C589" s="20">
        <f t="shared" ca="1" si="9"/>
        <v>42</v>
      </c>
      <c r="D589" s="29" t="s">
        <v>1563</v>
      </c>
      <c r="E589" s="20" t="s">
        <v>17</v>
      </c>
      <c r="F589" s="21">
        <v>30016</v>
      </c>
      <c r="G589" s="18" t="s">
        <v>28</v>
      </c>
      <c r="H589" s="18" t="s">
        <v>1326</v>
      </c>
      <c r="I589" s="21">
        <v>40180</v>
      </c>
      <c r="J589" s="29" t="s">
        <v>1327</v>
      </c>
      <c r="K589" s="19" t="s">
        <v>1564</v>
      </c>
      <c r="L589" s="19" t="s">
        <v>762</v>
      </c>
      <c r="M589" s="19" t="s">
        <v>42</v>
      </c>
      <c r="N589" s="22" t="s">
        <v>77</v>
      </c>
      <c r="O589" s="2"/>
    </row>
    <row r="590" spans="1:15" ht="30" customHeight="1">
      <c r="A590" s="18">
        <v>586</v>
      </c>
      <c r="B590" s="38" t="s">
        <v>1565</v>
      </c>
      <c r="C590" s="20">
        <f t="shared" ca="1" si="9"/>
        <v>30</v>
      </c>
      <c r="D590" s="29" t="s">
        <v>1566</v>
      </c>
      <c r="E590" s="20" t="s">
        <v>1567</v>
      </c>
      <c r="F590" s="21">
        <v>34407</v>
      </c>
      <c r="G590" s="18" t="s">
        <v>18</v>
      </c>
      <c r="H590" s="18" t="s">
        <v>1326</v>
      </c>
      <c r="I590" s="21">
        <v>44195</v>
      </c>
      <c r="J590" s="29" t="s">
        <v>1327</v>
      </c>
      <c r="K590" s="19" t="s">
        <v>239</v>
      </c>
      <c r="L590" s="19" t="s">
        <v>1170</v>
      </c>
      <c r="M590" s="19" t="s">
        <v>236</v>
      </c>
      <c r="N590" s="22" t="s">
        <v>24</v>
      </c>
      <c r="O590" s="2"/>
    </row>
    <row r="591" spans="1:15" ht="30" customHeight="1">
      <c r="A591" s="18">
        <v>587</v>
      </c>
      <c r="B591" s="39" t="s">
        <v>1568</v>
      </c>
      <c r="C591" s="20">
        <f t="shared" ca="1" si="9"/>
        <v>26</v>
      </c>
      <c r="D591" s="40" t="s">
        <v>1569</v>
      </c>
      <c r="E591" s="20" t="s">
        <v>275</v>
      </c>
      <c r="F591" s="41">
        <v>35958</v>
      </c>
      <c r="G591" s="18" t="s">
        <v>18</v>
      </c>
      <c r="H591" s="18" t="s">
        <v>1326</v>
      </c>
      <c r="I591" s="21">
        <v>45017</v>
      </c>
      <c r="J591" s="29" t="s">
        <v>1327</v>
      </c>
      <c r="K591" s="28" t="s">
        <v>239</v>
      </c>
      <c r="L591" s="19" t="s">
        <v>1170</v>
      </c>
      <c r="M591" s="19" t="s">
        <v>236</v>
      </c>
      <c r="N591" s="22" t="s">
        <v>24</v>
      </c>
      <c r="O591" s="2"/>
    </row>
    <row r="592" spans="1:15" ht="30" customHeight="1">
      <c r="A592" s="18">
        <v>588</v>
      </c>
      <c r="B592" s="38" t="s">
        <v>1570</v>
      </c>
      <c r="C592" s="20">
        <f t="shared" ca="1" si="9"/>
        <v>39</v>
      </c>
      <c r="D592" s="29" t="s">
        <v>1571</v>
      </c>
      <c r="E592" s="20" t="s">
        <v>283</v>
      </c>
      <c r="F592" s="21">
        <v>31070</v>
      </c>
      <c r="G592" s="18" t="s">
        <v>28</v>
      </c>
      <c r="H592" s="18" t="s">
        <v>1326</v>
      </c>
      <c r="I592" s="21">
        <v>43482</v>
      </c>
      <c r="J592" s="29" t="s">
        <v>1327</v>
      </c>
      <c r="K592" s="35" t="s">
        <v>258</v>
      </c>
      <c r="L592" s="19" t="s">
        <v>1572</v>
      </c>
      <c r="M592" s="19" t="s">
        <v>236</v>
      </c>
      <c r="N592" s="22" t="s">
        <v>24</v>
      </c>
      <c r="O592" s="2"/>
    </row>
    <row r="593" spans="1:15" ht="30" customHeight="1">
      <c r="A593" s="18">
        <v>589</v>
      </c>
      <c r="B593" s="39" t="s">
        <v>1573</v>
      </c>
      <c r="C593" s="20">
        <f t="shared" ca="1" si="9"/>
        <v>36</v>
      </c>
      <c r="D593" s="29" t="s">
        <v>1574</v>
      </c>
      <c r="E593" s="20" t="s">
        <v>283</v>
      </c>
      <c r="F593" s="21">
        <v>32358</v>
      </c>
      <c r="G593" s="18" t="s">
        <v>28</v>
      </c>
      <c r="H593" s="18" t="s">
        <v>1326</v>
      </c>
      <c r="I593" s="21">
        <v>45017</v>
      </c>
      <c r="J593" s="18" t="s">
        <v>1327</v>
      </c>
      <c r="K593" s="19" t="s">
        <v>307</v>
      </c>
      <c r="L593" s="19" t="s">
        <v>1575</v>
      </c>
      <c r="M593" s="19" t="s">
        <v>236</v>
      </c>
      <c r="N593" s="22" t="s">
        <v>24</v>
      </c>
      <c r="O593" s="2"/>
    </row>
    <row r="594" spans="1:15" ht="30" customHeight="1">
      <c r="A594" s="18">
        <v>590</v>
      </c>
      <c r="B594" s="38" t="s">
        <v>1576</v>
      </c>
      <c r="C594" s="20">
        <f t="shared" ca="1" si="9"/>
        <v>38</v>
      </c>
      <c r="D594" s="18" t="s">
        <v>1577</v>
      </c>
      <c r="E594" s="20" t="s">
        <v>17</v>
      </c>
      <c r="F594" s="34">
        <v>31429</v>
      </c>
      <c r="G594" s="18" t="s">
        <v>1200</v>
      </c>
      <c r="H594" s="18" t="s">
        <v>1109</v>
      </c>
      <c r="I594" s="21">
        <v>44562</v>
      </c>
      <c r="J594" s="18" t="s">
        <v>1116</v>
      </c>
      <c r="K594" s="53" t="s">
        <v>82</v>
      </c>
      <c r="L594" s="19" t="s">
        <v>87</v>
      </c>
      <c r="M594" s="19" t="s">
        <v>23</v>
      </c>
      <c r="N594" s="22" t="s">
        <v>24</v>
      </c>
      <c r="O594" s="2"/>
    </row>
    <row r="595" spans="1:15" ht="30" customHeight="1">
      <c r="A595" s="18">
        <v>591</v>
      </c>
      <c r="B595" s="38" t="s">
        <v>1578</v>
      </c>
      <c r="C595" s="20">
        <f t="shared" ca="1" si="9"/>
        <v>30</v>
      </c>
      <c r="D595" s="29" t="s">
        <v>1579</v>
      </c>
      <c r="E595" s="20" t="s">
        <v>45</v>
      </c>
      <c r="F595" s="21">
        <v>34418</v>
      </c>
      <c r="G595" s="18" t="s">
        <v>18</v>
      </c>
      <c r="H595" s="18" t="s">
        <v>1326</v>
      </c>
      <c r="I595" s="21">
        <v>44195</v>
      </c>
      <c r="J595" s="29" t="s">
        <v>1327</v>
      </c>
      <c r="K595" s="35" t="s">
        <v>239</v>
      </c>
      <c r="L595" s="19" t="s">
        <v>1170</v>
      </c>
      <c r="M595" s="35" t="s">
        <v>236</v>
      </c>
      <c r="N595" s="22" t="s">
        <v>24</v>
      </c>
      <c r="O595" s="2"/>
    </row>
    <row r="596" spans="1:15" ht="30" customHeight="1">
      <c r="A596" s="18">
        <v>592</v>
      </c>
      <c r="B596" s="39" t="s">
        <v>1580</v>
      </c>
      <c r="C596" s="20">
        <f t="shared" ca="1" si="9"/>
        <v>31</v>
      </c>
      <c r="D596" s="40" t="s">
        <v>1581</v>
      </c>
      <c r="E596" s="20" t="s">
        <v>1582</v>
      </c>
      <c r="F596" s="41">
        <v>34319</v>
      </c>
      <c r="G596" s="18" t="s">
        <v>18</v>
      </c>
      <c r="H596" s="18" t="s">
        <v>1326</v>
      </c>
      <c r="I596" s="21">
        <v>45017</v>
      </c>
      <c r="J596" s="29" t="s">
        <v>1327</v>
      </c>
      <c r="K596" s="28" t="s">
        <v>239</v>
      </c>
      <c r="L596" s="19" t="s">
        <v>1170</v>
      </c>
      <c r="M596" s="35" t="s">
        <v>236</v>
      </c>
      <c r="N596" s="22" t="s">
        <v>24</v>
      </c>
      <c r="O596" s="2"/>
    </row>
    <row r="597" spans="1:15" ht="30" customHeight="1">
      <c r="A597" s="18">
        <v>593</v>
      </c>
      <c r="B597" s="38" t="s">
        <v>1583</v>
      </c>
      <c r="C597" s="20">
        <f t="shared" ca="1" si="9"/>
        <v>35</v>
      </c>
      <c r="D597" s="29" t="s">
        <v>1584</v>
      </c>
      <c r="E597" s="20" t="s">
        <v>1567</v>
      </c>
      <c r="F597" s="21">
        <v>32558</v>
      </c>
      <c r="G597" s="18" t="s">
        <v>28</v>
      </c>
      <c r="H597" s="18" t="s">
        <v>1326</v>
      </c>
      <c r="I597" s="21">
        <v>44562</v>
      </c>
      <c r="J597" s="29" t="s">
        <v>1327</v>
      </c>
      <c r="K597" s="54" t="s">
        <v>247</v>
      </c>
      <c r="L597" s="19" t="s">
        <v>1585</v>
      </c>
      <c r="M597" s="35" t="s">
        <v>236</v>
      </c>
      <c r="N597" s="22" t="s">
        <v>24</v>
      </c>
      <c r="O597" s="2"/>
    </row>
    <row r="598" spans="1:15" ht="30" customHeight="1">
      <c r="A598" s="18">
        <v>594</v>
      </c>
      <c r="B598" s="38" t="s">
        <v>1586</v>
      </c>
      <c r="C598" s="20">
        <f t="shared" ca="1" si="9"/>
        <v>69</v>
      </c>
      <c r="D598" s="29" t="s">
        <v>1587</v>
      </c>
      <c r="E598" s="20" t="s">
        <v>516</v>
      </c>
      <c r="F598" s="21">
        <v>20138</v>
      </c>
      <c r="G598" s="18" t="s">
        <v>18</v>
      </c>
      <c r="H598" s="18" t="s">
        <v>1326</v>
      </c>
      <c r="I598" s="21">
        <v>30225</v>
      </c>
      <c r="J598" s="29" t="s">
        <v>1327</v>
      </c>
      <c r="K598" s="35" t="s">
        <v>1588</v>
      </c>
      <c r="L598" s="19" t="s">
        <v>1589</v>
      </c>
      <c r="M598" s="35" t="s">
        <v>236</v>
      </c>
      <c r="N598" s="22" t="s">
        <v>24</v>
      </c>
      <c r="O598" s="2"/>
    </row>
    <row r="599" spans="1:15" ht="30" customHeight="1">
      <c r="A599" s="18">
        <v>595</v>
      </c>
      <c r="B599" s="38" t="s">
        <v>1590</v>
      </c>
      <c r="C599" s="20">
        <f t="shared" ca="1" si="9"/>
        <v>40</v>
      </c>
      <c r="D599" s="29" t="s">
        <v>1591</v>
      </c>
      <c r="E599" s="20" t="s">
        <v>242</v>
      </c>
      <c r="F599" s="21">
        <v>30861</v>
      </c>
      <c r="G599" s="18" t="s">
        <v>18</v>
      </c>
      <c r="H599" s="18" t="s">
        <v>1326</v>
      </c>
      <c r="I599" s="21">
        <v>40848</v>
      </c>
      <c r="J599" s="29" t="s">
        <v>1327</v>
      </c>
      <c r="K599" s="19" t="s">
        <v>1592</v>
      </c>
      <c r="L599" s="26" t="s">
        <v>1593</v>
      </c>
      <c r="M599" s="19" t="s">
        <v>42</v>
      </c>
      <c r="N599" s="22" t="s">
        <v>24</v>
      </c>
      <c r="O599" s="2"/>
    </row>
    <row r="600" spans="1:15" ht="30" customHeight="1">
      <c r="A600" s="18">
        <v>596</v>
      </c>
      <c r="B600" s="38" t="s">
        <v>1594</v>
      </c>
      <c r="C600" s="20">
        <f t="shared" ca="1" si="9"/>
        <v>46</v>
      </c>
      <c r="D600" s="29" t="s">
        <v>1595</v>
      </c>
      <c r="E600" s="20" t="s">
        <v>17</v>
      </c>
      <c r="F600" s="21">
        <v>28541</v>
      </c>
      <c r="G600" s="18" t="s">
        <v>28</v>
      </c>
      <c r="H600" s="18" t="s">
        <v>1326</v>
      </c>
      <c r="I600" s="21">
        <v>40541</v>
      </c>
      <c r="J600" s="29" t="s">
        <v>1327</v>
      </c>
      <c r="K600" s="19" t="s">
        <v>728</v>
      </c>
      <c r="L600" s="19" t="s">
        <v>1357</v>
      </c>
      <c r="M600" s="19" t="s">
        <v>468</v>
      </c>
      <c r="N600" s="22" t="s">
        <v>77</v>
      </c>
      <c r="O600" s="2"/>
    </row>
    <row r="601" spans="1:15" ht="30" customHeight="1">
      <c r="A601" s="18">
        <v>597</v>
      </c>
      <c r="B601" s="38" t="s">
        <v>1596</v>
      </c>
      <c r="C601" s="20">
        <f t="shared" ca="1" si="9"/>
        <v>30</v>
      </c>
      <c r="D601" s="29" t="s">
        <v>1597</v>
      </c>
      <c r="E601" s="20" t="s">
        <v>17</v>
      </c>
      <c r="F601" s="21">
        <v>34541</v>
      </c>
      <c r="G601" s="18" t="s">
        <v>18</v>
      </c>
      <c r="H601" s="18" t="s">
        <v>1326</v>
      </c>
      <c r="I601" s="21">
        <v>41214</v>
      </c>
      <c r="J601" s="29" t="s">
        <v>1327</v>
      </c>
      <c r="K601" s="19" t="s">
        <v>728</v>
      </c>
      <c r="L601" s="19" t="s">
        <v>1340</v>
      </c>
      <c r="M601" s="19" t="s">
        <v>187</v>
      </c>
      <c r="N601" s="22" t="s">
        <v>77</v>
      </c>
      <c r="O601" s="2"/>
    </row>
    <row r="602" spans="1:15" ht="30" customHeight="1">
      <c r="A602" s="18">
        <v>598</v>
      </c>
      <c r="B602" s="39" t="s">
        <v>1598</v>
      </c>
      <c r="C602" s="20">
        <f t="shared" ca="1" si="9"/>
        <v>26</v>
      </c>
      <c r="D602" s="29" t="s">
        <v>1599</v>
      </c>
      <c r="E602" s="20" t="s">
        <v>509</v>
      </c>
      <c r="F602" s="41">
        <v>36118</v>
      </c>
      <c r="G602" s="18" t="s">
        <v>18</v>
      </c>
      <c r="H602" s="18" t="s">
        <v>1326</v>
      </c>
      <c r="I602" s="21">
        <v>45017</v>
      </c>
      <c r="J602" s="29" t="s">
        <v>1327</v>
      </c>
      <c r="K602" s="19" t="s">
        <v>1523</v>
      </c>
      <c r="L602" s="19" t="s">
        <v>1340</v>
      </c>
      <c r="M602" s="19" t="s">
        <v>479</v>
      </c>
      <c r="N602" s="22" t="s">
        <v>77</v>
      </c>
      <c r="O602" s="2"/>
    </row>
    <row r="603" spans="1:15" ht="30" customHeight="1">
      <c r="A603" s="18">
        <v>599</v>
      </c>
      <c r="B603" s="39" t="s">
        <v>1600</v>
      </c>
      <c r="C603" s="20">
        <f t="shared" ca="1" si="9"/>
        <v>29</v>
      </c>
      <c r="D603" s="29" t="s">
        <v>1584</v>
      </c>
      <c r="E603" s="20" t="s">
        <v>17</v>
      </c>
      <c r="F603" s="41">
        <v>34710</v>
      </c>
      <c r="G603" s="18" t="s">
        <v>18</v>
      </c>
      <c r="H603" s="18" t="s">
        <v>1326</v>
      </c>
      <c r="I603" s="21">
        <v>45017</v>
      </c>
      <c r="J603" s="29" t="s">
        <v>1327</v>
      </c>
      <c r="K603" s="19" t="s">
        <v>21</v>
      </c>
      <c r="L603" s="19" t="s">
        <v>30</v>
      </c>
      <c r="M603" s="19" t="s">
        <v>23</v>
      </c>
      <c r="N603" s="22" t="s">
        <v>24</v>
      </c>
      <c r="O603" s="2"/>
    </row>
    <row r="604" spans="1:15" ht="30" customHeight="1">
      <c r="A604" s="18">
        <v>600</v>
      </c>
      <c r="B604" s="39" t="s">
        <v>1601</v>
      </c>
      <c r="C604" s="20">
        <f t="shared" ca="1" si="9"/>
        <v>31</v>
      </c>
      <c r="D604" s="40" t="s">
        <v>1602</v>
      </c>
      <c r="E604" s="20" t="s">
        <v>17</v>
      </c>
      <c r="F604" s="41">
        <v>34012</v>
      </c>
      <c r="G604" s="18" t="s">
        <v>18</v>
      </c>
      <c r="H604" s="18" t="s">
        <v>1326</v>
      </c>
      <c r="I604" s="21">
        <v>45017</v>
      </c>
      <c r="J604" s="29" t="s">
        <v>1327</v>
      </c>
      <c r="K604" s="19" t="s">
        <v>82</v>
      </c>
      <c r="L604" s="19" t="s">
        <v>675</v>
      </c>
      <c r="M604" s="19" t="s">
        <v>23</v>
      </c>
      <c r="N604" s="22" t="s">
        <v>24</v>
      </c>
      <c r="O604" s="2"/>
    </row>
    <row r="605" spans="1:15" ht="30" customHeight="1">
      <c r="A605" s="18">
        <v>601</v>
      </c>
      <c r="B605" s="38" t="s">
        <v>1603</v>
      </c>
      <c r="C605" s="20">
        <f t="shared" ca="1" si="9"/>
        <v>42</v>
      </c>
      <c r="D605" s="29" t="s">
        <v>1604</v>
      </c>
      <c r="E605" s="20" t="s">
        <v>131</v>
      </c>
      <c r="F605" s="21">
        <v>29996</v>
      </c>
      <c r="G605" s="18" t="s">
        <v>28</v>
      </c>
      <c r="H605" s="18" t="s">
        <v>1326</v>
      </c>
      <c r="I605" s="21">
        <v>40180</v>
      </c>
      <c r="J605" s="29" t="s">
        <v>1327</v>
      </c>
      <c r="K605" s="19" t="s">
        <v>1605</v>
      </c>
      <c r="L605" s="19" t="s">
        <v>762</v>
      </c>
      <c r="M605" s="19" t="s">
        <v>42</v>
      </c>
      <c r="N605" s="22" t="s">
        <v>77</v>
      </c>
      <c r="O605" s="2"/>
    </row>
    <row r="606" spans="1:15" ht="30" customHeight="1">
      <c r="A606" s="18">
        <v>602</v>
      </c>
      <c r="B606" s="38" t="s">
        <v>1606</v>
      </c>
      <c r="C606" s="20">
        <f t="shared" ca="1" si="9"/>
        <v>40</v>
      </c>
      <c r="D606" s="29" t="s">
        <v>1607</v>
      </c>
      <c r="E606" s="20" t="s">
        <v>17</v>
      </c>
      <c r="F606" s="21">
        <v>30709</v>
      </c>
      <c r="G606" s="18" t="s">
        <v>18</v>
      </c>
      <c r="H606" s="18" t="s">
        <v>1326</v>
      </c>
      <c r="I606" s="21">
        <v>40180</v>
      </c>
      <c r="J606" s="29" t="s">
        <v>1327</v>
      </c>
      <c r="K606" s="19" t="s">
        <v>1608</v>
      </c>
      <c r="L606" s="19" t="s">
        <v>1340</v>
      </c>
      <c r="M606" s="19" t="s">
        <v>187</v>
      </c>
      <c r="N606" s="22" t="s">
        <v>77</v>
      </c>
      <c r="O606" s="2"/>
    </row>
    <row r="607" spans="1:15" ht="30" customHeight="1">
      <c r="A607" s="18">
        <v>603</v>
      </c>
      <c r="B607" s="38" t="s">
        <v>1609</v>
      </c>
      <c r="C607" s="20">
        <f t="shared" ca="1" si="9"/>
        <v>39</v>
      </c>
      <c r="D607" s="29" t="s">
        <v>1610</v>
      </c>
      <c r="E607" s="20" t="s">
        <v>17</v>
      </c>
      <c r="F607" s="21">
        <v>31100</v>
      </c>
      <c r="G607" s="18" t="s">
        <v>18</v>
      </c>
      <c r="H607" s="18" t="s">
        <v>1326</v>
      </c>
      <c r="I607" s="21">
        <v>44562</v>
      </c>
      <c r="J607" s="29" t="s">
        <v>1327</v>
      </c>
      <c r="K607" s="19" t="s">
        <v>517</v>
      </c>
      <c r="L607" s="19" t="s">
        <v>1340</v>
      </c>
      <c r="M607" s="19" t="s">
        <v>187</v>
      </c>
      <c r="N607" s="22" t="s">
        <v>77</v>
      </c>
      <c r="O607" s="2"/>
    </row>
    <row r="608" spans="1:15" ht="30" customHeight="1">
      <c r="A608" s="18">
        <v>604</v>
      </c>
      <c r="B608" s="38" t="s">
        <v>1611</v>
      </c>
      <c r="C608" s="20">
        <f t="shared" ca="1" si="9"/>
        <v>47</v>
      </c>
      <c r="D608" s="29" t="s">
        <v>1612</v>
      </c>
      <c r="E608" s="20" t="s">
        <v>17</v>
      </c>
      <c r="F608" s="21">
        <v>28289</v>
      </c>
      <c r="G608" s="18" t="s">
        <v>18</v>
      </c>
      <c r="H608" s="18" t="s">
        <v>1326</v>
      </c>
      <c r="I608" s="21">
        <v>40180</v>
      </c>
      <c r="J608" s="29" t="s">
        <v>1327</v>
      </c>
      <c r="K608" s="19" t="s">
        <v>1613</v>
      </c>
      <c r="L608" s="64" t="s">
        <v>428</v>
      </c>
      <c r="M608" s="19" t="s">
        <v>932</v>
      </c>
      <c r="N608" s="22" t="s">
        <v>77</v>
      </c>
      <c r="O608" s="2"/>
    </row>
    <row r="609" spans="1:15" ht="30" customHeight="1">
      <c r="A609" s="18">
        <v>605</v>
      </c>
      <c r="B609" s="39" t="s">
        <v>1614</v>
      </c>
      <c r="C609" s="20">
        <f t="shared" ca="1" si="9"/>
        <v>27</v>
      </c>
      <c r="D609" s="40" t="s">
        <v>1615</v>
      </c>
      <c r="E609" s="20" t="s">
        <v>17</v>
      </c>
      <c r="F609" s="41">
        <v>35443</v>
      </c>
      <c r="G609" s="18" t="s">
        <v>28</v>
      </c>
      <c r="H609" s="18" t="s">
        <v>1326</v>
      </c>
      <c r="I609" s="21">
        <v>45017</v>
      </c>
      <c r="J609" s="29" t="s">
        <v>1327</v>
      </c>
      <c r="K609" s="19" t="s">
        <v>82</v>
      </c>
      <c r="L609" s="19" t="s">
        <v>675</v>
      </c>
      <c r="M609" s="19" t="s">
        <v>23</v>
      </c>
      <c r="N609" s="22" t="s">
        <v>24</v>
      </c>
      <c r="O609" s="2"/>
    </row>
    <row r="610" spans="1:15" ht="30" customHeight="1">
      <c r="A610" s="18">
        <v>606</v>
      </c>
      <c r="B610" s="38" t="s">
        <v>1616</v>
      </c>
      <c r="C610" s="20">
        <f t="shared" ca="1" si="9"/>
        <v>40</v>
      </c>
      <c r="D610" s="29" t="s">
        <v>1617</v>
      </c>
      <c r="E610" s="20" t="s">
        <v>17</v>
      </c>
      <c r="F610" s="21">
        <v>30945</v>
      </c>
      <c r="G610" s="18" t="s">
        <v>18</v>
      </c>
      <c r="H610" s="18" t="s">
        <v>1326</v>
      </c>
      <c r="I610" s="21">
        <v>42887</v>
      </c>
      <c r="J610" s="29" t="s">
        <v>1327</v>
      </c>
      <c r="K610" s="19" t="s">
        <v>52</v>
      </c>
      <c r="L610" s="19" t="s">
        <v>66</v>
      </c>
      <c r="M610" s="19" t="s">
        <v>23</v>
      </c>
      <c r="N610" s="22" t="s">
        <v>24</v>
      </c>
      <c r="O610" s="2"/>
    </row>
    <row r="611" spans="1:15" ht="30" customHeight="1">
      <c r="A611" s="18">
        <v>607</v>
      </c>
      <c r="B611" s="39" t="s">
        <v>1618</v>
      </c>
      <c r="C611" s="20">
        <f t="shared" ca="1" si="9"/>
        <v>29</v>
      </c>
      <c r="D611" s="40" t="s">
        <v>1619</v>
      </c>
      <c r="E611" s="20" t="s">
        <v>17</v>
      </c>
      <c r="F611" s="41">
        <v>34945</v>
      </c>
      <c r="G611" s="18" t="s">
        <v>18</v>
      </c>
      <c r="H611" s="18" t="s">
        <v>1326</v>
      </c>
      <c r="I611" s="21">
        <v>45017</v>
      </c>
      <c r="J611" s="29" t="s">
        <v>1327</v>
      </c>
      <c r="K611" s="19" t="s">
        <v>21</v>
      </c>
      <c r="L611" s="19" t="s">
        <v>30</v>
      </c>
      <c r="M611" s="19" t="s">
        <v>23</v>
      </c>
      <c r="N611" s="22" t="s">
        <v>24</v>
      </c>
      <c r="O611" s="2"/>
    </row>
    <row r="612" spans="1:15" ht="30" customHeight="1">
      <c r="A612" s="18">
        <v>608</v>
      </c>
      <c r="B612" s="39" t="s">
        <v>1620</v>
      </c>
      <c r="C612" s="20">
        <f t="shared" ca="1" si="9"/>
        <v>31</v>
      </c>
      <c r="D612" s="40" t="s">
        <v>1621</v>
      </c>
      <c r="E612" s="20" t="s">
        <v>17</v>
      </c>
      <c r="F612" s="41">
        <v>34041</v>
      </c>
      <c r="G612" s="18" t="s">
        <v>18</v>
      </c>
      <c r="H612" s="18" t="s">
        <v>1326</v>
      </c>
      <c r="I612" s="21">
        <v>45017</v>
      </c>
      <c r="J612" s="29" t="s">
        <v>1327</v>
      </c>
      <c r="K612" s="19" t="s">
        <v>82</v>
      </c>
      <c r="L612" s="19" t="s">
        <v>675</v>
      </c>
      <c r="M612" s="19" t="s">
        <v>23</v>
      </c>
      <c r="N612" s="22" t="s">
        <v>24</v>
      </c>
      <c r="O612" s="2"/>
    </row>
    <row r="613" spans="1:15" ht="30" customHeight="1">
      <c r="A613" s="18">
        <v>609</v>
      </c>
      <c r="B613" s="39" t="s">
        <v>1622</v>
      </c>
      <c r="C613" s="20">
        <f t="shared" ca="1" si="9"/>
        <v>31</v>
      </c>
      <c r="D613" s="40" t="s">
        <v>1623</v>
      </c>
      <c r="E613" s="20" t="s">
        <v>73</v>
      </c>
      <c r="F613" s="41">
        <v>34082</v>
      </c>
      <c r="G613" s="18" t="s">
        <v>28</v>
      </c>
      <c r="H613" s="18" t="s">
        <v>1326</v>
      </c>
      <c r="I613" s="21">
        <v>45017</v>
      </c>
      <c r="J613" s="29" t="s">
        <v>1327</v>
      </c>
      <c r="K613" s="19" t="s">
        <v>82</v>
      </c>
      <c r="L613" s="19" t="s">
        <v>675</v>
      </c>
      <c r="M613" s="19" t="s">
        <v>23</v>
      </c>
      <c r="N613" s="22" t="s">
        <v>24</v>
      </c>
      <c r="O613" s="2"/>
    </row>
    <row r="614" spans="1:15" ht="30" customHeight="1">
      <c r="A614" s="18">
        <v>610</v>
      </c>
      <c r="B614" s="39" t="s">
        <v>1624</v>
      </c>
      <c r="C614" s="20">
        <f t="shared" ca="1" si="9"/>
        <v>30</v>
      </c>
      <c r="D614" s="40" t="s">
        <v>1625</v>
      </c>
      <c r="E614" s="20" t="s">
        <v>17</v>
      </c>
      <c r="F614" s="41">
        <v>34379</v>
      </c>
      <c r="G614" s="18" t="s">
        <v>18</v>
      </c>
      <c r="H614" s="18" t="s">
        <v>1326</v>
      </c>
      <c r="I614" s="21">
        <v>45017</v>
      </c>
      <c r="J614" s="29" t="s">
        <v>1327</v>
      </c>
      <c r="K614" s="19" t="s">
        <v>197</v>
      </c>
      <c r="L614" s="19" t="s">
        <v>482</v>
      </c>
      <c r="M614" s="19" t="s">
        <v>199</v>
      </c>
      <c r="N614" s="22" t="s">
        <v>24</v>
      </c>
      <c r="O614" s="2"/>
    </row>
    <row r="615" spans="1:15" ht="30" customHeight="1">
      <c r="A615" s="18">
        <v>611</v>
      </c>
      <c r="B615" s="38" t="s">
        <v>1626</v>
      </c>
      <c r="C615" s="20">
        <f t="shared" ca="1" si="9"/>
        <v>43</v>
      </c>
      <c r="D615" s="29" t="s">
        <v>1627</v>
      </c>
      <c r="E615" s="20" t="s">
        <v>17</v>
      </c>
      <c r="F615" s="21">
        <v>29769</v>
      </c>
      <c r="G615" s="18" t="s">
        <v>18</v>
      </c>
      <c r="H615" s="18" t="s">
        <v>1326</v>
      </c>
      <c r="I615" s="21">
        <v>40180</v>
      </c>
      <c r="J615" s="29" t="s">
        <v>1327</v>
      </c>
      <c r="K615" s="19" t="s">
        <v>1231</v>
      </c>
      <c r="L615" s="19" t="s">
        <v>762</v>
      </c>
      <c r="M615" s="19" t="s">
        <v>42</v>
      </c>
      <c r="N615" s="22" t="s">
        <v>77</v>
      </c>
      <c r="O615" s="2"/>
    </row>
    <row r="616" spans="1:15" ht="30" customHeight="1">
      <c r="A616" s="18">
        <v>612</v>
      </c>
      <c r="B616" s="38" t="s">
        <v>1628</v>
      </c>
      <c r="C616" s="20">
        <f t="shared" ca="1" si="9"/>
        <v>40</v>
      </c>
      <c r="D616" s="29" t="s">
        <v>1629</v>
      </c>
      <c r="E616" s="20" t="s">
        <v>1630</v>
      </c>
      <c r="F616" s="21">
        <v>30691</v>
      </c>
      <c r="G616" s="18" t="s">
        <v>18</v>
      </c>
      <c r="H616" s="18" t="s">
        <v>1326</v>
      </c>
      <c r="I616" s="21">
        <v>40180</v>
      </c>
      <c r="J616" s="29" t="s">
        <v>1327</v>
      </c>
      <c r="K616" s="19" t="s">
        <v>728</v>
      </c>
      <c r="L616" s="19" t="s">
        <v>1397</v>
      </c>
      <c r="M616" s="19" t="s">
        <v>468</v>
      </c>
      <c r="N616" s="22" t="s">
        <v>77</v>
      </c>
      <c r="O616" s="2"/>
    </row>
    <row r="617" spans="1:15" ht="30" customHeight="1">
      <c r="A617" s="18">
        <v>613</v>
      </c>
      <c r="B617" s="38" t="s">
        <v>1631</v>
      </c>
      <c r="C617" s="20">
        <f t="shared" ca="1" si="9"/>
        <v>45</v>
      </c>
      <c r="D617" s="29" t="s">
        <v>1632</v>
      </c>
      <c r="E617" s="20" t="s">
        <v>1633</v>
      </c>
      <c r="F617" s="21">
        <v>29061</v>
      </c>
      <c r="G617" s="18" t="s">
        <v>18</v>
      </c>
      <c r="H617" s="18" t="s">
        <v>1326</v>
      </c>
      <c r="I617" s="21">
        <v>40180</v>
      </c>
      <c r="J617" s="29" t="s">
        <v>1327</v>
      </c>
      <c r="K617" s="19" t="s">
        <v>1424</v>
      </c>
      <c r="L617" s="19" t="s">
        <v>1340</v>
      </c>
      <c r="M617" s="19" t="s">
        <v>187</v>
      </c>
      <c r="N617" s="22" t="s">
        <v>77</v>
      </c>
      <c r="O617" s="2"/>
    </row>
    <row r="618" spans="1:15" ht="30" customHeight="1">
      <c r="A618" s="18">
        <v>614</v>
      </c>
      <c r="B618" s="38" t="s">
        <v>1634</v>
      </c>
      <c r="C618" s="20">
        <f t="shared" ca="1" si="9"/>
        <v>31</v>
      </c>
      <c r="D618" s="29" t="s">
        <v>1635</v>
      </c>
      <c r="E618" s="20" t="s">
        <v>17</v>
      </c>
      <c r="F618" s="31">
        <v>34090</v>
      </c>
      <c r="G618" s="18" t="s">
        <v>28</v>
      </c>
      <c r="H618" s="18" t="s">
        <v>1326</v>
      </c>
      <c r="I618" s="21">
        <v>44562</v>
      </c>
      <c r="J618" s="29" t="s">
        <v>1327</v>
      </c>
      <c r="K618" s="19" t="s">
        <v>82</v>
      </c>
      <c r="L618" s="26" t="s">
        <v>675</v>
      </c>
      <c r="M618" s="19" t="s">
        <v>23</v>
      </c>
      <c r="N618" s="22" t="s">
        <v>24</v>
      </c>
      <c r="O618" s="2"/>
    </row>
    <row r="619" spans="1:15" ht="30" customHeight="1">
      <c r="A619" s="18">
        <v>615</v>
      </c>
      <c r="B619" s="38" t="s">
        <v>1636</v>
      </c>
      <c r="C619" s="20">
        <f t="shared" ca="1" si="9"/>
        <v>30</v>
      </c>
      <c r="D619" s="29" t="s">
        <v>1637</v>
      </c>
      <c r="E619" s="20" t="s">
        <v>17</v>
      </c>
      <c r="F619" s="31">
        <v>34573</v>
      </c>
      <c r="G619" s="18" t="s">
        <v>18</v>
      </c>
      <c r="H619" s="18" t="s">
        <v>1326</v>
      </c>
      <c r="I619" s="21">
        <v>44562</v>
      </c>
      <c r="J619" s="29" t="s">
        <v>1327</v>
      </c>
      <c r="K619" s="19" t="s">
        <v>728</v>
      </c>
      <c r="L619" s="19" t="s">
        <v>1340</v>
      </c>
      <c r="M619" s="19" t="s">
        <v>187</v>
      </c>
      <c r="N619" s="22" t="s">
        <v>77</v>
      </c>
      <c r="O619" s="2"/>
    </row>
    <row r="620" spans="1:15" ht="30" customHeight="1">
      <c r="A620" s="18">
        <v>616</v>
      </c>
      <c r="B620" s="38" t="s">
        <v>1638</v>
      </c>
      <c r="C620" s="20">
        <f t="shared" ca="1" si="9"/>
        <v>37</v>
      </c>
      <c r="D620" s="29" t="s">
        <v>1639</v>
      </c>
      <c r="E620" s="20" t="s">
        <v>17</v>
      </c>
      <c r="F620" s="21">
        <v>31984</v>
      </c>
      <c r="G620" s="18" t="s">
        <v>28</v>
      </c>
      <c r="H620" s="18" t="s">
        <v>1326</v>
      </c>
      <c r="I620" s="21">
        <v>41609</v>
      </c>
      <c r="J620" s="29" t="s">
        <v>1327</v>
      </c>
      <c r="K620" s="19" t="s">
        <v>586</v>
      </c>
      <c r="L620" s="19" t="s">
        <v>61</v>
      </c>
      <c r="M620" s="19" t="s">
        <v>424</v>
      </c>
      <c r="N620" s="22" t="s">
        <v>77</v>
      </c>
      <c r="O620" s="2"/>
    </row>
    <row r="621" spans="1:15" ht="30" customHeight="1">
      <c r="A621" s="18">
        <v>617</v>
      </c>
      <c r="B621" s="39" t="s">
        <v>1640</v>
      </c>
      <c r="C621" s="20">
        <f t="shared" ca="1" si="9"/>
        <v>36</v>
      </c>
      <c r="D621" s="29" t="s">
        <v>1641</v>
      </c>
      <c r="E621" s="20" t="s">
        <v>17</v>
      </c>
      <c r="F621" s="21">
        <v>32187</v>
      </c>
      <c r="G621" s="18" t="s">
        <v>18</v>
      </c>
      <c r="H621" s="18" t="s">
        <v>1326</v>
      </c>
      <c r="I621" s="21">
        <v>44562</v>
      </c>
      <c r="J621" s="29" t="s">
        <v>1327</v>
      </c>
      <c r="K621" s="54" t="s">
        <v>21</v>
      </c>
      <c r="L621" s="19" t="s">
        <v>30</v>
      </c>
      <c r="M621" s="19" t="s">
        <v>23</v>
      </c>
      <c r="N621" s="22" t="s">
        <v>24</v>
      </c>
      <c r="O621" s="2"/>
    </row>
    <row r="622" spans="1:15" ht="30" customHeight="1">
      <c r="A622" s="18">
        <v>618</v>
      </c>
      <c r="B622" s="38" t="s">
        <v>1642</v>
      </c>
      <c r="C622" s="20">
        <f t="shared" ca="1" si="9"/>
        <v>38</v>
      </c>
      <c r="D622" s="29" t="s">
        <v>1643</v>
      </c>
      <c r="E622" s="20" t="s">
        <v>1644</v>
      </c>
      <c r="F622" s="31">
        <v>31650</v>
      </c>
      <c r="G622" s="18" t="s">
        <v>18</v>
      </c>
      <c r="H622" s="18" t="s">
        <v>1326</v>
      </c>
      <c r="I622" s="21">
        <v>44562</v>
      </c>
      <c r="J622" s="29" t="s">
        <v>1327</v>
      </c>
      <c r="K622" s="19" t="s">
        <v>82</v>
      </c>
      <c r="L622" s="19" t="s">
        <v>675</v>
      </c>
      <c r="M622" s="19" t="s">
        <v>23</v>
      </c>
      <c r="N622" s="22" t="s">
        <v>24</v>
      </c>
      <c r="O622" s="2"/>
    </row>
    <row r="623" spans="1:15" ht="30" customHeight="1">
      <c r="A623" s="18">
        <v>619</v>
      </c>
      <c r="B623" s="38" t="s">
        <v>1645</v>
      </c>
      <c r="C623" s="20">
        <f t="shared" ca="1" si="9"/>
        <v>45</v>
      </c>
      <c r="D623" s="29" t="s">
        <v>1646</v>
      </c>
      <c r="E623" s="20" t="s">
        <v>1644</v>
      </c>
      <c r="F623" s="31">
        <v>29060</v>
      </c>
      <c r="G623" s="18" t="s">
        <v>18</v>
      </c>
      <c r="H623" s="18" t="s">
        <v>1326</v>
      </c>
      <c r="I623" s="21">
        <v>44562</v>
      </c>
      <c r="J623" s="29" t="s">
        <v>1327</v>
      </c>
      <c r="K623" s="19" t="s">
        <v>728</v>
      </c>
      <c r="L623" s="19" t="s">
        <v>1357</v>
      </c>
      <c r="M623" s="19" t="s">
        <v>468</v>
      </c>
      <c r="N623" s="22" t="s">
        <v>77</v>
      </c>
      <c r="O623" s="2"/>
    </row>
    <row r="624" spans="1:15" ht="30" customHeight="1">
      <c r="A624" s="18">
        <v>620</v>
      </c>
      <c r="B624" s="38" t="s">
        <v>1647</v>
      </c>
      <c r="C624" s="20">
        <f t="shared" ca="1" si="9"/>
        <v>46</v>
      </c>
      <c r="D624" s="29" t="s">
        <v>1648</v>
      </c>
      <c r="E624" s="20" t="s">
        <v>17</v>
      </c>
      <c r="F624" s="21">
        <v>28774</v>
      </c>
      <c r="G624" s="18" t="s">
        <v>18</v>
      </c>
      <c r="H624" s="18" t="s">
        <v>1326</v>
      </c>
      <c r="I624" s="21">
        <v>40245</v>
      </c>
      <c r="J624" s="29" t="s">
        <v>1327</v>
      </c>
      <c r="K624" s="19" t="s">
        <v>1649</v>
      </c>
      <c r="L624" s="19" t="s">
        <v>1357</v>
      </c>
      <c r="M624" s="19" t="s">
        <v>468</v>
      </c>
      <c r="N624" s="22" t="s">
        <v>77</v>
      </c>
      <c r="O624" s="2"/>
    </row>
    <row r="625" spans="1:15" ht="30" customHeight="1">
      <c r="A625" s="18">
        <v>621</v>
      </c>
      <c r="B625" s="39" t="s">
        <v>1650</v>
      </c>
      <c r="C625" s="20">
        <f t="shared" ca="1" si="9"/>
        <v>27</v>
      </c>
      <c r="D625" s="40" t="s">
        <v>1651</v>
      </c>
      <c r="E625" s="20" t="s">
        <v>17</v>
      </c>
      <c r="F625" s="41">
        <v>35764</v>
      </c>
      <c r="G625" s="18" t="s">
        <v>18</v>
      </c>
      <c r="H625" s="18" t="s">
        <v>1326</v>
      </c>
      <c r="I625" s="21">
        <v>45017</v>
      </c>
      <c r="J625" s="29" t="s">
        <v>1327</v>
      </c>
      <c r="K625" s="19" t="s">
        <v>82</v>
      </c>
      <c r="L625" s="19" t="s">
        <v>675</v>
      </c>
      <c r="M625" s="19" t="s">
        <v>23</v>
      </c>
      <c r="N625" s="22" t="s">
        <v>24</v>
      </c>
      <c r="O625" s="2"/>
    </row>
    <row r="626" spans="1:15" ht="30" customHeight="1">
      <c r="A626" s="18">
        <v>622</v>
      </c>
      <c r="B626" s="38" t="s">
        <v>1652</v>
      </c>
      <c r="C626" s="20">
        <f t="shared" ca="1" si="9"/>
        <v>35</v>
      </c>
      <c r="D626" s="29" t="s">
        <v>1653</v>
      </c>
      <c r="E626" s="20" t="s">
        <v>17</v>
      </c>
      <c r="F626" s="21">
        <v>32806</v>
      </c>
      <c r="G626" s="18" t="s">
        <v>28</v>
      </c>
      <c r="H626" s="18" t="s">
        <v>1326</v>
      </c>
      <c r="I626" s="21">
        <v>42156</v>
      </c>
      <c r="J626" s="29" t="s">
        <v>1327</v>
      </c>
      <c r="K626" s="19" t="s">
        <v>1050</v>
      </c>
      <c r="L626" s="19" t="s">
        <v>133</v>
      </c>
      <c r="M626" s="19" t="s">
        <v>134</v>
      </c>
      <c r="N626" s="22" t="s">
        <v>77</v>
      </c>
      <c r="O626" s="2"/>
    </row>
    <row r="627" spans="1:15" ht="30" customHeight="1">
      <c r="A627" s="18">
        <v>623</v>
      </c>
      <c r="B627" s="38" t="s">
        <v>1654</v>
      </c>
      <c r="C627" s="20">
        <f t="shared" ca="1" si="9"/>
        <v>38</v>
      </c>
      <c r="D627" s="29" t="s">
        <v>1655</v>
      </c>
      <c r="E627" s="20" t="s">
        <v>17</v>
      </c>
      <c r="F627" s="21">
        <v>31431</v>
      </c>
      <c r="G627" s="18" t="s">
        <v>28</v>
      </c>
      <c r="H627" s="18" t="s">
        <v>1326</v>
      </c>
      <c r="I627" s="21">
        <v>40541</v>
      </c>
      <c r="J627" s="29" t="s">
        <v>1327</v>
      </c>
      <c r="K627" s="19" t="s">
        <v>1424</v>
      </c>
      <c r="L627" s="235" t="s">
        <v>61</v>
      </c>
      <c r="M627" s="19" t="s">
        <v>626</v>
      </c>
      <c r="N627" s="22" t="s">
        <v>77</v>
      </c>
      <c r="O627" s="2"/>
    </row>
    <row r="628" spans="1:15" ht="30" customHeight="1">
      <c r="A628" s="18">
        <v>624</v>
      </c>
      <c r="B628" s="38" t="s">
        <v>1656</v>
      </c>
      <c r="C628" s="20">
        <f t="shared" ca="1" si="9"/>
        <v>36</v>
      </c>
      <c r="D628" s="29" t="s">
        <v>1657</v>
      </c>
      <c r="E628" s="20" t="s">
        <v>647</v>
      </c>
      <c r="F628" s="21">
        <v>32272</v>
      </c>
      <c r="G628" s="18" t="s">
        <v>28</v>
      </c>
      <c r="H628" s="18" t="s">
        <v>1326</v>
      </c>
      <c r="I628" s="21">
        <v>42156</v>
      </c>
      <c r="J628" s="29" t="s">
        <v>1327</v>
      </c>
      <c r="K628" s="19" t="s">
        <v>1658</v>
      </c>
      <c r="L628" s="19" t="s">
        <v>1401</v>
      </c>
      <c r="M628" s="19" t="s">
        <v>424</v>
      </c>
      <c r="N628" s="22" t="s">
        <v>77</v>
      </c>
      <c r="O628" s="2"/>
    </row>
    <row r="629" spans="1:15" ht="30" customHeight="1">
      <c r="A629" s="18">
        <v>625</v>
      </c>
      <c r="B629" s="38" t="s">
        <v>1659</v>
      </c>
      <c r="C629" s="20">
        <f t="shared" ca="1" si="9"/>
        <v>38</v>
      </c>
      <c r="D629" s="29" t="s">
        <v>1660</v>
      </c>
      <c r="E629" s="20" t="s">
        <v>1661</v>
      </c>
      <c r="F629" s="21">
        <v>31776</v>
      </c>
      <c r="G629" s="18" t="s">
        <v>18</v>
      </c>
      <c r="H629" s="18" t="s">
        <v>1326</v>
      </c>
      <c r="I629" s="21">
        <v>44562</v>
      </c>
      <c r="J629" s="29" t="s">
        <v>1327</v>
      </c>
      <c r="K629" s="19" t="s">
        <v>82</v>
      </c>
      <c r="L629" s="19" t="s">
        <v>675</v>
      </c>
      <c r="M629" s="19" t="s">
        <v>23</v>
      </c>
      <c r="N629" s="22" t="s">
        <v>24</v>
      </c>
      <c r="O629" s="2"/>
    </row>
    <row r="630" spans="1:15" ht="30" customHeight="1">
      <c r="A630" s="18">
        <v>626</v>
      </c>
      <c r="B630" s="39" t="s">
        <v>1662</v>
      </c>
      <c r="C630" s="20">
        <f t="shared" ca="1" si="9"/>
        <v>26</v>
      </c>
      <c r="D630" s="40" t="s">
        <v>1663</v>
      </c>
      <c r="E630" s="20" t="s">
        <v>17</v>
      </c>
      <c r="F630" s="41">
        <v>35819</v>
      </c>
      <c r="G630" s="18" t="s">
        <v>18</v>
      </c>
      <c r="H630" s="18" t="s">
        <v>1326</v>
      </c>
      <c r="I630" s="21">
        <v>45017</v>
      </c>
      <c r="J630" s="29" t="s">
        <v>1327</v>
      </c>
      <c r="K630" s="19" t="s">
        <v>227</v>
      </c>
      <c r="L630" s="28" t="s">
        <v>688</v>
      </c>
      <c r="M630" s="19" t="s">
        <v>42</v>
      </c>
      <c r="N630" s="22" t="s">
        <v>24</v>
      </c>
      <c r="O630" s="2"/>
    </row>
    <row r="631" spans="1:15" ht="30" customHeight="1">
      <c r="A631" s="18">
        <v>627</v>
      </c>
      <c r="B631" s="39" t="s">
        <v>1664</v>
      </c>
      <c r="C631" s="20">
        <f t="shared" ca="1" si="9"/>
        <v>24</v>
      </c>
      <c r="D631" s="40" t="s">
        <v>1665</v>
      </c>
      <c r="E631" s="20" t="s">
        <v>17</v>
      </c>
      <c r="F631" s="41">
        <v>36848</v>
      </c>
      <c r="G631" s="18" t="s">
        <v>18</v>
      </c>
      <c r="H631" s="18" t="s">
        <v>1326</v>
      </c>
      <c r="I631" s="21">
        <v>45017</v>
      </c>
      <c r="J631" s="29" t="s">
        <v>1327</v>
      </c>
      <c r="K631" s="19" t="s">
        <v>69</v>
      </c>
      <c r="L631" s="19" t="s">
        <v>70</v>
      </c>
      <c r="M631" s="19" t="s">
        <v>42</v>
      </c>
      <c r="N631" s="22" t="s">
        <v>24</v>
      </c>
      <c r="O631" s="2"/>
    </row>
    <row r="632" spans="1:15" ht="30" customHeight="1">
      <c r="A632" s="18">
        <v>628</v>
      </c>
      <c r="B632" s="38" t="s">
        <v>1666</v>
      </c>
      <c r="C632" s="20">
        <f t="shared" ca="1" si="9"/>
        <v>32</v>
      </c>
      <c r="D632" s="29" t="s">
        <v>1667</v>
      </c>
      <c r="E632" s="20" t="s">
        <v>17</v>
      </c>
      <c r="F632" s="21">
        <v>33636</v>
      </c>
      <c r="G632" s="18" t="s">
        <v>28</v>
      </c>
      <c r="H632" s="18" t="s">
        <v>1326</v>
      </c>
      <c r="I632" s="21">
        <v>42614</v>
      </c>
      <c r="J632" s="29" t="s">
        <v>1327</v>
      </c>
      <c r="K632" s="19" t="s">
        <v>82</v>
      </c>
      <c r="L632" s="19" t="s">
        <v>675</v>
      </c>
      <c r="M632" s="19" t="s">
        <v>23</v>
      </c>
      <c r="N632" s="22" t="s">
        <v>24</v>
      </c>
      <c r="O632" s="2"/>
    </row>
    <row r="633" spans="1:15" ht="30" customHeight="1">
      <c r="A633" s="18">
        <v>629</v>
      </c>
      <c r="B633" s="39" t="s">
        <v>1668</v>
      </c>
      <c r="C633" s="20">
        <f t="shared" ca="1" si="9"/>
        <v>34</v>
      </c>
      <c r="D633" s="40" t="s">
        <v>1669</v>
      </c>
      <c r="E633" s="20" t="s">
        <v>17</v>
      </c>
      <c r="F633" s="41">
        <v>32920</v>
      </c>
      <c r="G633" s="18" t="s">
        <v>18</v>
      </c>
      <c r="H633" s="18" t="s">
        <v>1326</v>
      </c>
      <c r="I633" s="21">
        <v>45017</v>
      </c>
      <c r="J633" s="29" t="s">
        <v>1327</v>
      </c>
      <c r="K633" s="19" t="s">
        <v>69</v>
      </c>
      <c r="L633" s="19" t="s">
        <v>70</v>
      </c>
      <c r="M633" s="19" t="s">
        <v>42</v>
      </c>
      <c r="N633" s="22" t="s">
        <v>24</v>
      </c>
      <c r="O633" s="2"/>
    </row>
    <row r="634" spans="1:15" ht="30" customHeight="1">
      <c r="A634" s="18">
        <v>630</v>
      </c>
      <c r="B634" s="43" t="s">
        <v>1670</v>
      </c>
      <c r="C634" s="20">
        <f t="shared" ca="1" si="9"/>
        <v>35</v>
      </c>
      <c r="D634" s="44" t="s">
        <v>1671</v>
      </c>
      <c r="E634" s="56" t="s">
        <v>45</v>
      </c>
      <c r="F634" s="57">
        <v>32623</v>
      </c>
      <c r="G634" s="47" t="s">
        <v>28</v>
      </c>
      <c r="H634" s="47" t="s">
        <v>1326</v>
      </c>
      <c r="I634" s="46">
        <v>44562</v>
      </c>
      <c r="J634" s="44" t="s">
        <v>1327</v>
      </c>
      <c r="K634" s="58" t="s">
        <v>1672</v>
      </c>
      <c r="L634" s="48" t="s">
        <v>61</v>
      </c>
      <c r="M634" s="48" t="s">
        <v>1673</v>
      </c>
      <c r="N634" s="49" t="s">
        <v>77</v>
      </c>
      <c r="O634" s="2"/>
    </row>
    <row r="635" spans="1:15" ht="30" customHeight="1">
      <c r="A635" s="18">
        <v>631</v>
      </c>
      <c r="B635" s="38" t="s">
        <v>1674</v>
      </c>
      <c r="C635" s="20">
        <f t="shared" ca="1" si="9"/>
        <v>34</v>
      </c>
      <c r="D635" s="29" t="s">
        <v>1675</v>
      </c>
      <c r="E635" s="20" t="s">
        <v>17</v>
      </c>
      <c r="F635" s="21">
        <v>33080</v>
      </c>
      <c r="G635" s="18" t="s">
        <v>18</v>
      </c>
      <c r="H635" s="18" t="s">
        <v>1326</v>
      </c>
      <c r="I635" s="21">
        <v>41640</v>
      </c>
      <c r="J635" s="29" t="s">
        <v>1327</v>
      </c>
      <c r="K635" s="19" t="s">
        <v>52</v>
      </c>
      <c r="L635" s="19" t="s">
        <v>66</v>
      </c>
      <c r="M635" s="19" t="s">
        <v>23</v>
      </c>
      <c r="N635" s="22" t="s">
        <v>24</v>
      </c>
      <c r="O635" s="2"/>
    </row>
    <row r="636" spans="1:15" ht="30" customHeight="1">
      <c r="A636" s="18">
        <v>632</v>
      </c>
      <c r="B636" s="38" t="s">
        <v>1676</v>
      </c>
      <c r="C636" s="20">
        <f t="shared" ca="1" si="9"/>
        <v>33</v>
      </c>
      <c r="D636" s="29" t="s">
        <v>1677</v>
      </c>
      <c r="E636" s="20" t="s">
        <v>73</v>
      </c>
      <c r="F636" s="21">
        <v>33550</v>
      </c>
      <c r="G636" s="18" t="s">
        <v>18</v>
      </c>
      <c r="H636" s="18" t="s">
        <v>1326</v>
      </c>
      <c r="I636" s="21">
        <v>41609</v>
      </c>
      <c r="J636" s="29" t="s">
        <v>1327</v>
      </c>
      <c r="K636" s="19" t="s">
        <v>1551</v>
      </c>
      <c r="L636" s="19" t="s">
        <v>1357</v>
      </c>
      <c r="M636" s="19" t="s">
        <v>468</v>
      </c>
      <c r="N636" s="22" t="s">
        <v>77</v>
      </c>
      <c r="O636" s="2"/>
    </row>
    <row r="637" spans="1:15" ht="30" customHeight="1">
      <c r="A637" s="18">
        <v>633</v>
      </c>
      <c r="B637" s="38" t="s">
        <v>1678</v>
      </c>
      <c r="C637" s="20">
        <f t="shared" ca="1" si="9"/>
        <v>37</v>
      </c>
      <c r="D637" s="29" t="s">
        <v>1679</v>
      </c>
      <c r="E637" s="20" t="s">
        <v>1680</v>
      </c>
      <c r="F637" s="21">
        <v>31891</v>
      </c>
      <c r="G637" s="18" t="s">
        <v>18</v>
      </c>
      <c r="H637" s="18" t="s">
        <v>1326</v>
      </c>
      <c r="I637" s="21">
        <v>40303</v>
      </c>
      <c r="J637" s="29" t="s">
        <v>1327</v>
      </c>
      <c r="K637" s="19" t="s">
        <v>52</v>
      </c>
      <c r="L637" s="19" t="s">
        <v>66</v>
      </c>
      <c r="M637" s="19" t="s">
        <v>23</v>
      </c>
      <c r="N637" s="22" t="s">
        <v>24</v>
      </c>
      <c r="O637" s="2"/>
    </row>
    <row r="638" spans="1:15" ht="30" customHeight="1">
      <c r="A638" s="18">
        <v>634</v>
      </c>
      <c r="B638" s="38" t="s">
        <v>1681</v>
      </c>
      <c r="C638" s="20">
        <f t="shared" ca="1" si="9"/>
        <v>35</v>
      </c>
      <c r="D638" s="29" t="s">
        <v>1682</v>
      </c>
      <c r="E638" s="20" t="s">
        <v>1567</v>
      </c>
      <c r="F638" s="21">
        <v>32685</v>
      </c>
      <c r="G638" s="18" t="s">
        <v>18</v>
      </c>
      <c r="H638" s="18" t="s">
        <v>1326</v>
      </c>
      <c r="I638" s="21">
        <v>44562</v>
      </c>
      <c r="J638" s="29" t="s">
        <v>1327</v>
      </c>
      <c r="K638" s="19" t="s">
        <v>1683</v>
      </c>
      <c r="L638" s="19" t="s">
        <v>1340</v>
      </c>
      <c r="M638" s="19" t="s">
        <v>187</v>
      </c>
      <c r="N638" s="22" t="s">
        <v>77</v>
      </c>
      <c r="O638" s="2"/>
    </row>
    <row r="639" spans="1:15" ht="30" customHeight="1">
      <c r="A639" s="18">
        <v>635</v>
      </c>
      <c r="B639" s="39" t="s">
        <v>1684</v>
      </c>
      <c r="C639" s="20">
        <f t="shared" ca="1" si="9"/>
        <v>26</v>
      </c>
      <c r="D639" s="40" t="s">
        <v>1685</v>
      </c>
      <c r="E639" s="20" t="s">
        <v>17</v>
      </c>
      <c r="F639" s="41">
        <v>36050</v>
      </c>
      <c r="G639" s="18" t="s">
        <v>18</v>
      </c>
      <c r="H639" s="18" t="s">
        <v>1326</v>
      </c>
      <c r="I639" s="21">
        <v>45017</v>
      </c>
      <c r="J639" s="29" t="s">
        <v>1327</v>
      </c>
      <c r="K639" s="19" t="s">
        <v>47</v>
      </c>
      <c r="L639" s="28" t="s">
        <v>1686</v>
      </c>
      <c r="M639" s="19" t="s">
        <v>42</v>
      </c>
      <c r="N639" s="22" t="s">
        <v>24</v>
      </c>
      <c r="O639" s="2"/>
    </row>
    <row r="640" spans="1:15" ht="30" customHeight="1">
      <c r="A640" s="18">
        <v>636</v>
      </c>
      <c r="B640" s="38" t="s">
        <v>1687</v>
      </c>
      <c r="C640" s="20">
        <f t="shared" ca="1" si="9"/>
        <v>30</v>
      </c>
      <c r="D640" s="29" t="s">
        <v>1688</v>
      </c>
      <c r="E640" s="20" t="s">
        <v>17</v>
      </c>
      <c r="F640" s="31">
        <v>34638</v>
      </c>
      <c r="G640" s="18" t="s">
        <v>18</v>
      </c>
      <c r="H640" s="18" t="s">
        <v>1326</v>
      </c>
      <c r="I640" s="21">
        <v>44562</v>
      </c>
      <c r="J640" s="29" t="s">
        <v>1327</v>
      </c>
      <c r="K640" s="19" t="s">
        <v>52</v>
      </c>
      <c r="L640" s="26" t="s">
        <v>66</v>
      </c>
      <c r="M640" s="19" t="s">
        <v>23</v>
      </c>
      <c r="N640" s="22" t="s">
        <v>24</v>
      </c>
      <c r="O640" s="2"/>
    </row>
    <row r="641" spans="1:15" ht="30" customHeight="1">
      <c r="A641" s="18">
        <v>637</v>
      </c>
      <c r="B641" s="38" t="s">
        <v>1689</v>
      </c>
      <c r="C641" s="20">
        <f t="shared" ca="1" si="9"/>
        <v>44</v>
      </c>
      <c r="D641" s="29" t="s">
        <v>1690</v>
      </c>
      <c r="E641" s="20" t="s">
        <v>17</v>
      </c>
      <c r="F641" s="21">
        <v>29470</v>
      </c>
      <c r="G641" s="18" t="s">
        <v>18</v>
      </c>
      <c r="H641" s="18" t="s">
        <v>1326</v>
      </c>
      <c r="I641" s="21">
        <v>40180</v>
      </c>
      <c r="J641" s="29" t="s">
        <v>1327</v>
      </c>
      <c r="K641" s="19" t="s">
        <v>1424</v>
      </c>
      <c r="L641" s="19" t="s">
        <v>1340</v>
      </c>
      <c r="M641" s="19" t="s">
        <v>187</v>
      </c>
      <c r="N641" s="22" t="s">
        <v>77</v>
      </c>
      <c r="O641" s="2"/>
    </row>
    <row r="642" spans="1:15" ht="30" customHeight="1">
      <c r="A642" s="18">
        <v>638</v>
      </c>
      <c r="B642" s="39" t="s">
        <v>1691</v>
      </c>
      <c r="C642" s="20">
        <f t="shared" ca="1" si="9"/>
        <v>27</v>
      </c>
      <c r="D642" s="40" t="s">
        <v>1692</v>
      </c>
      <c r="E642" s="20" t="s">
        <v>17</v>
      </c>
      <c r="F642" s="41">
        <v>35496</v>
      </c>
      <c r="G642" s="18" t="s">
        <v>18</v>
      </c>
      <c r="H642" s="18" t="s">
        <v>1326</v>
      </c>
      <c r="I642" s="21">
        <v>45017</v>
      </c>
      <c r="J642" s="29" t="s">
        <v>1327</v>
      </c>
      <c r="K642" s="19" t="s">
        <v>21</v>
      </c>
      <c r="L642" s="19" t="s">
        <v>30</v>
      </c>
      <c r="M642" s="19" t="s">
        <v>23</v>
      </c>
      <c r="N642" s="22" t="s">
        <v>24</v>
      </c>
      <c r="O642" s="2"/>
    </row>
    <row r="643" spans="1:15" ht="30" customHeight="1">
      <c r="A643" s="18">
        <v>639</v>
      </c>
      <c r="B643" s="39" t="s">
        <v>1693</v>
      </c>
      <c r="C643" s="20">
        <f t="shared" ca="1" si="9"/>
        <v>24</v>
      </c>
      <c r="D643" s="40" t="s">
        <v>1694</v>
      </c>
      <c r="E643" s="20" t="s">
        <v>73</v>
      </c>
      <c r="F643" s="41">
        <v>36618</v>
      </c>
      <c r="G643" s="18" t="s">
        <v>18</v>
      </c>
      <c r="H643" s="18" t="s">
        <v>1326</v>
      </c>
      <c r="I643" s="21">
        <v>45017</v>
      </c>
      <c r="J643" s="29" t="s">
        <v>1327</v>
      </c>
      <c r="K643" s="19" t="s">
        <v>21</v>
      </c>
      <c r="L643" s="19" t="s">
        <v>30</v>
      </c>
      <c r="M643" s="19" t="s">
        <v>23</v>
      </c>
      <c r="N643" s="22" t="s">
        <v>24</v>
      </c>
      <c r="O643" s="2"/>
    </row>
    <row r="644" spans="1:15" ht="30" customHeight="1">
      <c r="A644" s="18">
        <v>640</v>
      </c>
      <c r="B644" s="38" t="s">
        <v>1695</v>
      </c>
      <c r="C644" s="20">
        <f t="shared" ca="1" si="9"/>
        <v>25</v>
      </c>
      <c r="D644" s="29" t="s">
        <v>1696</v>
      </c>
      <c r="E644" s="20" t="s">
        <v>17</v>
      </c>
      <c r="F644" s="31">
        <v>36504</v>
      </c>
      <c r="G644" s="18" t="s">
        <v>28</v>
      </c>
      <c r="H644" s="18" t="s">
        <v>1326</v>
      </c>
      <c r="I644" s="21">
        <v>44562</v>
      </c>
      <c r="J644" s="29" t="s">
        <v>1327</v>
      </c>
      <c r="K644" s="19" t="s">
        <v>197</v>
      </c>
      <c r="L644" s="19" t="s">
        <v>482</v>
      </c>
      <c r="M644" s="19" t="s">
        <v>199</v>
      </c>
      <c r="N644" s="22" t="s">
        <v>24</v>
      </c>
      <c r="O644" s="2"/>
    </row>
    <row r="645" spans="1:15" ht="30" customHeight="1">
      <c r="A645" s="18">
        <v>641</v>
      </c>
      <c r="B645" s="38" t="s">
        <v>1697</v>
      </c>
      <c r="C645" s="20">
        <f t="shared" ca="1" si="9"/>
        <v>33</v>
      </c>
      <c r="D645" s="29" t="s">
        <v>1698</v>
      </c>
      <c r="E645" s="20" t="s">
        <v>17</v>
      </c>
      <c r="F645" s="21">
        <v>33248</v>
      </c>
      <c r="G645" s="18" t="s">
        <v>18</v>
      </c>
      <c r="H645" s="18" t="s">
        <v>1326</v>
      </c>
      <c r="I645" s="21">
        <v>41640</v>
      </c>
      <c r="J645" s="29" t="s">
        <v>1327</v>
      </c>
      <c r="K645" s="19" t="s">
        <v>52</v>
      </c>
      <c r="L645" s="19" t="s">
        <v>66</v>
      </c>
      <c r="M645" s="19" t="s">
        <v>23</v>
      </c>
      <c r="N645" s="22" t="s">
        <v>24</v>
      </c>
      <c r="O645" s="2"/>
    </row>
    <row r="646" spans="1:15" ht="30" customHeight="1">
      <c r="A646" s="18">
        <v>642</v>
      </c>
      <c r="B646" s="38" t="s">
        <v>1699</v>
      </c>
      <c r="C646" s="20">
        <f t="shared" ref="C646:C709" ca="1" si="10">(YEAR(NOW())-YEAR(F646))</f>
        <v>34</v>
      </c>
      <c r="D646" s="29" t="s">
        <v>1700</v>
      </c>
      <c r="E646" s="20" t="s">
        <v>73</v>
      </c>
      <c r="F646" s="21">
        <v>32943</v>
      </c>
      <c r="G646" s="18" t="s">
        <v>28</v>
      </c>
      <c r="H646" s="18" t="s">
        <v>1326</v>
      </c>
      <c r="I646" s="21">
        <v>40969</v>
      </c>
      <c r="J646" s="29" t="s">
        <v>1327</v>
      </c>
      <c r="K646" s="19" t="s">
        <v>185</v>
      </c>
      <c r="L646" s="19" t="s">
        <v>1701</v>
      </c>
      <c r="M646" s="19" t="s">
        <v>76</v>
      </c>
      <c r="N646" s="22" t="s">
        <v>77</v>
      </c>
      <c r="O646" s="2"/>
    </row>
    <row r="647" spans="1:15" ht="30" customHeight="1">
      <c r="A647" s="18">
        <v>643</v>
      </c>
      <c r="B647" s="38" t="s">
        <v>1702</v>
      </c>
      <c r="C647" s="20">
        <f t="shared" ca="1" si="10"/>
        <v>23</v>
      </c>
      <c r="D647" s="29" t="s">
        <v>1703</v>
      </c>
      <c r="E647" s="20" t="s">
        <v>17</v>
      </c>
      <c r="F647" s="31">
        <v>37082</v>
      </c>
      <c r="G647" s="18" t="s">
        <v>28</v>
      </c>
      <c r="H647" s="18" t="s">
        <v>1326</v>
      </c>
      <c r="I647" s="21">
        <v>44562</v>
      </c>
      <c r="J647" s="29" t="s">
        <v>1327</v>
      </c>
      <c r="K647" s="19" t="s">
        <v>728</v>
      </c>
      <c r="L647" s="19" t="s">
        <v>762</v>
      </c>
      <c r="M647" s="19" t="s">
        <v>42</v>
      </c>
      <c r="N647" s="22" t="s">
        <v>77</v>
      </c>
      <c r="O647" s="2"/>
    </row>
    <row r="648" spans="1:15" ht="30" customHeight="1">
      <c r="A648" s="18">
        <v>644</v>
      </c>
      <c r="B648" s="39" t="s">
        <v>1704</v>
      </c>
      <c r="C648" s="20">
        <f t="shared" ca="1" si="10"/>
        <v>24</v>
      </c>
      <c r="D648" s="40" t="s">
        <v>1705</v>
      </c>
      <c r="E648" s="20" t="s">
        <v>33</v>
      </c>
      <c r="F648" s="41">
        <v>36841</v>
      </c>
      <c r="G648" s="18" t="s">
        <v>18</v>
      </c>
      <c r="H648" s="18" t="s">
        <v>1326</v>
      </c>
      <c r="I648" s="21">
        <v>45017</v>
      </c>
      <c r="J648" s="29" t="s">
        <v>1327</v>
      </c>
      <c r="K648" s="19" t="s">
        <v>1706</v>
      </c>
      <c r="L648" s="28" t="s">
        <v>957</v>
      </c>
      <c r="M648" s="23" t="s">
        <v>164</v>
      </c>
      <c r="N648" s="22" t="s">
        <v>24</v>
      </c>
      <c r="O648" s="2"/>
    </row>
    <row r="649" spans="1:15" ht="30" customHeight="1">
      <c r="A649" s="18">
        <v>645</v>
      </c>
      <c r="B649" s="38" t="s">
        <v>1707</v>
      </c>
      <c r="C649" s="20">
        <f t="shared" ca="1" si="10"/>
        <v>41</v>
      </c>
      <c r="D649" s="29" t="s">
        <v>1708</v>
      </c>
      <c r="E649" s="20" t="s">
        <v>17</v>
      </c>
      <c r="F649" s="21">
        <v>30551</v>
      </c>
      <c r="G649" s="18" t="s">
        <v>28</v>
      </c>
      <c r="H649" s="18" t="s">
        <v>1326</v>
      </c>
      <c r="I649" s="21">
        <v>40180</v>
      </c>
      <c r="J649" s="29" t="s">
        <v>1327</v>
      </c>
      <c r="K649" s="19" t="s">
        <v>586</v>
      </c>
      <c r="L649" s="235" t="s">
        <v>1709</v>
      </c>
      <c r="M649" s="19" t="s">
        <v>134</v>
      </c>
      <c r="N649" s="22" t="s">
        <v>77</v>
      </c>
      <c r="O649" s="2"/>
    </row>
    <row r="650" spans="1:15" ht="30" customHeight="1">
      <c r="A650" s="18">
        <v>646</v>
      </c>
      <c r="B650" s="39" t="s">
        <v>1710</v>
      </c>
      <c r="C650" s="20">
        <f t="shared" ca="1" si="10"/>
        <v>27</v>
      </c>
      <c r="D650" s="40" t="s">
        <v>1711</v>
      </c>
      <c r="E650" s="20" t="s">
        <v>779</v>
      </c>
      <c r="F650" s="41">
        <v>35729</v>
      </c>
      <c r="G650" s="18" t="s">
        <v>18</v>
      </c>
      <c r="H650" s="18" t="s">
        <v>1326</v>
      </c>
      <c r="I650" s="21">
        <v>45017</v>
      </c>
      <c r="J650" s="29" t="s">
        <v>1327</v>
      </c>
      <c r="K650" s="19" t="s">
        <v>227</v>
      </c>
      <c r="L650" s="28" t="s">
        <v>688</v>
      </c>
      <c r="M650" s="19" t="s">
        <v>42</v>
      </c>
      <c r="N650" s="22" t="s">
        <v>24</v>
      </c>
      <c r="O650" s="2"/>
    </row>
    <row r="651" spans="1:15" ht="30" customHeight="1">
      <c r="A651" s="18">
        <v>647</v>
      </c>
      <c r="B651" s="38" t="s">
        <v>1712</v>
      </c>
      <c r="C651" s="20">
        <f t="shared" ca="1" si="10"/>
        <v>28</v>
      </c>
      <c r="D651" s="29" t="s">
        <v>1713</v>
      </c>
      <c r="E651" s="20" t="s">
        <v>17</v>
      </c>
      <c r="F651" s="31">
        <v>35121</v>
      </c>
      <c r="G651" s="18" t="s">
        <v>18</v>
      </c>
      <c r="H651" s="18" t="s">
        <v>1326</v>
      </c>
      <c r="I651" s="21">
        <v>44562</v>
      </c>
      <c r="J651" s="29" t="s">
        <v>1327</v>
      </c>
      <c r="K651" s="19" t="s">
        <v>21</v>
      </c>
      <c r="L651" s="19" t="s">
        <v>30</v>
      </c>
      <c r="M651" s="19" t="s">
        <v>23</v>
      </c>
      <c r="N651" s="22" t="s">
        <v>24</v>
      </c>
      <c r="O651" s="2"/>
    </row>
    <row r="652" spans="1:15" ht="30" customHeight="1">
      <c r="A652" s="18">
        <v>648</v>
      </c>
      <c r="B652" s="38" t="s">
        <v>1714</v>
      </c>
      <c r="C652" s="20">
        <f t="shared" ca="1" si="10"/>
        <v>35</v>
      </c>
      <c r="D652" s="29" t="s">
        <v>1715</v>
      </c>
      <c r="E652" s="20" t="s">
        <v>17</v>
      </c>
      <c r="F652" s="21">
        <v>32865</v>
      </c>
      <c r="G652" s="18" t="s">
        <v>18</v>
      </c>
      <c r="H652" s="18" t="s">
        <v>1326</v>
      </c>
      <c r="I652" s="21">
        <v>39356</v>
      </c>
      <c r="J652" s="29" t="s">
        <v>1327</v>
      </c>
      <c r="K652" s="19" t="s">
        <v>1424</v>
      </c>
      <c r="L652" s="19" t="s">
        <v>762</v>
      </c>
      <c r="M652" s="19" t="s">
        <v>42</v>
      </c>
      <c r="N652" s="22" t="s">
        <v>77</v>
      </c>
      <c r="O652" s="2"/>
    </row>
    <row r="653" spans="1:15" ht="30" customHeight="1">
      <c r="A653" s="18">
        <v>649</v>
      </c>
      <c r="B653" s="43" t="s">
        <v>1716</v>
      </c>
      <c r="C653" s="20">
        <f t="shared" ca="1" si="10"/>
        <v>33</v>
      </c>
      <c r="D653" s="44" t="s">
        <v>1717</v>
      </c>
      <c r="E653" s="45" t="s">
        <v>17</v>
      </c>
      <c r="F653" s="50">
        <v>33300</v>
      </c>
      <c r="G653" s="47" t="s">
        <v>28</v>
      </c>
      <c r="H653" s="47" t="s">
        <v>1326</v>
      </c>
      <c r="I653" s="46">
        <v>44562</v>
      </c>
      <c r="J653" s="44" t="s">
        <v>1327</v>
      </c>
      <c r="K653" s="48" t="s">
        <v>728</v>
      </c>
      <c r="L653" s="236" t="s">
        <v>762</v>
      </c>
      <c r="M653" s="48" t="s">
        <v>42</v>
      </c>
      <c r="N653" s="49" t="s">
        <v>77</v>
      </c>
      <c r="O653" s="2"/>
    </row>
    <row r="654" spans="1:15" ht="30" customHeight="1">
      <c r="A654" s="18">
        <v>650</v>
      </c>
      <c r="B654" s="38" t="s">
        <v>1718</v>
      </c>
      <c r="C654" s="20">
        <f t="shared" ca="1" si="10"/>
        <v>24</v>
      </c>
      <c r="D654" s="29" t="s">
        <v>1719</v>
      </c>
      <c r="E654" s="20" t="s">
        <v>17</v>
      </c>
      <c r="F654" s="31">
        <v>36607</v>
      </c>
      <c r="G654" s="18" t="s">
        <v>18</v>
      </c>
      <c r="H654" s="18" t="s">
        <v>1326</v>
      </c>
      <c r="I654" s="21">
        <v>44562</v>
      </c>
      <c r="J654" s="29" t="s">
        <v>1327</v>
      </c>
      <c r="K654" s="19" t="s">
        <v>21</v>
      </c>
      <c r="L654" s="26" t="s">
        <v>30</v>
      </c>
      <c r="M654" s="19" t="s">
        <v>23</v>
      </c>
      <c r="N654" s="22" t="s">
        <v>24</v>
      </c>
      <c r="O654" s="2"/>
    </row>
    <row r="655" spans="1:15" ht="30" customHeight="1">
      <c r="A655" s="18">
        <v>651</v>
      </c>
      <c r="B655" s="38" t="s">
        <v>1720</v>
      </c>
      <c r="C655" s="20">
        <f t="shared" ca="1" si="10"/>
        <v>31</v>
      </c>
      <c r="D655" s="29" t="s">
        <v>1721</v>
      </c>
      <c r="E655" s="20" t="s">
        <v>173</v>
      </c>
      <c r="F655" s="21">
        <v>34066</v>
      </c>
      <c r="G655" s="18" t="s">
        <v>28</v>
      </c>
      <c r="H655" s="18" t="s">
        <v>1326</v>
      </c>
      <c r="I655" s="21">
        <v>42887</v>
      </c>
      <c r="J655" s="29" t="s">
        <v>1327</v>
      </c>
      <c r="K655" s="19" t="s">
        <v>167</v>
      </c>
      <c r="L655" s="19" t="s">
        <v>1722</v>
      </c>
      <c r="M655" s="19" t="s">
        <v>76</v>
      </c>
      <c r="N655" s="22" t="s">
        <v>77</v>
      </c>
      <c r="O655" s="2"/>
    </row>
    <row r="656" spans="1:15" ht="30" customHeight="1">
      <c r="A656" s="18">
        <v>652</v>
      </c>
      <c r="B656" s="39" t="s">
        <v>1723</v>
      </c>
      <c r="C656" s="20">
        <f t="shared" ca="1" si="10"/>
        <v>32</v>
      </c>
      <c r="D656" s="40" t="s">
        <v>1724</v>
      </c>
      <c r="E656" s="20" t="s">
        <v>73</v>
      </c>
      <c r="F656" s="41">
        <v>33801</v>
      </c>
      <c r="G656" s="18" t="s">
        <v>28</v>
      </c>
      <c r="H656" s="18" t="s">
        <v>1326</v>
      </c>
      <c r="I656" s="21">
        <v>45017</v>
      </c>
      <c r="J656" s="29" t="s">
        <v>1327</v>
      </c>
      <c r="K656" s="19" t="s">
        <v>82</v>
      </c>
      <c r="L656" s="19" t="s">
        <v>675</v>
      </c>
      <c r="M656" s="19" t="s">
        <v>23</v>
      </c>
      <c r="N656" s="22" t="s">
        <v>24</v>
      </c>
      <c r="O656" s="2"/>
    </row>
    <row r="657" spans="1:15" ht="30" customHeight="1">
      <c r="A657" s="18">
        <v>653</v>
      </c>
      <c r="B657" s="38" t="s">
        <v>1725</v>
      </c>
      <c r="C657" s="20">
        <f t="shared" ca="1" si="10"/>
        <v>32</v>
      </c>
      <c r="D657" s="29" t="s">
        <v>1726</v>
      </c>
      <c r="E657" s="20" t="s">
        <v>17</v>
      </c>
      <c r="F657" s="31">
        <v>33680</v>
      </c>
      <c r="G657" s="18" t="s">
        <v>28</v>
      </c>
      <c r="H657" s="18" t="s">
        <v>1326</v>
      </c>
      <c r="I657" s="21">
        <v>44562</v>
      </c>
      <c r="J657" s="29" t="s">
        <v>1327</v>
      </c>
      <c r="K657" s="19" t="s">
        <v>82</v>
      </c>
      <c r="L657" s="19" t="s">
        <v>675</v>
      </c>
      <c r="M657" s="19" t="s">
        <v>23</v>
      </c>
      <c r="N657" s="22" t="s">
        <v>24</v>
      </c>
      <c r="O657" s="2"/>
    </row>
    <row r="658" spans="1:15" ht="30" customHeight="1">
      <c r="A658" s="18">
        <v>654</v>
      </c>
      <c r="B658" s="38" t="s">
        <v>1727</v>
      </c>
      <c r="C658" s="20">
        <f t="shared" ca="1" si="10"/>
        <v>25</v>
      </c>
      <c r="D658" s="29" t="s">
        <v>1728</v>
      </c>
      <c r="E658" s="20" t="s">
        <v>242</v>
      </c>
      <c r="F658" s="31">
        <v>36182</v>
      </c>
      <c r="G658" s="18" t="s">
        <v>28</v>
      </c>
      <c r="H658" s="18" t="s">
        <v>1326</v>
      </c>
      <c r="I658" s="21">
        <v>44562</v>
      </c>
      <c r="J658" s="29" t="s">
        <v>1327</v>
      </c>
      <c r="K658" s="35" t="s">
        <v>1672</v>
      </c>
      <c r="L658" s="19" t="s">
        <v>1357</v>
      </c>
      <c r="M658" s="19" t="s">
        <v>468</v>
      </c>
      <c r="N658" s="22" t="s">
        <v>77</v>
      </c>
      <c r="O658" s="2"/>
    </row>
    <row r="659" spans="1:15" ht="30" customHeight="1">
      <c r="A659" s="18">
        <v>655</v>
      </c>
      <c r="B659" s="38" t="s">
        <v>1729</v>
      </c>
      <c r="C659" s="20">
        <f t="shared" ca="1" si="10"/>
        <v>39</v>
      </c>
      <c r="D659" s="29" t="s">
        <v>1730</v>
      </c>
      <c r="E659" s="20" t="s">
        <v>17</v>
      </c>
      <c r="F659" s="21">
        <v>31161</v>
      </c>
      <c r="G659" s="18" t="s">
        <v>18</v>
      </c>
      <c r="H659" s="18" t="s">
        <v>1326</v>
      </c>
      <c r="I659" s="21">
        <v>41944</v>
      </c>
      <c r="J659" s="29" t="s">
        <v>1327</v>
      </c>
      <c r="K659" s="19" t="s">
        <v>185</v>
      </c>
      <c r="L659" s="19" t="s">
        <v>1340</v>
      </c>
      <c r="M659" s="19" t="s">
        <v>187</v>
      </c>
      <c r="N659" s="22" t="s">
        <v>77</v>
      </c>
      <c r="O659" s="2"/>
    </row>
    <row r="660" spans="1:15" s="89" customFormat="1" ht="30" customHeight="1">
      <c r="A660" s="84">
        <v>656</v>
      </c>
      <c r="B660" s="204" t="s">
        <v>1731</v>
      </c>
      <c r="C660" s="86">
        <f t="shared" ca="1" si="10"/>
        <v>28</v>
      </c>
      <c r="D660" s="202" t="s">
        <v>1732</v>
      </c>
      <c r="E660" s="86" t="s">
        <v>17</v>
      </c>
      <c r="F660" s="207">
        <v>35243</v>
      </c>
      <c r="G660" s="84" t="s">
        <v>18</v>
      </c>
      <c r="H660" s="84" t="s">
        <v>1326</v>
      </c>
      <c r="I660" s="74">
        <v>44562</v>
      </c>
      <c r="J660" s="202" t="s">
        <v>1327</v>
      </c>
      <c r="K660" s="85" t="s">
        <v>69</v>
      </c>
      <c r="L660" s="85" t="s">
        <v>70</v>
      </c>
      <c r="M660" s="85" t="s">
        <v>42</v>
      </c>
      <c r="N660" s="87" t="s">
        <v>24</v>
      </c>
      <c r="O660" s="88"/>
    </row>
    <row r="661" spans="1:15" ht="30" customHeight="1">
      <c r="A661" s="18">
        <v>657</v>
      </c>
      <c r="B661" s="39" t="s">
        <v>1733</v>
      </c>
      <c r="C661" s="20">
        <f t="shared" ca="1" si="10"/>
        <v>25</v>
      </c>
      <c r="D661" s="40" t="s">
        <v>1734</v>
      </c>
      <c r="E661" s="20" t="s">
        <v>17</v>
      </c>
      <c r="F661" s="41">
        <v>36448</v>
      </c>
      <c r="G661" s="18" t="s">
        <v>28</v>
      </c>
      <c r="H661" s="18" t="s">
        <v>1326</v>
      </c>
      <c r="I661" s="21">
        <v>45017</v>
      </c>
      <c r="J661" s="29" t="s">
        <v>1327</v>
      </c>
      <c r="K661" s="19" t="s">
        <v>1050</v>
      </c>
      <c r="L661" s="19" t="s">
        <v>1410</v>
      </c>
      <c r="M661" s="19" t="s">
        <v>76</v>
      </c>
      <c r="N661" s="22" t="s">
        <v>77</v>
      </c>
      <c r="O661" s="2"/>
    </row>
    <row r="662" spans="1:15" ht="30" customHeight="1">
      <c r="A662" s="18">
        <v>658</v>
      </c>
      <c r="B662" s="38" t="s">
        <v>1735</v>
      </c>
      <c r="C662" s="20">
        <f t="shared" ca="1" si="10"/>
        <v>38</v>
      </c>
      <c r="D662" s="29" t="s">
        <v>1736</v>
      </c>
      <c r="E662" s="60" t="s">
        <v>1737</v>
      </c>
      <c r="F662" s="61">
        <v>31747</v>
      </c>
      <c r="G662" s="18" t="s">
        <v>18</v>
      </c>
      <c r="H662" s="18" t="s">
        <v>1326</v>
      </c>
      <c r="I662" s="21">
        <v>44562</v>
      </c>
      <c r="J662" s="29" t="s">
        <v>1327</v>
      </c>
      <c r="K662" s="35" t="s">
        <v>1738</v>
      </c>
      <c r="L662" s="19" t="s">
        <v>1340</v>
      </c>
      <c r="M662" s="19" t="s">
        <v>187</v>
      </c>
      <c r="N662" s="22" t="s">
        <v>77</v>
      </c>
      <c r="O662" s="2"/>
    </row>
    <row r="663" spans="1:15" ht="30" customHeight="1">
      <c r="A663" s="18">
        <v>659</v>
      </c>
      <c r="B663" s="38" t="s">
        <v>1739</v>
      </c>
      <c r="C663" s="20">
        <f t="shared" ca="1" si="10"/>
        <v>50</v>
      </c>
      <c r="D663" s="29" t="s">
        <v>1740</v>
      </c>
      <c r="E663" s="20" t="s">
        <v>17</v>
      </c>
      <c r="F663" s="21">
        <v>27110</v>
      </c>
      <c r="G663" s="18" t="s">
        <v>28</v>
      </c>
      <c r="H663" s="18" t="s">
        <v>1326</v>
      </c>
      <c r="I663" s="21">
        <v>40541</v>
      </c>
      <c r="J663" s="29" t="s">
        <v>1327</v>
      </c>
      <c r="K663" s="19" t="s">
        <v>658</v>
      </c>
      <c r="L663" s="235" t="s">
        <v>61</v>
      </c>
      <c r="M663" s="19" t="s">
        <v>468</v>
      </c>
      <c r="N663" s="22" t="s">
        <v>77</v>
      </c>
      <c r="O663" s="2"/>
    </row>
    <row r="664" spans="1:15" ht="30" customHeight="1">
      <c r="A664" s="18">
        <v>660</v>
      </c>
      <c r="B664" s="38" t="s">
        <v>1741</v>
      </c>
      <c r="C664" s="20">
        <f t="shared" ca="1" si="10"/>
        <v>32</v>
      </c>
      <c r="D664" s="29" t="s">
        <v>1742</v>
      </c>
      <c r="E664" s="20" t="s">
        <v>1150</v>
      </c>
      <c r="F664" s="21">
        <v>33929</v>
      </c>
      <c r="G664" s="18" t="s">
        <v>28</v>
      </c>
      <c r="H664" s="18" t="s">
        <v>1326</v>
      </c>
      <c r="I664" s="21">
        <v>42156</v>
      </c>
      <c r="J664" s="29" t="s">
        <v>1327</v>
      </c>
      <c r="K664" s="19" t="s">
        <v>21</v>
      </c>
      <c r="L664" s="19" t="s">
        <v>30</v>
      </c>
      <c r="M664" s="19" t="s">
        <v>23</v>
      </c>
      <c r="N664" s="22" t="s">
        <v>24</v>
      </c>
      <c r="O664" s="2"/>
    </row>
    <row r="665" spans="1:15" ht="30" customHeight="1">
      <c r="A665" s="18">
        <v>661</v>
      </c>
      <c r="B665" s="38" t="s">
        <v>1743</v>
      </c>
      <c r="C665" s="20">
        <f t="shared" ca="1" si="10"/>
        <v>32</v>
      </c>
      <c r="D665" s="29" t="s">
        <v>1744</v>
      </c>
      <c r="E665" s="20" t="s">
        <v>73</v>
      </c>
      <c r="F665" s="31">
        <v>33902</v>
      </c>
      <c r="G665" s="18" t="s">
        <v>18</v>
      </c>
      <c r="H665" s="18" t="s">
        <v>1326</v>
      </c>
      <c r="I665" s="21">
        <v>44562</v>
      </c>
      <c r="J665" s="29" t="s">
        <v>1327</v>
      </c>
      <c r="K665" s="19" t="s">
        <v>52</v>
      </c>
      <c r="L665" s="19" t="s">
        <v>66</v>
      </c>
      <c r="M665" s="19" t="s">
        <v>23</v>
      </c>
      <c r="N665" s="22" t="s">
        <v>24</v>
      </c>
      <c r="O665" s="2"/>
    </row>
    <row r="666" spans="1:15" ht="30" customHeight="1">
      <c r="A666" s="18">
        <v>662</v>
      </c>
      <c r="B666" s="39" t="s">
        <v>1745</v>
      </c>
      <c r="C666" s="20">
        <f t="shared" ca="1" si="10"/>
        <v>24</v>
      </c>
      <c r="D666" s="40" t="s">
        <v>1746</v>
      </c>
      <c r="E666" s="20" t="s">
        <v>17</v>
      </c>
      <c r="F666" s="41">
        <v>36604</v>
      </c>
      <c r="G666" s="18" t="s">
        <v>18</v>
      </c>
      <c r="H666" s="18" t="s">
        <v>1326</v>
      </c>
      <c r="I666" s="21">
        <v>45017</v>
      </c>
      <c r="J666" s="29" t="s">
        <v>1327</v>
      </c>
      <c r="K666" s="19" t="s">
        <v>82</v>
      </c>
      <c r="L666" s="19" t="s">
        <v>675</v>
      </c>
      <c r="M666" s="19" t="s">
        <v>23</v>
      </c>
      <c r="N666" s="22" t="s">
        <v>24</v>
      </c>
      <c r="O666" s="2"/>
    </row>
    <row r="667" spans="1:15" ht="30" customHeight="1">
      <c r="A667" s="18">
        <v>663</v>
      </c>
      <c r="B667" s="39" t="s">
        <v>1747</v>
      </c>
      <c r="C667" s="20">
        <f t="shared" ca="1" si="10"/>
        <v>34</v>
      </c>
      <c r="D667" s="40" t="s">
        <v>1748</v>
      </c>
      <c r="E667" s="20" t="s">
        <v>17</v>
      </c>
      <c r="F667" s="41">
        <v>33190</v>
      </c>
      <c r="G667" s="18" t="s">
        <v>28</v>
      </c>
      <c r="H667" s="18" t="s">
        <v>1326</v>
      </c>
      <c r="I667" s="21">
        <v>45017</v>
      </c>
      <c r="J667" s="29" t="s">
        <v>1327</v>
      </c>
      <c r="K667" s="19" t="s">
        <v>82</v>
      </c>
      <c r="L667" s="19" t="s">
        <v>675</v>
      </c>
      <c r="M667" s="19" t="s">
        <v>23</v>
      </c>
      <c r="N667" s="22" t="s">
        <v>24</v>
      </c>
      <c r="O667" s="2"/>
    </row>
    <row r="668" spans="1:15" ht="30" customHeight="1">
      <c r="A668" s="18">
        <v>664</v>
      </c>
      <c r="B668" s="38" t="s">
        <v>1749</v>
      </c>
      <c r="C668" s="20">
        <f t="shared" ca="1" si="10"/>
        <v>30</v>
      </c>
      <c r="D668" s="29" t="s">
        <v>1750</v>
      </c>
      <c r="E668" s="20" t="s">
        <v>17</v>
      </c>
      <c r="F668" s="31">
        <v>34624</v>
      </c>
      <c r="G668" s="18" t="s">
        <v>28</v>
      </c>
      <c r="H668" s="18" t="s">
        <v>1326</v>
      </c>
      <c r="I668" s="21">
        <v>44562</v>
      </c>
      <c r="J668" s="29" t="s">
        <v>1327</v>
      </c>
      <c r="K668" s="19" t="s">
        <v>69</v>
      </c>
      <c r="L668" s="19" t="s">
        <v>70</v>
      </c>
      <c r="M668" s="19" t="s">
        <v>42</v>
      </c>
      <c r="N668" s="22" t="s">
        <v>24</v>
      </c>
      <c r="O668" s="2"/>
    </row>
    <row r="669" spans="1:15" ht="30" customHeight="1">
      <c r="A669" s="18">
        <v>665</v>
      </c>
      <c r="B669" s="38" t="s">
        <v>1751</v>
      </c>
      <c r="C669" s="20">
        <f t="shared" ca="1" si="10"/>
        <v>26</v>
      </c>
      <c r="D669" s="29" t="s">
        <v>1752</v>
      </c>
      <c r="E669" s="20" t="s">
        <v>17</v>
      </c>
      <c r="F669" s="62">
        <v>36066</v>
      </c>
      <c r="G669" s="18" t="s">
        <v>28</v>
      </c>
      <c r="H669" s="18" t="s">
        <v>1326</v>
      </c>
      <c r="I669" s="21">
        <v>44562</v>
      </c>
      <c r="J669" s="29" t="s">
        <v>1327</v>
      </c>
      <c r="K669" s="19" t="s">
        <v>21</v>
      </c>
      <c r="L669" s="19" t="s">
        <v>30</v>
      </c>
      <c r="M669" s="19" t="s">
        <v>23</v>
      </c>
      <c r="N669" s="22" t="s">
        <v>24</v>
      </c>
      <c r="O669" s="2"/>
    </row>
    <row r="670" spans="1:15" ht="30" customHeight="1">
      <c r="A670" s="18">
        <v>666</v>
      </c>
      <c r="B670" s="38" t="s">
        <v>1753</v>
      </c>
      <c r="C670" s="20">
        <f t="shared" ca="1" si="10"/>
        <v>30</v>
      </c>
      <c r="D670" s="29" t="s">
        <v>1754</v>
      </c>
      <c r="E670" s="20" t="s">
        <v>17</v>
      </c>
      <c r="F670" s="31">
        <v>34358</v>
      </c>
      <c r="G670" s="18" t="s">
        <v>18</v>
      </c>
      <c r="H670" s="18" t="s">
        <v>1326</v>
      </c>
      <c r="I670" s="21">
        <v>44562</v>
      </c>
      <c r="J670" s="29" t="s">
        <v>1327</v>
      </c>
      <c r="K670" s="19" t="s">
        <v>21</v>
      </c>
      <c r="L670" s="19" t="s">
        <v>30</v>
      </c>
      <c r="M670" s="19" t="s">
        <v>23</v>
      </c>
      <c r="N670" s="22" t="s">
        <v>24</v>
      </c>
      <c r="O670" s="2"/>
    </row>
    <row r="671" spans="1:15" ht="30" customHeight="1">
      <c r="A671" s="18">
        <v>667</v>
      </c>
      <c r="B671" s="38" t="s">
        <v>1755</v>
      </c>
      <c r="C671" s="20">
        <f t="shared" ca="1" si="10"/>
        <v>44</v>
      </c>
      <c r="D671" s="29" t="s">
        <v>1756</v>
      </c>
      <c r="E671" s="20" t="s">
        <v>17</v>
      </c>
      <c r="F671" s="21">
        <v>29509</v>
      </c>
      <c r="G671" s="18" t="s">
        <v>28</v>
      </c>
      <c r="H671" s="18" t="s">
        <v>1326</v>
      </c>
      <c r="I671" s="21">
        <v>40180</v>
      </c>
      <c r="J671" s="29" t="s">
        <v>1327</v>
      </c>
      <c r="K671" s="19" t="s">
        <v>728</v>
      </c>
      <c r="L671" s="19" t="s">
        <v>762</v>
      </c>
      <c r="M671" s="19" t="s">
        <v>42</v>
      </c>
      <c r="N671" s="22" t="s">
        <v>77</v>
      </c>
      <c r="O671" s="2"/>
    </row>
    <row r="672" spans="1:15" ht="30" customHeight="1">
      <c r="A672" s="18">
        <v>668</v>
      </c>
      <c r="B672" s="38" t="s">
        <v>1757</v>
      </c>
      <c r="C672" s="20">
        <f t="shared" ca="1" si="10"/>
        <v>29</v>
      </c>
      <c r="D672" s="29" t="s">
        <v>1758</v>
      </c>
      <c r="E672" s="20" t="s">
        <v>17</v>
      </c>
      <c r="F672" s="31">
        <v>34830</v>
      </c>
      <c r="G672" s="18" t="s">
        <v>28</v>
      </c>
      <c r="H672" s="18" t="s">
        <v>1326</v>
      </c>
      <c r="I672" s="21">
        <v>44562</v>
      </c>
      <c r="J672" s="29" t="s">
        <v>1327</v>
      </c>
      <c r="K672" s="19" t="s">
        <v>1050</v>
      </c>
      <c r="L672" s="19" t="s">
        <v>133</v>
      </c>
      <c r="M672" s="19" t="s">
        <v>76</v>
      </c>
      <c r="N672" s="22" t="s">
        <v>77</v>
      </c>
      <c r="O672" s="2"/>
    </row>
    <row r="673" spans="1:15" ht="30" customHeight="1">
      <c r="A673" s="18">
        <v>669</v>
      </c>
      <c r="B673" s="38" t="s">
        <v>1759</v>
      </c>
      <c r="C673" s="20">
        <f t="shared" ca="1" si="10"/>
        <v>24</v>
      </c>
      <c r="D673" s="29" t="s">
        <v>1760</v>
      </c>
      <c r="E673" s="20" t="s">
        <v>17</v>
      </c>
      <c r="F673" s="31">
        <v>36666</v>
      </c>
      <c r="G673" s="18" t="s">
        <v>18</v>
      </c>
      <c r="H673" s="18" t="s">
        <v>1326</v>
      </c>
      <c r="I673" s="21">
        <v>44562</v>
      </c>
      <c r="J673" s="29" t="s">
        <v>1327</v>
      </c>
      <c r="K673" s="19" t="s">
        <v>1761</v>
      </c>
      <c r="L673" s="19" t="s">
        <v>1357</v>
      </c>
      <c r="M673" s="19" t="s">
        <v>468</v>
      </c>
      <c r="N673" s="22" t="s">
        <v>77</v>
      </c>
      <c r="O673" s="2"/>
    </row>
    <row r="674" spans="1:15" ht="30" customHeight="1">
      <c r="A674" s="18">
        <v>670</v>
      </c>
      <c r="B674" s="38" t="s">
        <v>1762</v>
      </c>
      <c r="C674" s="20">
        <f t="shared" ca="1" si="10"/>
        <v>24</v>
      </c>
      <c r="D674" s="29" t="s">
        <v>1763</v>
      </c>
      <c r="E674" s="20" t="s">
        <v>17</v>
      </c>
      <c r="F674" s="31">
        <v>36820</v>
      </c>
      <c r="G674" s="18" t="s">
        <v>18</v>
      </c>
      <c r="H674" s="18" t="s">
        <v>1326</v>
      </c>
      <c r="I674" s="21">
        <v>44562</v>
      </c>
      <c r="J674" s="29" t="s">
        <v>1327</v>
      </c>
      <c r="K674" s="19" t="s">
        <v>1761</v>
      </c>
      <c r="L674" s="19" t="s">
        <v>1357</v>
      </c>
      <c r="M674" s="19" t="s">
        <v>468</v>
      </c>
      <c r="N674" s="22" t="s">
        <v>77</v>
      </c>
      <c r="O674" s="2"/>
    </row>
    <row r="675" spans="1:15" ht="30" customHeight="1">
      <c r="A675" s="18">
        <v>671</v>
      </c>
      <c r="B675" s="39" t="s">
        <v>1764</v>
      </c>
      <c r="C675" s="20">
        <f t="shared" ca="1" si="10"/>
        <v>30</v>
      </c>
      <c r="D675" s="40" t="s">
        <v>1765</v>
      </c>
      <c r="E675" s="20" t="s">
        <v>509</v>
      </c>
      <c r="F675" s="41">
        <v>34620</v>
      </c>
      <c r="G675" s="18" t="s">
        <v>18</v>
      </c>
      <c r="H675" s="18" t="s">
        <v>1326</v>
      </c>
      <c r="I675" s="21">
        <v>45017</v>
      </c>
      <c r="J675" s="29" t="s">
        <v>1327</v>
      </c>
      <c r="K675" s="19" t="s">
        <v>21</v>
      </c>
      <c r="L675" s="19" t="s">
        <v>30</v>
      </c>
      <c r="M675" s="19" t="s">
        <v>23</v>
      </c>
      <c r="N675" s="22" t="s">
        <v>24</v>
      </c>
      <c r="O675" s="2"/>
    </row>
    <row r="676" spans="1:15" s="89" customFormat="1" ht="30" customHeight="1">
      <c r="A676" s="84">
        <v>672</v>
      </c>
      <c r="B676" s="199" t="s">
        <v>1766</v>
      </c>
      <c r="C676" s="86">
        <f t="shared" ca="1" si="10"/>
        <v>25</v>
      </c>
      <c r="D676" s="200" t="s">
        <v>1767</v>
      </c>
      <c r="E676" s="86" t="s">
        <v>17</v>
      </c>
      <c r="F676" s="201">
        <v>36475</v>
      </c>
      <c r="G676" s="84" t="s">
        <v>18</v>
      </c>
      <c r="H676" s="84" t="s">
        <v>1326</v>
      </c>
      <c r="I676" s="74">
        <v>45017</v>
      </c>
      <c r="J676" s="202" t="s">
        <v>1327</v>
      </c>
      <c r="K676" s="85" t="s">
        <v>488</v>
      </c>
      <c r="L676" s="203" t="s">
        <v>1768</v>
      </c>
      <c r="M676" s="85" t="s">
        <v>468</v>
      </c>
      <c r="N676" s="87" t="s">
        <v>24</v>
      </c>
      <c r="O676" s="88"/>
    </row>
    <row r="677" spans="1:15" ht="30" customHeight="1">
      <c r="A677" s="18">
        <v>673</v>
      </c>
      <c r="B677" s="43" t="s">
        <v>1769</v>
      </c>
      <c r="C677" s="20">
        <f t="shared" ca="1" si="10"/>
        <v>41</v>
      </c>
      <c r="D677" s="44" t="s">
        <v>1770</v>
      </c>
      <c r="E677" s="45" t="s">
        <v>17</v>
      </c>
      <c r="F677" s="46">
        <v>30494</v>
      </c>
      <c r="G677" s="47" t="s">
        <v>28</v>
      </c>
      <c r="H677" s="47" t="s">
        <v>1326</v>
      </c>
      <c r="I677" s="46">
        <v>39753</v>
      </c>
      <c r="J677" s="44" t="s">
        <v>1327</v>
      </c>
      <c r="K677" s="48" t="s">
        <v>728</v>
      </c>
      <c r="L677" s="48" t="s">
        <v>61</v>
      </c>
      <c r="M677" s="48" t="s">
        <v>1771</v>
      </c>
      <c r="N677" s="49" t="s">
        <v>77</v>
      </c>
      <c r="O677" s="2"/>
    </row>
    <row r="678" spans="1:15" ht="30" customHeight="1">
      <c r="A678" s="18">
        <v>674</v>
      </c>
      <c r="B678" s="38" t="s">
        <v>1772</v>
      </c>
      <c r="C678" s="20">
        <f t="shared" ca="1" si="10"/>
        <v>35</v>
      </c>
      <c r="D678" s="29" t="s">
        <v>1773</v>
      </c>
      <c r="E678" s="20" t="s">
        <v>17</v>
      </c>
      <c r="F678" s="21">
        <v>32528</v>
      </c>
      <c r="G678" s="18" t="s">
        <v>18</v>
      </c>
      <c r="H678" s="18" t="s">
        <v>1326</v>
      </c>
      <c r="I678" s="21">
        <v>40969</v>
      </c>
      <c r="J678" s="29" t="s">
        <v>1327</v>
      </c>
      <c r="K678" s="19" t="s">
        <v>185</v>
      </c>
      <c r="L678" s="19" t="s">
        <v>1545</v>
      </c>
      <c r="M678" s="28" t="s">
        <v>187</v>
      </c>
      <c r="N678" s="22" t="s">
        <v>77</v>
      </c>
      <c r="O678" s="2"/>
    </row>
    <row r="679" spans="1:15" ht="30" customHeight="1">
      <c r="A679" s="18">
        <v>675</v>
      </c>
      <c r="B679" s="39" t="s">
        <v>1774</v>
      </c>
      <c r="C679" s="20">
        <f t="shared" ca="1" si="10"/>
        <v>31</v>
      </c>
      <c r="D679" s="40" t="s">
        <v>1775</v>
      </c>
      <c r="E679" s="20" t="s">
        <v>1776</v>
      </c>
      <c r="F679" s="41">
        <v>34119</v>
      </c>
      <c r="G679" s="18" t="s">
        <v>18</v>
      </c>
      <c r="H679" s="18" t="s">
        <v>1326</v>
      </c>
      <c r="I679" s="21">
        <v>45017</v>
      </c>
      <c r="J679" s="29" t="s">
        <v>1327</v>
      </c>
      <c r="K679" s="19" t="s">
        <v>21</v>
      </c>
      <c r="L679" s="19" t="s">
        <v>30</v>
      </c>
      <c r="M679" s="19" t="s">
        <v>23</v>
      </c>
      <c r="N679" s="22" t="s">
        <v>24</v>
      </c>
      <c r="O679" s="2"/>
    </row>
    <row r="680" spans="1:15" ht="30" customHeight="1">
      <c r="A680" s="18">
        <v>676</v>
      </c>
      <c r="B680" s="39" t="s">
        <v>1777</v>
      </c>
      <c r="C680" s="20">
        <f t="shared" ca="1" si="10"/>
        <v>26</v>
      </c>
      <c r="D680" s="40" t="s">
        <v>1778</v>
      </c>
      <c r="E680" s="20" t="s">
        <v>17</v>
      </c>
      <c r="F680" s="41">
        <v>35833</v>
      </c>
      <c r="G680" s="18" t="s">
        <v>18</v>
      </c>
      <c r="H680" s="18" t="s">
        <v>1326</v>
      </c>
      <c r="I680" s="21">
        <v>45017</v>
      </c>
      <c r="J680" s="29" t="s">
        <v>1327</v>
      </c>
      <c r="K680" s="19" t="s">
        <v>82</v>
      </c>
      <c r="L680" s="26" t="s">
        <v>675</v>
      </c>
      <c r="M680" s="19" t="s">
        <v>23</v>
      </c>
      <c r="N680" s="22" t="s">
        <v>24</v>
      </c>
      <c r="O680" s="2"/>
    </row>
    <row r="681" spans="1:15" ht="30" customHeight="1">
      <c r="A681" s="18">
        <v>677</v>
      </c>
      <c r="B681" s="38" t="s">
        <v>1779</v>
      </c>
      <c r="C681" s="20">
        <f t="shared" ca="1" si="10"/>
        <v>45</v>
      </c>
      <c r="D681" s="29" t="s">
        <v>1780</v>
      </c>
      <c r="E681" s="20" t="s">
        <v>17</v>
      </c>
      <c r="F681" s="21">
        <v>28988</v>
      </c>
      <c r="G681" s="18" t="s">
        <v>28</v>
      </c>
      <c r="H681" s="18" t="s">
        <v>1326</v>
      </c>
      <c r="I681" s="21">
        <v>40541</v>
      </c>
      <c r="J681" s="29" t="s">
        <v>1327</v>
      </c>
      <c r="K681" s="19" t="s">
        <v>728</v>
      </c>
      <c r="L681" s="19" t="s">
        <v>61</v>
      </c>
      <c r="M681" s="19" t="s">
        <v>468</v>
      </c>
      <c r="N681" s="22" t="s">
        <v>77</v>
      </c>
      <c r="O681" s="2"/>
    </row>
    <row r="682" spans="1:15" ht="30" customHeight="1">
      <c r="A682" s="18">
        <v>678</v>
      </c>
      <c r="B682" s="38" t="s">
        <v>1781</v>
      </c>
      <c r="C682" s="20">
        <f t="shared" ca="1" si="10"/>
        <v>26</v>
      </c>
      <c r="D682" s="29" t="s">
        <v>1782</v>
      </c>
      <c r="E682" s="20" t="s">
        <v>17</v>
      </c>
      <c r="F682" s="31">
        <v>35992</v>
      </c>
      <c r="G682" s="18" t="s">
        <v>18</v>
      </c>
      <c r="H682" s="18" t="s">
        <v>1326</v>
      </c>
      <c r="I682" s="21">
        <v>44562</v>
      </c>
      <c r="J682" s="29" t="s">
        <v>1327</v>
      </c>
      <c r="K682" s="19" t="s">
        <v>1683</v>
      </c>
      <c r="L682" s="19" t="s">
        <v>1340</v>
      </c>
      <c r="M682" s="19" t="s">
        <v>187</v>
      </c>
      <c r="N682" s="22" t="s">
        <v>77</v>
      </c>
      <c r="O682" s="2"/>
    </row>
    <row r="683" spans="1:15" ht="30" customHeight="1">
      <c r="A683" s="18">
        <v>679</v>
      </c>
      <c r="B683" s="38" t="s">
        <v>1783</v>
      </c>
      <c r="C683" s="20">
        <f t="shared" ca="1" si="10"/>
        <v>23</v>
      </c>
      <c r="D683" s="29" t="s">
        <v>1784</v>
      </c>
      <c r="E683" s="20" t="s">
        <v>17</v>
      </c>
      <c r="F683" s="31">
        <v>37100</v>
      </c>
      <c r="G683" s="18" t="s">
        <v>18</v>
      </c>
      <c r="H683" s="18" t="s">
        <v>1326</v>
      </c>
      <c r="I683" s="21">
        <v>44562</v>
      </c>
      <c r="J683" s="29" t="s">
        <v>1327</v>
      </c>
      <c r="K683" s="19" t="s">
        <v>728</v>
      </c>
      <c r="L683" s="19" t="s">
        <v>1340</v>
      </c>
      <c r="M683" s="19" t="s">
        <v>187</v>
      </c>
      <c r="N683" s="22" t="s">
        <v>77</v>
      </c>
      <c r="O683" s="2"/>
    </row>
    <row r="684" spans="1:15" ht="30" customHeight="1">
      <c r="A684" s="18">
        <v>680</v>
      </c>
      <c r="B684" s="38" t="s">
        <v>1785</v>
      </c>
      <c r="C684" s="20">
        <f t="shared" ca="1" si="10"/>
        <v>22</v>
      </c>
      <c r="D684" s="29" t="s">
        <v>1786</v>
      </c>
      <c r="E684" s="20" t="s">
        <v>17</v>
      </c>
      <c r="F684" s="31">
        <v>37432</v>
      </c>
      <c r="G684" s="18" t="s">
        <v>28</v>
      </c>
      <c r="H684" s="18" t="s">
        <v>1326</v>
      </c>
      <c r="I684" s="21">
        <v>44562</v>
      </c>
      <c r="J684" s="29" t="s">
        <v>1327</v>
      </c>
      <c r="K684" s="19" t="s">
        <v>1787</v>
      </c>
      <c r="L684" s="19" t="s">
        <v>1788</v>
      </c>
      <c r="M684" s="19" t="s">
        <v>42</v>
      </c>
      <c r="N684" s="22" t="s">
        <v>77</v>
      </c>
      <c r="O684" s="2"/>
    </row>
    <row r="685" spans="1:15" ht="30" customHeight="1">
      <c r="A685" s="18">
        <v>681</v>
      </c>
      <c r="B685" s="39" t="s">
        <v>1789</v>
      </c>
      <c r="C685" s="20">
        <f t="shared" ca="1" si="10"/>
        <v>24</v>
      </c>
      <c r="D685" s="29" t="s">
        <v>1790</v>
      </c>
      <c r="E685" s="20" t="s">
        <v>17</v>
      </c>
      <c r="F685" s="31">
        <v>36673</v>
      </c>
      <c r="G685" s="18" t="s">
        <v>18</v>
      </c>
      <c r="H685" s="18" t="s">
        <v>1326</v>
      </c>
      <c r="I685" s="21">
        <v>45017</v>
      </c>
      <c r="J685" s="29" t="s">
        <v>1327</v>
      </c>
      <c r="K685" s="19" t="s">
        <v>21</v>
      </c>
      <c r="L685" s="19" t="s">
        <v>30</v>
      </c>
      <c r="M685" s="19" t="s">
        <v>23</v>
      </c>
      <c r="N685" s="22" t="s">
        <v>24</v>
      </c>
      <c r="O685" s="2"/>
    </row>
    <row r="686" spans="1:15" ht="30" customHeight="1">
      <c r="A686" s="18">
        <v>682</v>
      </c>
      <c r="B686" s="38" t="s">
        <v>1791</v>
      </c>
      <c r="C686" s="20">
        <f t="shared" ca="1" si="10"/>
        <v>35</v>
      </c>
      <c r="D686" s="29" t="s">
        <v>1792</v>
      </c>
      <c r="E686" s="20" t="s">
        <v>17</v>
      </c>
      <c r="F686" s="21">
        <v>32709</v>
      </c>
      <c r="G686" s="18" t="s">
        <v>18</v>
      </c>
      <c r="H686" s="18" t="s">
        <v>1326</v>
      </c>
      <c r="I686" s="21">
        <v>41214</v>
      </c>
      <c r="J686" s="29" t="s">
        <v>1327</v>
      </c>
      <c r="K686" s="19" t="s">
        <v>52</v>
      </c>
      <c r="L686" s="19" t="s">
        <v>66</v>
      </c>
      <c r="M686" s="19" t="s">
        <v>23</v>
      </c>
      <c r="N686" s="22" t="s">
        <v>24</v>
      </c>
      <c r="O686" s="2"/>
    </row>
    <row r="687" spans="1:15" ht="30" customHeight="1">
      <c r="A687" s="18">
        <v>683</v>
      </c>
      <c r="B687" s="38" t="s">
        <v>1793</v>
      </c>
      <c r="C687" s="20">
        <f t="shared" ca="1" si="10"/>
        <v>47</v>
      </c>
      <c r="D687" s="29" t="s">
        <v>1794</v>
      </c>
      <c r="E687" s="20" t="s">
        <v>17</v>
      </c>
      <c r="F687" s="21">
        <v>28216</v>
      </c>
      <c r="G687" s="18" t="s">
        <v>28</v>
      </c>
      <c r="H687" s="18" t="s">
        <v>1326</v>
      </c>
      <c r="I687" s="21">
        <v>40241</v>
      </c>
      <c r="J687" s="29" t="s">
        <v>1327</v>
      </c>
      <c r="K687" s="19" t="s">
        <v>728</v>
      </c>
      <c r="L687" s="19" t="s">
        <v>762</v>
      </c>
      <c r="M687" s="19" t="s">
        <v>42</v>
      </c>
      <c r="N687" s="22" t="s">
        <v>77</v>
      </c>
      <c r="O687" s="2"/>
    </row>
    <row r="688" spans="1:15" ht="30" customHeight="1">
      <c r="A688" s="18">
        <v>684</v>
      </c>
      <c r="B688" s="38" t="s">
        <v>1795</v>
      </c>
      <c r="C688" s="20">
        <f t="shared" ca="1" si="10"/>
        <v>44</v>
      </c>
      <c r="D688" s="29" t="s">
        <v>1796</v>
      </c>
      <c r="E688" s="20" t="s">
        <v>17</v>
      </c>
      <c r="F688" s="21">
        <v>29463</v>
      </c>
      <c r="G688" s="18" t="s">
        <v>28</v>
      </c>
      <c r="H688" s="18" t="s">
        <v>1326</v>
      </c>
      <c r="I688" s="21">
        <v>40179</v>
      </c>
      <c r="J688" s="29" t="s">
        <v>1327</v>
      </c>
      <c r="K688" s="19" t="s">
        <v>931</v>
      </c>
      <c r="L688" s="235" t="s">
        <v>61</v>
      </c>
      <c r="M688" s="19" t="s">
        <v>134</v>
      </c>
      <c r="N688" s="22" t="s">
        <v>77</v>
      </c>
      <c r="O688" s="2"/>
    </row>
    <row r="689" spans="1:15" ht="30" customHeight="1">
      <c r="A689" s="18">
        <v>685</v>
      </c>
      <c r="B689" s="38" t="s">
        <v>1797</v>
      </c>
      <c r="C689" s="20">
        <f t="shared" ca="1" si="10"/>
        <v>30</v>
      </c>
      <c r="D689" s="29" t="s">
        <v>1798</v>
      </c>
      <c r="E689" s="20" t="s">
        <v>17</v>
      </c>
      <c r="F689" s="31">
        <v>34593</v>
      </c>
      <c r="G689" s="18" t="s">
        <v>18</v>
      </c>
      <c r="H689" s="18" t="s">
        <v>1326</v>
      </c>
      <c r="I689" s="21">
        <v>44562</v>
      </c>
      <c r="J689" s="29" t="s">
        <v>1327</v>
      </c>
      <c r="K689" s="19" t="s">
        <v>1799</v>
      </c>
      <c r="L689" s="19" t="s">
        <v>1340</v>
      </c>
      <c r="M689" s="19" t="s">
        <v>187</v>
      </c>
      <c r="N689" s="22" t="s">
        <v>77</v>
      </c>
      <c r="O689" s="2"/>
    </row>
    <row r="690" spans="1:15" ht="30" customHeight="1">
      <c r="A690" s="18">
        <v>686</v>
      </c>
      <c r="B690" s="38" t="s">
        <v>1800</v>
      </c>
      <c r="C690" s="20">
        <f t="shared" ca="1" si="10"/>
        <v>51</v>
      </c>
      <c r="D690" s="29" t="s">
        <v>1801</v>
      </c>
      <c r="E690" s="20" t="s">
        <v>73</v>
      </c>
      <c r="F690" s="21">
        <v>26927</v>
      </c>
      <c r="G690" s="18" t="s">
        <v>28</v>
      </c>
      <c r="H690" s="18" t="s">
        <v>1326</v>
      </c>
      <c r="I690" s="21">
        <v>40541</v>
      </c>
      <c r="J690" s="29" t="s">
        <v>1327</v>
      </c>
      <c r="K690" s="19" t="s">
        <v>809</v>
      </c>
      <c r="L690" s="19" t="s">
        <v>61</v>
      </c>
      <c r="M690" s="19" t="s">
        <v>634</v>
      </c>
      <c r="N690" s="22" t="s">
        <v>77</v>
      </c>
      <c r="O690" s="2"/>
    </row>
    <row r="691" spans="1:15" ht="30" customHeight="1">
      <c r="A691" s="18">
        <v>687</v>
      </c>
      <c r="B691" s="39" t="s">
        <v>1802</v>
      </c>
      <c r="C691" s="20">
        <f t="shared" ca="1" si="10"/>
        <v>25</v>
      </c>
      <c r="D691" s="29" t="s">
        <v>1803</v>
      </c>
      <c r="E691" s="20" t="s">
        <v>17</v>
      </c>
      <c r="F691" s="31">
        <v>36524</v>
      </c>
      <c r="G691" s="18" t="s">
        <v>18</v>
      </c>
      <c r="H691" s="18" t="s">
        <v>1326</v>
      </c>
      <c r="I691" s="21">
        <v>45017</v>
      </c>
      <c r="J691" s="29" t="s">
        <v>1327</v>
      </c>
      <c r="K691" s="19" t="s">
        <v>197</v>
      </c>
      <c r="L691" s="19" t="s">
        <v>482</v>
      </c>
      <c r="M691" s="19" t="s">
        <v>199</v>
      </c>
      <c r="N691" s="22" t="s">
        <v>24</v>
      </c>
      <c r="O691" s="2"/>
    </row>
    <row r="692" spans="1:15" ht="30" customHeight="1">
      <c r="A692" s="18">
        <v>688</v>
      </c>
      <c r="B692" s="38" t="s">
        <v>1804</v>
      </c>
      <c r="C692" s="20">
        <f t="shared" ca="1" si="10"/>
        <v>34</v>
      </c>
      <c r="D692" s="29" t="s">
        <v>1805</v>
      </c>
      <c r="E692" s="20" t="s">
        <v>17</v>
      </c>
      <c r="F692" s="21">
        <v>33065</v>
      </c>
      <c r="G692" s="18" t="s">
        <v>18</v>
      </c>
      <c r="H692" s="18" t="s">
        <v>1326</v>
      </c>
      <c r="I692" s="21">
        <v>40969</v>
      </c>
      <c r="J692" s="29" t="s">
        <v>1327</v>
      </c>
      <c r="K692" s="19" t="s">
        <v>69</v>
      </c>
      <c r="L692" s="19" t="s">
        <v>70</v>
      </c>
      <c r="M692" s="19" t="s">
        <v>42</v>
      </c>
      <c r="N692" s="22" t="s">
        <v>24</v>
      </c>
      <c r="O692" s="2"/>
    </row>
    <row r="693" spans="1:15" s="89" customFormat="1" ht="30" customHeight="1">
      <c r="A693" s="84">
        <v>689</v>
      </c>
      <c r="B693" s="199" t="s">
        <v>1806</v>
      </c>
      <c r="C693" s="86">
        <f t="shared" ca="1" si="10"/>
        <v>25</v>
      </c>
      <c r="D693" s="200" t="s">
        <v>1807</v>
      </c>
      <c r="E693" s="86" t="s">
        <v>17</v>
      </c>
      <c r="F693" s="201">
        <v>36504</v>
      </c>
      <c r="G693" s="84" t="s">
        <v>28</v>
      </c>
      <c r="H693" s="84" t="s">
        <v>1326</v>
      </c>
      <c r="I693" s="74">
        <v>45017</v>
      </c>
      <c r="J693" s="202" t="s">
        <v>1327</v>
      </c>
      <c r="K693" s="85" t="s">
        <v>197</v>
      </c>
      <c r="L693" s="85" t="s">
        <v>482</v>
      </c>
      <c r="M693" s="85" t="s">
        <v>199</v>
      </c>
      <c r="N693" s="87" t="s">
        <v>24</v>
      </c>
      <c r="O693" s="88"/>
    </row>
    <row r="694" spans="1:15" ht="30" customHeight="1">
      <c r="A694" s="18">
        <v>690</v>
      </c>
      <c r="B694" s="38" t="s">
        <v>1808</v>
      </c>
      <c r="C694" s="20">
        <f t="shared" ca="1" si="10"/>
        <v>32</v>
      </c>
      <c r="D694" s="29" t="s">
        <v>1809</v>
      </c>
      <c r="E694" s="20" t="s">
        <v>17</v>
      </c>
      <c r="F694" s="31">
        <v>33790</v>
      </c>
      <c r="G694" s="18" t="s">
        <v>18</v>
      </c>
      <c r="H694" s="18" t="s">
        <v>1326</v>
      </c>
      <c r="I694" s="21">
        <v>44562</v>
      </c>
      <c r="J694" s="29" t="s">
        <v>1327</v>
      </c>
      <c r="K694" s="19" t="s">
        <v>21</v>
      </c>
      <c r="L694" s="19" t="s">
        <v>30</v>
      </c>
      <c r="M694" s="19" t="s">
        <v>23</v>
      </c>
      <c r="N694" s="22" t="s">
        <v>24</v>
      </c>
      <c r="O694" s="2"/>
    </row>
    <row r="695" spans="1:15" ht="30" customHeight="1">
      <c r="A695" s="18">
        <v>691</v>
      </c>
      <c r="B695" s="38" t="s">
        <v>1810</v>
      </c>
      <c r="C695" s="20">
        <f t="shared" ca="1" si="10"/>
        <v>33</v>
      </c>
      <c r="D695" s="29" t="s">
        <v>1811</v>
      </c>
      <c r="E695" s="20" t="s">
        <v>283</v>
      </c>
      <c r="F695" s="31">
        <v>33501</v>
      </c>
      <c r="G695" s="18" t="s">
        <v>28</v>
      </c>
      <c r="H695" s="18" t="s">
        <v>1326</v>
      </c>
      <c r="I695" s="21">
        <v>44562</v>
      </c>
      <c r="J695" s="29" t="s">
        <v>1327</v>
      </c>
      <c r="K695" s="19" t="s">
        <v>919</v>
      </c>
      <c r="L695" s="235" t="s">
        <v>61</v>
      </c>
      <c r="M695" s="19" t="s">
        <v>626</v>
      </c>
      <c r="N695" s="22" t="s">
        <v>77</v>
      </c>
      <c r="O695" s="2"/>
    </row>
    <row r="696" spans="1:15" ht="30" customHeight="1">
      <c r="A696" s="18">
        <v>692</v>
      </c>
      <c r="B696" s="38" t="s">
        <v>1812</v>
      </c>
      <c r="C696" s="20">
        <f t="shared" ca="1" si="10"/>
        <v>46</v>
      </c>
      <c r="D696" s="29" t="s">
        <v>1813</v>
      </c>
      <c r="E696" s="20" t="s">
        <v>779</v>
      </c>
      <c r="F696" s="21">
        <v>28623</v>
      </c>
      <c r="G696" s="18" t="s">
        <v>28</v>
      </c>
      <c r="H696" s="18" t="s">
        <v>1326</v>
      </c>
      <c r="I696" s="21">
        <v>40541</v>
      </c>
      <c r="J696" s="29" t="s">
        <v>1327</v>
      </c>
      <c r="K696" s="19" t="s">
        <v>728</v>
      </c>
      <c r="L696" s="235" t="s">
        <v>61</v>
      </c>
      <c r="M696" s="19" t="s">
        <v>134</v>
      </c>
      <c r="N696" s="22" t="s">
        <v>77</v>
      </c>
      <c r="O696" s="2"/>
    </row>
    <row r="697" spans="1:15" ht="30" customHeight="1">
      <c r="A697" s="18">
        <v>693</v>
      </c>
      <c r="B697" s="39" t="s">
        <v>1814</v>
      </c>
      <c r="C697" s="20">
        <f t="shared" ca="1" si="10"/>
        <v>25</v>
      </c>
      <c r="D697" s="40" t="s">
        <v>1815</v>
      </c>
      <c r="E697" s="20" t="s">
        <v>1816</v>
      </c>
      <c r="F697" s="41">
        <v>36496</v>
      </c>
      <c r="G697" s="18" t="s">
        <v>18</v>
      </c>
      <c r="H697" s="18" t="s">
        <v>1326</v>
      </c>
      <c r="I697" s="21">
        <v>45017</v>
      </c>
      <c r="J697" s="29" t="s">
        <v>1327</v>
      </c>
      <c r="K697" s="19" t="s">
        <v>1706</v>
      </c>
      <c r="L697" s="28" t="s">
        <v>957</v>
      </c>
      <c r="M697" s="23" t="s">
        <v>164</v>
      </c>
      <c r="N697" s="22" t="s">
        <v>24</v>
      </c>
      <c r="O697" s="2"/>
    </row>
    <row r="698" spans="1:15" ht="30" customHeight="1">
      <c r="A698" s="18">
        <v>694</v>
      </c>
      <c r="B698" s="38" t="s">
        <v>1817</v>
      </c>
      <c r="C698" s="20">
        <f t="shared" ca="1" si="10"/>
        <v>23</v>
      </c>
      <c r="D698" s="29" t="s">
        <v>1818</v>
      </c>
      <c r="E698" s="20" t="s">
        <v>17</v>
      </c>
      <c r="F698" s="21">
        <v>37174</v>
      </c>
      <c r="G698" s="18" t="s">
        <v>18</v>
      </c>
      <c r="H698" s="18" t="s">
        <v>1326</v>
      </c>
      <c r="I698" s="21">
        <v>44562</v>
      </c>
      <c r="J698" s="29" t="s">
        <v>1327</v>
      </c>
      <c r="K698" s="19" t="s">
        <v>728</v>
      </c>
      <c r="L698" s="235" t="s">
        <v>61</v>
      </c>
      <c r="M698" s="19" t="s">
        <v>626</v>
      </c>
      <c r="N698" s="22" t="s">
        <v>77</v>
      </c>
      <c r="O698" s="2"/>
    </row>
    <row r="699" spans="1:15" ht="30" customHeight="1">
      <c r="A699" s="18">
        <v>695</v>
      </c>
      <c r="B699" s="39" t="s">
        <v>1819</v>
      </c>
      <c r="C699" s="20">
        <f t="shared" ca="1" si="10"/>
        <v>30</v>
      </c>
      <c r="D699" s="40" t="s">
        <v>1820</v>
      </c>
      <c r="E699" s="20" t="s">
        <v>202</v>
      </c>
      <c r="F699" s="41">
        <v>34503</v>
      </c>
      <c r="G699" s="18" t="s">
        <v>18</v>
      </c>
      <c r="H699" s="18" t="s">
        <v>1326</v>
      </c>
      <c r="I699" s="21">
        <v>45017</v>
      </c>
      <c r="J699" s="29" t="s">
        <v>1327</v>
      </c>
      <c r="K699" s="19" t="s">
        <v>1821</v>
      </c>
      <c r="L699" s="19" t="s">
        <v>1340</v>
      </c>
      <c r="M699" s="19" t="s">
        <v>479</v>
      </c>
      <c r="N699" s="22" t="s">
        <v>77</v>
      </c>
      <c r="O699" s="2"/>
    </row>
    <row r="700" spans="1:15" ht="30" customHeight="1">
      <c r="A700" s="18">
        <v>696</v>
      </c>
      <c r="B700" s="38" t="s">
        <v>1822</v>
      </c>
      <c r="C700" s="20">
        <f t="shared" ca="1" si="10"/>
        <v>32</v>
      </c>
      <c r="D700" s="29" t="s">
        <v>1823</v>
      </c>
      <c r="E700" s="20" t="s">
        <v>17</v>
      </c>
      <c r="F700" s="21">
        <v>33769</v>
      </c>
      <c r="G700" s="18" t="s">
        <v>28</v>
      </c>
      <c r="H700" s="18" t="s">
        <v>1326</v>
      </c>
      <c r="I700" s="21">
        <v>40969</v>
      </c>
      <c r="J700" s="29" t="s">
        <v>1327</v>
      </c>
      <c r="K700" s="19" t="s">
        <v>185</v>
      </c>
      <c r="L700" s="235" t="s">
        <v>61</v>
      </c>
      <c r="M700" s="19" t="s">
        <v>42</v>
      </c>
      <c r="N700" s="22" t="s">
        <v>77</v>
      </c>
      <c r="O700" s="2"/>
    </row>
    <row r="701" spans="1:15" ht="30" customHeight="1">
      <c r="A701" s="18">
        <v>697</v>
      </c>
      <c r="B701" s="39" t="s">
        <v>1824</v>
      </c>
      <c r="C701" s="20">
        <f t="shared" ca="1" si="10"/>
        <v>25</v>
      </c>
      <c r="D701" s="40" t="s">
        <v>1825</v>
      </c>
      <c r="E701" s="20" t="s">
        <v>17</v>
      </c>
      <c r="F701" s="41">
        <v>36390</v>
      </c>
      <c r="G701" s="18" t="s">
        <v>18</v>
      </c>
      <c r="H701" s="18" t="s">
        <v>1326</v>
      </c>
      <c r="I701" s="21">
        <v>45017</v>
      </c>
      <c r="J701" s="29" t="s">
        <v>1327</v>
      </c>
      <c r="K701" s="19" t="s">
        <v>40</v>
      </c>
      <c r="L701" s="19" t="s">
        <v>1593</v>
      </c>
      <c r="M701" s="19" t="s">
        <v>42</v>
      </c>
      <c r="N701" s="22" t="s">
        <v>24</v>
      </c>
      <c r="O701" s="2"/>
    </row>
    <row r="702" spans="1:15" ht="30" customHeight="1">
      <c r="A702" s="18">
        <v>698</v>
      </c>
      <c r="B702" s="38" t="s">
        <v>1826</v>
      </c>
      <c r="C702" s="20">
        <f t="shared" ca="1" si="10"/>
        <v>29</v>
      </c>
      <c r="D702" s="29" t="s">
        <v>1827</v>
      </c>
      <c r="E702" s="20" t="s">
        <v>431</v>
      </c>
      <c r="F702" s="21">
        <v>34957</v>
      </c>
      <c r="G702" s="18" t="s">
        <v>18</v>
      </c>
      <c r="H702" s="18" t="s">
        <v>1326</v>
      </c>
      <c r="I702" s="21">
        <v>44562</v>
      </c>
      <c r="J702" s="29" t="s">
        <v>1327</v>
      </c>
      <c r="K702" s="19" t="s">
        <v>227</v>
      </c>
      <c r="L702" s="19" t="s">
        <v>688</v>
      </c>
      <c r="M702" s="19" t="s">
        <v>42</v>
      </c>
      <c r="N702" s="22" t="s">
        <v>24</v>
      </c>
      <c r="O702" s="2"/>
    </row>
    <row r="703" spans="1:15" ht="30" customHeight="1">
      <c r="A703" s="18">
        <v>699</v>
      </c>
      <c r="B703" s="38" t="s">
        <v>1828</v>
      </c>
      <c r="C703" s="20">
        <f t="shared" ca="1" si="10"/>
        <v>33</v>
      </c>
      <c r="D703" s="29" t="s">
        <v>1829</v>
      </c>
      <c r="E703" s="20" t="s">
        <v>17</v>
      </c>
      <c r="F703" s="21">
        <v>33388</v>
      </c>
      <c r="G703" s="18" t="s">
        <v>28</v>
      </c>
      <c r="H703" s="18" t="s">
        <v>1326</v>
      </c>
      <c r="I703" s="21">
        <v>41944</v>
      </c>
      <c r="J703" s="29" t="s">
        <v>1327</v>
      </c>
      <c r="K703" s="19" t="s">
        <v>586</v>
      </c>
      <c r="L703" s="235" t="s">
        <v>1709</v>
      </c>
      <c r="M703" s="19" t="s">
        <v>134</v>
      </c>
      <c r="N703" s="22" t="s">
        <v>77</v>
      </c>
      <c r="O703" s="2"/>
    </row>
    <row r="704" spans="1:15" ht="30" customHeight="1">
      <c r="A704" s="18">
        <v>700</v>
      </c>
      <c r="B704" s="43" t="s">
        <v>1830</v>
      </c>
      <c r="C704" s="20">
        <f t="shared" ca="1" si="10"/>
        <v>36</v>
      </c>
      <c r="D704" s="44" t="s">
        <v>1831</v>
      </c>
      <c r="E704" s="45" t="s">
        <v>17</v>
      </c>
      <c r="F704" s="46">
        <v>32434</v>
      </c>
      <c r="G704" s="47" t="s">
        <v>28</v>
      </c>
      <c r="H704" s="47" t="s">
        <v>1326</v>
      </c>
      <c r="I704" s="46">
        <v>41944</v>
      </c>
      <c r="J704" s="44" t="s">
        <v>1327</v>
      </c>
      <c r="K704" s="48" t="s">
        <v>586</v>
      </c>
      <c r="L704" s="48" t="s">
        <v>1832</v>
      </c>
      <c r="M704" s="48" t="s">
        <v>424</v>
      </c>
      <c r="N704" s="49" t="s">
        <v>77</v>
      </c>
      <c r="O704" s="2"/>
    </row>
    <row r="705" spans="1:15" ht="30" customHeight="1">
      <c r="A705" s="18">
        <v>701</v>
      </c>
      <c r="B705" s="39" t="s">
        <v>1833</v>
      </c>
      <c r="C705" s="20">
        <f t="shared" ca="1" si="10"/>
        <v>26</v>
      </c>
      <c r="D705" s="40" t="s">
        <v>1834</v>
      </c>
      <c r="E705" s="20" t="s">
        <v>17</v>
      </c>
      <c r="F705" s="41">
        <v>35944</v>
      </c>
      <c r="G705" s="18" t="s">
        <v>18</v>
      </c>
      <c r="H705" s="18" t="s">
        <v>1326</v>
      </c>
      <c r="I705" s="21">
        <v>45017</v>
      </c>
      <c r="J705" s="29" t="s">
        <v>1327</v>
      </c>
      <c r="K705" s="19" t="s">
        <v>21</v>
      </c>
      <c r="L705" s="19" t="s">
        <v>30</v>
      </c>
      <c r="M705" s="19" t="s">
        <v>23</v>
      </c>
      <c r="N705" s="22" t="s">
        <v>24</v>
      </c>
      <c r="O705" s="2"/>
    </row>
    <row r="706" spans="1:15" ht="30" customHeight="1">
      <c r="A706" s="18">
        <v>702</v>
      </c>
      <c r="B706" s="38" t="s">
        <v>1835</v>
      </c>
      <c r="C706" s="20">
        <f t="shared" ca="1" si="10"/>
        <v>25</v>
      </c>
      <c r="D706" s="29" t="s">
        <v>1836</v>
      </c>
      <c r="E706" s="20" t="s">
        <v>17</v>
      </c>
      <c r="F706" s="31">
        <v>36522</v>
      </c>
      <c r="G706" s="18" t="s">
        <v>28</v>
      </c>
      <c r="H706" s="18" t="s">
        <v>1326</v>
      </c>
      <c r="I706" s="21">
        <v>44562</v>
      </c>
      <c r="J706" s="29" t="s">
        <v>1327</v>
      </c>
      <c r="K706" s="19" t="s">
        <v>1837</v>
      </c>
      <c r="L706" s="19" t="s">
        <v>1340</v>
      </c>
      <c r="M706" s="19" t="s">
        <v>479</v>
      </c>
      <c r="N706" s="22" t="s">
        <v>77</v>
      </c>
      <c r="O706" s="2"/>
    </row>
    <row r="707" spans="1:15" ht="30" customHeight="1">
      <c r="A707" s="18">
        <v>703</v>
      </c>
      <c r="B707" s="38" t="s">
        <v>1838</v>
      </c>
      <c r="C707" s="20">
        <f t="shared" ca="1" si="10"/>
        <v>36</v>
      </c>
      <c r="D707" s="29" t="s">
        <v>1839</v>
      </c>
      <c r="E707" s="20" t="s">
        <v>17</v>
      </c>
      <c r="F707" s="21">
        <v>32296</v>
      </c>
      <c r="G707" s="18" t="s">
        <v>18</v>
      </c>
      <c r="H707" s="18" t="s">
        <v>1326</v>
      </c>
      <c r="I707" s="21">
        <v>40303</v>
      </c>
      <c r="J707" s="29" t="s">
        <v>1327</v>
      </c>
      <c r="K707" s="19" t="s">
        <v>21</v>
      </c>
      <c r="L707" s="19" t="s">
        <v>30</v>
      </c>
      <c r="M707" s="19" t="s">
        <v>23</v>
      </c>
      <c r="N707" s="22" t="s">
        <v>24</v>
      </c>
      <c r="O707" s="2"/>
    </row>
    <row r="708" spans="1:15" ht="30" customHeight="1">
      <c r="A708" s="18">
        <v>704</v>
      </c>
      <c r="B708" s="38" t="s">
        <v>1840</v>
      </c>
      <c r="C708" s="20">
        <f t="shared" ca="1" si="10"/>
        <v>37</v>
      </c>
      <c r="D708" s="29" t="s">
        <v>1841</v>
      </c>
      <c r="E708" s="20" t="s">
        <v>17</v>
      </c>
      <c r="F708" s="21">
        <v>31919</v>
      </c>
      <c r="G708" s="18" t="s">
        <v>28</v>
      </c>
      <c r="H708" s="18" t="s">
        <v>1326</v>
      </c>
      <c r="I708" s="21">
        <v>40391</v>
      </c>
      <c r="J708" s="29" t="s">
        <v>1327</v>
      </c>
      <c r="K708" s="19" t="s">
        <v>1424</v>
      </c>
      <c r="L708" s="19" t="s">
        <v>1401</v>
      </c>
      <c r="M708" s="19" t="s">
        <v>424</v>
      </c>
      <c r="N708" s="22" t="s">
        <v>77</v>
      </c>
      <c r="O708" s="2"/>
    </row>
    <row r="709" spans="1:15" ht="30" customHeight="1">
      <c r="A709" s="18">
        <v>705</v>
      </c>
      <c r="B709" s="38" t="s">
        <v>1842</v>
      </c>
      <c r="C709" s="20">
        <f t="shared" ca="1" si="10"/>
        <v>32</v>
      </c>
      <c r="D709" s="29" t="s">
        <v>1843</v>
      </c>
      <c r="E709" s="20" t="s">
        <v>17</v>
      </c>
      <c r="F709" s="21">
        <v>33781</v>
      </c>
      <c r="G709" s="18" t="s">
        <v>18</v>
      </c>
      <c r="H709" s="18" t="s">
        <v>1326</v>
      </c>
      <c r="I709" s="21">
        <v>42887</v>
      </c>
      <c r="J709" s="29" t="s">
        <v>1327</v>
      </c>
      <c r="K709" s="19" t="s">
        <v>582</v>
      </c>
      <c r="L709" s="19" t="s">
        <v>385</v>
      </c>
      <c r="M709" s="19" t="s">
        <v>42</v>
      </c>
      <c r="N709" s="22" t="s">
        <v>24</v>
      </c>
      <c r="O709" s="2"/>
    </row>
    <row r="710" spans="1:15" ht="30" customHeight="1">
      <c r="A710" s="18">
        <v>706</v>
      </c>
      <c r="B710" s="38" t="s">
        <v>1844</v>
      </c>
      <c r="C710" s="20">
        <f t="shared" ref="C710:C772" ca="1" si="11">(YEAR(NOW())-YEAR(F710))</f>
        <v>31</v>
      </c>
      <c r="D710" s="29" t="s">
        <v>1845</v>
      </c>
      <c r="E710" s="20" t="s">
        <v>17</v>
      </c>
      <c r="F710" s="31">
        <v>33977</v>
      </c>
      <c r="G710" s="18" t="s">
        <v>28</v>
      </c>
      <c r="H710" s="18" t="s">
        <v>1326</v>
      </c>
      <c r="I710" s="21">
        <v>44562</v>
      </c>
      <c r="J710" s="29" t="s">
        <v>1327</v>
      </c>
      <c r="K710" s="19" t="s">
        <v>82</v>
      </c>
      <c r="L710" s="19" t="s">
        <v>675</v>
      </c>
      <c r="M710" s="19" t="s">
        <v>23</v>
      </c>
      <c r="N710" s="22" t="s">
        <v>24</v>
      </c>
      <c r="O710" s="2"/>
    </row>
    <row r="711" spans="1:15" ht="30" customHeight="1">
      <c r="A711" s="18">
        <v>707</v>
      </c>
      <c r="B711" s="38" t="s">
        <v>1846</v>
      </c>
      <c r="C711" s="20">
        <f t="shared" ca="1" si="11"/>
        <v>35</v>
      </c>
      <c r="D711" s="29" t="s">
        <v>1847</v>
      </c>
      <c r="E711" s="20" t="s">
        <v>17</v>
      </c>
      <c r="F711" s="21">
        <v>32626</v>
      </c>
      <c r="G711" s="18" t="s">
        <v>28</v>
      </c>
      <c r="H711" s="18" t="s">
        <v>1326</v>
      </c>
      <c r="I711" s="21">
        <v>41214</v>
      </c>
      <c r="J711" s="29" t="s">
        <v>1327</v>
      </c>
      <c r="K711" s="19" t="s">
        <v>728</v>
      </c>
      <c r="L711" s="19" t="s">
        <v>1357</v>
      </c>
      <c r="M711" s="19" t="s">
        <v>468</v>
      </c>
      <c r="N711" s="22" t="s">
        <v>77</v>
      </c>
      <c r="O711" s="2"/>
    </row>
    <row r="712" spans="1:15" ht="30" customHeight="1">
      <c r="A712" s="18">
        <v>708</v>
      </c>
      <c r="B712" s="38" t="s">
        <v>1848</v>
      </c>
      <c r="C712" s="20">
        <f t="shared" ca="1" si="11"/>
        <v>30</v>
      </c>
      <c r="D712" s="29" t="s">
        <v>1849</v>
      </c>
      <c r="E712" s="20" t="s">
        <v>17</v>
      </c>
      <c r="F712" s="21">
        <v>34394</v>
      </c>
      <c r="G712" s="18" t="s">
        <v>28</v>
      </c>
      <c r="H712" s="18" t="s">
        <v>1326</v>
      </c>
      <c r="I712" s="21">
        <v>44562</v>
      </c>
      <c r="J712" s="29" t="s">
        <v>1327</v>
      </c>
      <c r="K712" s="19" t="s">
        <v>1850</v>
      </c>
      <c r="L712" s="19" t="s">
        <v>1851</v>
      </c>
      <c r="M712" s="19" t="s">
        <v>468</v>
      </c>
      <c r="N712" s="22" t="s">
        <v>77</v>
      </c>
      <c r="O712" s="2"/>
    </row>
    <row r="713" spans="1:15" s="89" customFormat="1" ht="30" customHeight="1">
      <c r="A713" s="84">
        <v>709</v>
      </c>
      <c r="B713" s="204" t="s">
        <v>1852</v>
      </c>
      <c r="C713" s="86">
        <f t="shared" ca="1" si="11"/>
        <v>41</v>
      </c>
      <c r="D713" s="202" t="s">
        <v>1853</v>
      </c>
      <c r="E713" s="86" t="s">
        <v>17</v>
      </c>
      <c r="F713" s="207">
        <v>30378</v>
      </c>
      <c r="G713" s="84" t="s">
        <v>28</v>
      </c>
      <c r="H713" s="84" t="s">
        <v>1326</v>
      </c>
      <c r="I713" s="74">
        <v>44562</v>
      </c>
      <c r="J713" s="202" t="s">
        <v>1327</v>
      </c>
      <c r="K713" s="85" t="s">
        <v>69</v>
      </c>
      <c r="L713" s="85" t="s">
        <v>70</v>
      </c>
      <c r="M713" s="85" t="s">
        <v>42</v>
      </c>
      <c r="N713" s="87" t="s">
        <v>24</v>
      </c>
      <c r="O713" s="88"/>
    </row>
    <row r="714" spans="1:15" ht="30" customHeight="1">
      <c r="A714" s="18">
        <v>710</v>
      </c>
      <c r="B714" s="39" t="s">
        <v>1854</v>
      </c>
      <c r="C714" s="20">
        <f t="shared" ca="1" si="11"/>
        <v>26</v>
      </c>
      <c r="D714" s="40" t="s">
        <v>1855</v>
      </c>
      <c r="E714" s="20" t="s">
        <v>779</v>
      </c>
      <c r="F714" s="41">
        <v>35879</v>
      </c>
      <c r="G714" s="18" t="s">
        <v>28</v>
      </c>
      <c r="H714" s="18" t="s">
        <v>1326</v>
      </c>
      <c r="I714" s="21">
        <v>45017</v>
      </c>
      <c r="J714" s="29" t="s">
        <v>1327</v>
      </c>
      <c r="K714" s="19" t="s">
        <v>21</v>
      </c>
      <c r="L714" s="19" t="s">
        <v>30</v>
      </c>
      <c r="M714" s="19" t="s">
        <v>23</v>
      </c>
      <c r="N714" s="22" t="s">
        <v>24</v>
      </c>
      <c r="O714" s="2"/>
    </row>
    <row r="715" spans="1:15" ht="30" customHeight="1">
      <c r="A715" s="18">
        <v>711</v>
      </c>
      <c r="B715" s="38" t="s">
        <v>1856</v>
      </c>
      <c r="C715" s="20">
        <f t="shared" ca="1" si="11"/>
        <v>30</v>
      </c>
      <c r="D715" s="29" t="s">
        <v>1857</v>
      </c>
      <c r="E715" s="20" t="s">
        <v>73</v>
      </c>
      <c r="F715" s="31">
        <v>34699</v>
      </c>
      <c r="G715" s="18" t="s">
        <v>28</v>
      </c>
      <c r="H715" s="18" t="s">
        <v>1326</v>
      </c>
      <c r="I715" s="21">
        <v>44562</v>
      </c>
      <c r="J715" s="29" t="s">
        <v>1327</v>
      </c>
      <c r="K715" s="19" t="s">
        <v>21</v>
      </c>
      <c r="L715" s="19" t="s">
        <v>30</v>
      </c>
      <c r="M715" s="19" t="s">
        <v>23</v>
      </c>
      <c r="N715" s="22" t="s">
        <v>24</v>
      </c>
      <c r="O715" s="2"/>
    </row>
    <row r="716" spans="1:15" ht="30" customHeight="1">
      <c r="A716" s="18">
        <v>712</v>
      </c>
      <c r="B716" s="38" t="s">
        <v>1858</v>
      </c>
      <c r="C716" s="20">
        <f t="shared" ca="1" si="11"/>
        <v>28</v>
      </c>
      <c r="D716" s="29" t="s">
        <v>1859</v>
      </c>
      <c r="E716" s="20" t="s">
        <v>356</v>
      </c>
      <c r="F716" s="31">
        <v>35218</v>
      </c>
      <c r="G716" s="18" t="s">
        <v>28</v>
      </c>
      <c r="H716" s="18" t="s">
        <v>1326</v>
      </c>
      <c r="I716" s="21">
        <v>44562</v>
      </c>
      <c r="J716" s="29" t="s">
        <v>1327</v>
      </c>
      <c r="K716" s="19" t="s">
        <v>69</v>
      </c>
      <c r="L716" s="19" t="s">
        <v>70</v>
      </c>
      <c r="M716" s="19" t="s">
        <v>42</v>
      </c>
      <c r="N716" s="22" t="s">
        <v>24</v>
      </c>
      <c r="O716" s="2"/>
    </row>
    <row r="717" spans="1:15" ht="30" customHeight="1">
      <c r="A717" s="18">
        <v>713</v>
      </c>
      <c r="B717" s="38" t="s">
        <v>1860</v>
      </c>
      <c r="C717" s="20">
        <f t="shared" ca="1" si="11"/>
        <v>40</v>
      </c>
      <c r="D717" s="29" t="s">
        <v>1861</v>
      </c>
      <c r="E717" s="20" t="s">
        <v>17</v>
      </c>
      <c r="F717" s="21">
        <v>30853</v>
      </c>
      <c r="G717" s="18" t="s">
        <v>28</v>
      </c>
      <c r="H717" s="18" t="s">
        <v>1326</v>
      </c>
      <c r="I717" s="21">
        <v>42614</v>
      </c>
      <c r="J717" s="29" t="s">
        <v>1327</v>
      </c>
      <c r="K717" s="19" t="s">
        <v>1862</v>
      </c>
      <c r="L717" s="235" t="s">
        <v>61</v>
      </c>
      <c r="M717" s="19" t="s">
        <v>134</v>
      </c>
      <c r="N717" s="22" t="s">
        <v>77</v>
      </c>
      <c r="O717" s="2"/>
    </row>
    <row r="718" spans="1:15" s="89" customFormat="1" ht="30" customHeight="1">
      <c r="A718" s="84">
        <v>714</v>
      </c>
      <c r="B718" s="204" t="s">
        <v>1863</v>
      </c>
      <c r="C718" s="86">
        <f t="shared" ca="1" si="11"/>
        <v>28</v>
      </c>
      <c r="D718" s="202" t="s">
        <v>1864</v>
      </c>
      <c r="E718" s="86" t="s">
        <v>17</v>
      </c>
      <c r="F718" s="207">
        <v>35219</v>
      </c>
      <c r="G718" s="84" t="s">
        <v>28</v>
      </c>
      <c r="H718" s="84" t="s">
        <v>1326</v>
      </c>
      <c r="I718" s="74">
        <v>44562</v>
      </c>
      <c r="J718" s="202" t="s">
        <v>1327</v>
      </c>
      <c r="K718" s="85" t="s">
        <v>82</v>
      </c>
      <c r="L718" s="85" t="s">
        <v>675</v>
      </c>
      <c r="M718" s="85" t="s">
        <v>23</v>
      </c>
      <c r="N718" s="87" t="s">
        <v>24</v>
      </c>
      <c r="O718" s="88"/>
    </row>
    <row r="719" spans="1:15" ht="30" customHeight="1">
      <c r="A719" s="18">
        <v>715</v>
      </c>
      <c r="B719" s="38" t="s">
        <v>1865</v>
      </c>
      <c r="C719" s="20">
        <f t="shared" ca="1" si="11"/>
        <v>43</v>
      </c>
      <c r="D719" s="29" t="s">
        <v>1866</v>
      </c>
      <c r="E719" s="20" t="s">
        <v>73</v>
      </c>
      <c r="F719" s="21">
        <v>29829</v>
      </c>
      <c r="G719" s="18" t="s">
        <v>28</v>
      </c>
      <c r="H719" s="18" t="s">
        <v>1326</v>
      </c>
      <c r="I719" s="21">
        <v>44562</v>
      </c>
      <c r="J719" s="29" t="s">
        <v>1327</v>
      </c>
      <c r="K719" s="19" t="s">
        <v>728</v>
      </c>
      <c r="L719" s="19" t="s">
        <v>61</v>
      </c>
      <c r="M719" s="19" t="s">
        <v>634</v>
      </c>
      <c r="N719" s="22" t="s">
        <v>77</v>
      </c>
      <c r="O719" s="2"/>
    </row>
    <row r="720" spans="1:15" ht="30" customHeight="1">
      <c r="A720" s="18">
        <v>716</v>
      </c>
      <c r="B720" s="38" t="s">
        <v>1867</v>
      </c>
      <c r="C720" s="20">
        <f t="shared" ca="1" si="11"/>
        <v>51</v>
      </c>
      <c r="D720" s="29" t="s">
        <v>1868</v>
      </c>
      <c r="E720" s="20" t="s">
        <v>17</v>
      </c>
      <c r="F720" s="21">
        <v>26765</v>
      </c>
      <c r="G720" s="18" t="s">
        <v>18</v>
      </c>
      <c r="H720" s="18" t="s">
        <v>1326</v>
      </c>
      <c r="I720" s="21">
        <v>40180</v>
      </c>
      <c r="J720" s="29" t="s">
        <v>1327</v>
      </c>
      <c r="K720" s="19" t="s">
        <v>728</v>
      </c>
      <c r="L720" s="19" t="s">
        <v>1357</v>
      </c>
      <c r="M720" s="19" t="s">
        <v>468</v>
      </c>
      <c r="N720" s="22" t="s">
        <v>77</v>
      </c>
      <c r="O720" s="2"/>
    </row>
    <row r="721" spans="1:15" ht="30" customHeight="1">
      <c r="A721" s="18">
        <v>717</v>
      </c>
      <c r="B721" s="39" t="s">
        <v>1869</v>
      </c>
      <c r="C721" s="20">
        <f t="shared" ca="1" si="11"/>
        <v>27</v>
      </c>
      <c r="D721" s="40" t="s">
        <v>1870</v>
      </c>
      <c r="E721" s="20" t="s">
        <v>73</v>
      </c>
      <c r="F721" s="41">
        <v>35659</v>
      </c>
      <c r="G721" s="18" t="s">
        <v>18</v>
      </c>
      <c r="H721" s="18" t="s">
        <v>1326</v>
      </c>
      <c r="I721" s="21">
        <v>45017</v>
      </c>
      <c r="J721" s="29" t="s">
        <v>1327</v>
      </c>
      <c r="K721" s="19" t="s">
        <v>21</v>
      </c>
      <c r="L721" s="19" t="s">
        <v>30</v>
      </c>
      <c r="M721" s="19" t="s">
        <v>23</v>
      </c>
      <c r="N721" s="22" t="s">
        <v>24</v>
      </c>
      <c r="O721" s="2"/>
    </row>
    <row r="722" spans="1:15" ht="30" customHeight="1">
      <c r="A722" s="18">
        <v>718</v>
      </c>
      <c r="B722" s="38" t="s">
        <v>1871</v>
      </c>
      <c r="C722" s="20">
        <f t="shared" ca="1" si="11"/>
        <v>35</v>
      </c>
      <c r="D722" s="29" t="s">
        <v>1872</v>
      </c>
      <c r="E722" s="20" t="s">
        <v>17</v>
      </c>
      <c r="F722" s="21">
        <v>32853</v>
      </c>
      <c r="G722" s="18" t="s">
        <v>18</v>
      </c>
      <c r="H722" s="18" t="s">
        <v>1326</v>
      </c>
      <c r="I722" s="21">
        <v>40245</v>
      </c>
      <c r="J722" s="29" t="s">
        <v>1327</v>
      </c>
      <c r="K722" s="19" t="s">
        <v>1873</v>
      </c>
      <c r="L722" s="19" t="s">
        <v>625</v>
      </c>
      <c r="M722" s="19" t="s">
        <v>626</v>
      </c>
      <c r="N722" s="22" t="s">
        <v>77</v>
      </c>
      <c r="O722" s="2"/>
    </row>
    <row r="723" spans="1:15" ht="30" customHeight="1">
      <c r="A723" s="18">
        <v>719</v>
      </c>
      <c r="B723" s="38" t="s">
        <v>1874</v>
      </c>
      <c r="C723" s="20">
        <f t="shared" ca="1" si="11"/>
        <v>36</v>
      </c>
      <c r="D723" s="29" t="s">
        <v>1875</v>
      </c>
      <c r="E723" s="20" t="s">
        <v>173</v>
      </c>
      <c r="F723" s="21">
        <v>32503</v>
      </c>
      <c r="G723" s="18" t="s">
        <v>28</v>
      </c>
      <c r="H723" s="18" t="s">
        <v>1326</v>
      </c>
      <c r="I723" s="21">
        <v>41944</v>
      </c>
      <c r="J723" s="29" t="s">
        <v>1327</v>
      </c>
      <c r="K723" s="19" t="s">
        <v>931</v>
      </c>
      <c r="L723" s="19" t="s">
        <v>61</v>
      </c>
      <c r="M723" s="19" t="s">
        <v>468</v>
      </c>
      <c r="N723" s="22" t="s">
        <v>77</v>
      </c>
      <c r="O723" s="2"/>
    </row>
    <row r="724" spans="1:15" ht="30" customHeight="1">
      <c r="A724" s="18">
        <v>720</v>
      </c>
      <c r="B724" s="39" t="s">
        <v>1876</v>
      </c>
      <c r="C724" s="20">
        <f t="shared" ca="1" si="11"/>
        <v>26</v>
      </c>
      <c r="D724" s="40" t="s">
        <v>1877</v>
      </c>
      <c r="E724" s="20" t="s">
        <v>17</v>
      </c>
      <c r="F724" s="41">
        <v>36113</v>
      </c>
      <c r="G724" s="18" t="s">
        <v>18</v>
      </c>
      <c r="H724" s="18" t="s">
        <v>1326</v>
      </c>
      <c r="I724" s="21">
        <v>45017</v>
      </c>
      <c r="J724" s="29" t="s">
        <v>1327</v>
      </c>
      <c r="K724" s="19" t="s">
        <v>21</v>
      </c>
      <c r="L724" s="19" t="s">
        <v>30</v>
      </c>
      <c r="M724" s="19" t="s">
        <v>23</v>
      </c>
      <c r="N724" s="22" t="s">
        <v>24</v>
      </c>
      <c r="O724" s="2"/>
    </row>
    <row r="725" spans="1:15" ht="30" customHeight="1">
      <c r="A725" s="18">
        <v>721</v>
      </c>
      <c r="B725" s="39" t="s">
        <v>1878</v>
      </c>
      <c r="C725" s="20">
        <f t="shared" ca="1" si="11"/>
        <v>26</v>
      </c>
      <c r="D725" s="40" t="s">
        <v>1879</v>
      </c>
      <c r="E725" s="20" t="s">
        <v>33</v>
      </c>
      <c r="F725" s="41">
        <v>36076</v>
      </c>
      <c r="G725" s="18" t="s">
        <v>18</v>
      </c>
      <c r="H725" s="18" t="s">
        <v>1326</v>
      </c>
      <c r="I725" s="21">
        <v>45017</v>
      </c>
      <c r="J725" s="29" t="s">
        <v>1327</v>
      </c>
      <c r="K725" s="19" t="s">
        <v>82</v>
      </c>
      <c r="L725" s="19" t="s">
        <v>675</v>
      </c>
      <c r="M725" s="19" t="s">
        <v>23</v>
      </c>
      <c r="N725" s="22" t="s">
        <v>24</v>
      </c>
      <c r="O725" s="2"/>
    </row>
    <row r="726" spans="1:15" ht="30" customHeight="1">
      <c r="A726" s="18">
        <v>722</v>
      </c>
      <c r="B726" s="39" t="s">
        <v>1880</v>
      </c>
      <c r="C726" s="20">
        <f t="shared" ca="1" si="11"/>
        <v>32</v>
      </c>
      <c r="D726" s="40" t="s">
        <v>1881</v>
      </c>
      <c r="E726" s="20" t="s">
        <v>1882</v>
      </c>
      <c r="F726" s="41">
        <v>33638</v>
      </c>
      <c r="G726" s="18" t="s">
        <v>18</v>
      </c>
      <c r="H726" s="18" t="s">
        <v>1326</v>
      </c>
      <c r="I726" s="21">
        <v>45017</v>
      </c>
      <c r="J726" s="29" t="s">
        <v>1327</v>
      </c>
      <c r="K726" s="19" t="s">
        <v>21</v>
      </c>
      <c r="L726" s="19" t="s">
        <v>30</v>
      </c>
      <c r="M726" s="19" t="s">
        <v>23</v>
      </c>
      <c r="N726" s="22" t="s">
        <v>24</v>
      </c>
      <c r="O726" s="2"/>
    </row>
    <row r="727" spans="1:15" ht="30" customHeight="1">
      <c r="A727" s="18">
        <v>723</v>
      </c>
      <c r="B727" s="39" t="s">
        <v>1883</v>
      </c>
      <c r="C727" s="20">
        <f t="shared" ca="1" si="11"/>
        <v>27</v>
      </c>
      <c r="D727" s="40" t="s">
        <v>1884</v>
      </c>
      <c r="E727" s="20" t="s">
        <v>17</v>
      </c>
      <c r="F727" s="41">
        <v>35687</v>
      </c>
      <c r="G727" s="18" t="s">
        <v>18</v>
      </c>
      <c r="H727" s="18" t="s">
        <v>1326</v>
      </c>
      <c r="I727" s="21">
        <v>45017</v>
      </c>
      <c r="J727" s="29" t="s">
        <v>1327</v>
      </c>
      <c r="K727" s="19" t="s">
        <v>82</v>
      </c>
      <c r="L727" s="19" t="s">
        <v>675</v>
      </c>
      <c r="M727" s="19" t="s">
        <v>23</v>
      </c>
      <c r="N727" s="22" t="s">
        <v>24</v>
      </c>
      <c r="O727" s="2"/>
    </row>
    <row r="728" spans="1:15" ht="30" customHeight="1">
      <c r="A728" s="18">
        <v>724</v>
      </c>
      <c r="B728" s="38" t="s">
        <v>1885</v>
      </c>
      <c r="C728" s="20">
        <f t="shared" ca="1" si="11"/>
        <v>41</v>
      </c>
      <c r="D728" s="29" t="s">
        <v>1886</v>
      </c>
      <c r="E728" s="20" t="s">
        <v>17</v>
      </c>
      <c r="F728" s="21">
        <v>30453</v>
      </c>
      <c r="G728" s="18" t="s">
        <v>18</v>
      </c>
      <c r="H728" s="18" t="s">
        <v>1326</v>
      </c>
      <c r="I728" s="21">
        <v>40180</v>
      </c>
      <c r="J728" s="29" t="s">
        <v>1327</v>
      </c>
      <c r="K728" s="19" t="s">
        <v>185</v>
      </c>
      <c r="L728" s="19" t="s">
        <v>1340</v>
      </c>
      <c r="M728" s="19" t="s">
        <v>479</v>
      </c>
      <c r="N728" s="22" t="s">
        <v>77</v>
      </c>
      <c r="O728" s="2"/>
    </row>
    <row r="729" spans="1:15" ht="30" customHeight="1">
      <c r="A729" s="18">
        <v>725</v>
      </c>
      <c r="B729" s="39" t="s">
        <v>1887</v>
      </c>
      <c r="C729" s="20">
        <f t="shared" ca="1" si="11"/>
        <v>26</v>
      </c>
      <c r="D729" s="29" t="s">
        <v>1888</v>
      </c>
      <c r="E729" s="20" t="s">
        <v>17</v>
      </c>
      <c r="F729" s="31">
        <v>35914</v>
      </c>
      <c r="G729" s="18" t="s">
        <v>18</v>
      </c>
      <c r="H729" s="18" t="s">
        <v>1326</v>
      </c>
      <c r="I729" s="21">
        <v>45017</v>
      </c>
      <c r="J729" s="29" t="s">
        <v>1327</v>
      </c>
      <c r="K729" s="19" t="s">
        <v>82</v>
      </c>
      <c r="L729" s="19" t="s">
        <v>675</v>
      </c>
      <c r="M729" s="19" t="s">
        <v>23</v>
      </c>
      <c r="N729" s="22" t="s">
        <v>24</v>
      </c>
      <c r="O729" s="2"/>
    </row>
    <row r="730" spans="1:15" ht="30" customHeight="1">
      <c r="A730" s="18">
        <v>726</v>
      </c>
      <c r="B730" s="39" t="s">
        <v>1889</v>
      </c>
      <c r="C730" s="20">
        <f t="shared" ca="1" si="11"/>
        <v>24</v>
      </c>
      <c r="D730" s="40" t="s">
        <v>1890</v>
      </c>
      <c r="E730" s="20" t="s">
        <v>86</v>
      </c>
      <c r="F730" s="41">
        <v>36720</v>
      </c>
      <c r="G730" s="18" t="s">
        <v>28</v>
      </c>
      <c r="H730" s="18" t="s">
        <v>1326</v>
      </c>
      <c r="I730" s="21">
        <v>45017</v>
      </c>
      <c r="J730" s="29" t="s">
        <v>1327</v>
      </c>
      <c r="K730" s="19" t="s">
        <v>1706</v>
      </c>
      <c r="L730" s="28" t="s">
        <v>957</v>
      </c>
      <c r="M730" s="23" t="s">
        <v>164</v>
      </c>
      <c r="N730" s="22" t="s">
        <v>24</v>
      </c>
      <c r="O730" s="2"/>
    </row>
    <row r="731" spans="1:15" ht="30" customHeight="1">
      <c r="A731" s="18">
        <v>727</v>
      </c>
      <c r="B731" s="38" t="s">
        <v>1891</v>
      </c>
      <c r="C731" s="20">
        <f t="shared" ca="1" si="11"/>
        <v>37</v>
      </c>
      <c r="D731" s="29" t="s">
        <v>1892</v>
      </c>
      <c r="E731" s="20" t="s">
        <v>1893</v>
      </c>
      <c r="F731" s="31">
        <v>31878</v>
      </c>
      <c r="G731" s="18" t="s">
        <v>18</v>
      </c>
      <c r="H731" s="18" t="s">
        <v>1326</v>
      </c>
      <c r="I731" s="21">
        <v>44562</v>
      </c>
      <c r="J731" s="29" t="s">
        <v>1327</v>
      </c>
      <c r="K731" s="19" t="s">
        <v>82</v>
      </c>
      <c r="L731" s="19" t="s">
        <v>675</v>
      </c>
      <c r="M731" s="19" t="s">
        <v>23</v>
      </c>
      <c r="N731" s="22" t="s">
        <v>24</v>
      </c>
      <c r="O731" s="2"/>
    </row>
    <row r="732" spans="1:15" ht="30" customHeight="1">
      <c r="A732" s="18">
        <v>728</v>
      </c>
      <c r="B732" s="39" t="s">
        <v>1894</v>
      </c>
      <c r="C732" s="20">
        <f t="shared" ca="1" si="11"/>
        <v>25</v>
      </c>
      <c r="D732" s="40" t="s">
        <v>1895</v>
      </c>
      <c r="E732" s="20" t="s">
        <v>17</v>
      </c>
      <c r="F732" s="41">
        <v>36444</v>
      </c>
      <c r="G732" s="18" t="s">
        <v>18</v>
      </c>
      <c r="H732" s="18" t="s">
        <v>1326</v>
      </c>
      <c r="I732" s="21">
        <v>45017</v>
      </c>
      <c r="J732" s="29" t="s">
        <v>1327</v>
      </c>
      <c r="K732" s="19" t="s">
        <v>69</v>
      </c>
      <c r="L732" s="19" t="s">
        <v>70</v>
      </c>
      <c r="M732" s="19" t="s">
        <v>42</v>
      </c>
      <c r="N732" s="22" t="s">
        <v>24</v>
      </c>
      <c r="O732" s="2"/>
    </row>
    <row r="733" spans="1:15" ht="30" customHeight="1">
      <c r="A733" s="18">
        <v>729</v>
      </c>
      <c r="B733" s="38" t="s">
        <v>1896</v>
      </c>
      <c r="C733" s="20">
        <f t="shared" ca="1" si="11"/>
        <v>36</v>
      </c>
      <c r="D733" s="29" t="s">
        <v>1897</v>
      </c>
      <c r="E733" s="20" t="s">
        <v>17</v>
      </c>
      <c r="F733" s="21">
        <v>32466</v>
      </c>
      <c r="G733" s="18" t="s">
        <v>18</v>
      </c>
      <c r="H733" s="18" t="s">
        <v>1326</v>
      </c>
      <c r="I733" s="21">
        <v>41944</v>
      </c>
      <c r="J733" s="29" t="s">
        <v>1327</v>
      </c>
      <c r="K733" s="19" t="s">
        <v>82</v>
      </c>
      <c r="L733" s="19" t="s">
        <v>675</v>
      </c>
      <c r="M733" s="19" t="s">
        <v>23</v>
      </c>
      <c r="N733" s="22" t="s">
        <v>24</v>
      </c>
      <c r="O733" s="2"/>
    </row>
    <row r="734" spans="1:15" ht="30" customHeight="1">
      <c r="A734" s="18">
        <v>730</v>
      </c>
      <c r="B734" s="38" t="s">
        <v>1898</v>
      </c>
      <c r="C734" s="20">
        <f t="shared" ca="1" si="11"/>
        <v>30</v>
      </c>
      <c r="D734" s="29" t="s">
        <v>1899</v>
      </c>
      <c r="E734" s="20" t="s">
        <v>17</v>
      </c>
      <c r="F734" s="31">
        <v>34366</v>
      </c>
      <c r="G734" s="18" t="s">
        <v>18</v>
      </c>
      <c r="H734" s="18" t="s">
        <v>1326</v>
      </c>
      <c r="I734" s="21">
        <v>44562</v>
      </c>
      <c r="J734" s="29" t="s">
        <v>1327</v>
      </c>
      <c r="K734" s="19" t="s">
        <v>21</v>
      </c>
      <c r="L734" s="19" t="s">
        <v>30</v>
      </c>
      <c r="M734" s="19" t="s">
        <v>23</v>
      </c>
      <c r="N734" s="22" t="s">
        <v>24</v>
      </c>
      <c r="O734" s="2"/>
    </row>
    <row r="735" spans="1:15" ht="30" customHeight="1">
      <c r="A735" s="18">
        <v>731</v>
      </c>
      <c r="B735" s="39" t="s">
        <v>1900</v>
      </c>
      <c r="C735" s="20">
        <f t="shared" ca="1" si="11"/>
        <v>32</v>
      </c>
      <c r="D735" s="40" t="s">
        <v>1901</v>
      </c>
      <c r="E735" s="20" t="s">
        <v>73</v>
      </c>
      <c r="F735" s="41">
        <v>33948</v>
      </c>
      <c r="G735" s="18" t="s">
        <v>28</v>
      </c>
      <c r="H735" s="18" t="s">
        <v>1326</v>
      </c>
      <c r="I735" s="21">
        <v>45017</v>
      </c>
      <c r="J735" s="29" t="s">
        <v>1327</v>
      </c>
      <c r="K735" s="19" t="s">
        <v>1902</v>
      </c>
      <c r="L735" s="19" t="s">
        <v>1051</v>
      </c>
      <c r="M735" s="19" t="s">
        <v>76</v>
      </c>
      <c r="N735" s="22" t="s">
        <v>77</v>
      </c>
      <c r="O735" s="2"/>
    </row>
    <row r="736" spans="1:15" ht="30" customHeight="1">
      <c r="A736" s="18">
        <v>732</v>
      </c>
      <c r="B736" s="39" t="s">
        <v>1903</v>
      </c>
      <c r="C736" s="20">
        <f t="shared" ca="1" si="11"/>
        <v>25</v>
      </c>
      <c r="D736" s="40" t="s">
        <v>1904</v>
      </c>
      <c r="E736" s="20" t="s">
        <v>17</v>
      </c>
      <c r="F736" s="41">
        <v>36441</v>
      </c>
      <c r="G736" s="18" t="s">
        <v>18</v>
      </c>
      <c r="H736" s="18" t="s">
        <v>1326</v>
      </c>
      <c r="I736" s="21">
        <v>45017</v>
      </c>
      <c r="J736" s="29" t="s">
        <v>1327</v>
      </c>
      <c r="K736" s="19" t="s">
        <v>1902</v>
      </c>
      <c r="L736" s="28" t="s">
        <v>1905</v>
      </c>
      <c r="M736" s="19" t="s">
        <v>76</v>
      </c>
      <c r="N736" s="22" t="s">
        <v>77</v>
      </c>
      <c r="O736" s="2"/>
    </row>
    <row r="737" spans="1:15" ht="30" customHeight="1">
      <c r="A737" s="18">
        <v>733</v>
      </c>
      <c r="B737" s="38" t="s">
        <v>1906</v>
      </c>
      <c r="C737" s="20">
        <f t="shared" ca="1" si="11"/>
        <v>41</v>
      </c>
      <c r="D737" s="29" t="s">
        <v>1907</v>
      </c>
      <c r="E737" s="20" t="s">
        <v>17</v>
      </c>
      <c r="F737" s="21">
        <v>30593</v>
      </c>
      <c r="G737" s="18" t="s">
        <v>18</v>
      </c>
      <c r="H737" s="18" t="s">
        <v>1326</v>
      </c>
      <c r="I737" s="21">
        <v>40180</v>
      </c>
      <c r="J737" s="29" t="s">
        <v>1327</v>
      </c>
      <c r="K737" s="19" t="s">
        <v>21</v>
      </c>
      <c r="L737" s="19" t="s">
        <v>30</v>
      </c>
      <c r="M737" s="19" t="s">
        <v>23</v>
      </c>
      <c r="N737" s="22" t="s">
        <v>24</v>
      </c>
      <c r="O737" s="2"/>
    </row>
    <row r="738" spans="1:15" ht="30" customHeight="1">
      <c r="A738" s="18">
        <v>734</v>
      </c>
      <c r="B738" s="38" t="s">
        <v>1908</v>
      </c>
      <c r="C738" s="20">
        <f t="shared" ca="1" si="11"/>
        <v>39</v>
      </c>
      <c r="D738" s="29" t="s">
        <v>1909</v>
      </c>
      <c r="E738" s="20" t="s">
        <v>17</v>
      </c>
      <c r="F738" s="21">
        <v>31351</v>
      </c>
      <c r="G738" s="18" t="s">
        <v>28</v>
      </c>
      <c r="H738" s="18" t="s">
        <v>1326</v>
      </c>
      <c r="I738" s="21">
        <v>41609</v>
      </c>
      <c r="J738" s="29" t="s">
        <v>1327</v>
      </c>
      <c r="K738" s="19" t="s">
        <v>586</v>
      </c>
      <c r="L738" s="19" t="s">
        <v>61</v>
      </c>
      <c r="M738" s="19" t="s">
        <v>42</v>
      </c>
      <c r="N738" s="22" t="s">
        <v>77</v>
      </c>
      <c r="O738" s="2"/>
    </row>
    <row r="739" spans="1:15" ht="30" customHeight="1">
      <c r="A739" s="18">
        <v>735</v>
      </c>
      <c r="B739" s="38" t="s">
        <v>1910</v>
      </c>
      <c r="C739" s="20">
        <f t="shared" ca="1" si="11"/>
        <v>51</v>
      </c>
      <c r="D739" s="29" t="s">
        <v>1911</v>
      </c>
      <c r="E739" s="20" t="s">
        <v>17</v>
      </c>
      <c r="F739" s="21">
        <v>26776</v>
      </c>
      <c r="G739" s="18" t="s">
        <v>18</v>
      </c>
      <c r="H739" s="18" t="s">
        <v>1326</v>
      </c>
      <c r="I739" s="21">
        <v>40180</v>
      </c>
      <c r="J739" s="29" t="s">
        <v>1327</v>
      </c>
      <c r="K739" s="19" t="s">
        <v>728</v>
      </c>
      <c r="L739" s="19" t="s">
        <v>1357</v>
      </c>
      <c r="M739" s="19" t="s">
        <v>468</v>
      </c>
      <c r="N739" s="22" t="s">
        <v>77</v>
      </c>
      <c r="O739" s="2"/>
    </row>
    <row r="740" spans="1:15" ht="30" customHeight="1">
      <c r="A740" s="18">
        <v>736</v>
      </c>
      <c r="B740" s="38" t="s">
        <v>1912</v>
      </c>
      <c r="C740" s="20">
        <f t="shared" ca="1" si="11"/>
        <v>37</v>
      </c>
      <c r="D740" s="29" t="s">
        <v>1913</v>
      </c>
      <c r="E740" s="20" t="s">
        <v>17</v>
      </c>
      <c r="F740" s="21">
        <v>31812</v>
      </c>
      <c r="G740" s="18" t="s">
        <v>18</v>
      </c>
      <c r="H740" s="18" t="s">
        <v>1326</v>
      </c>
      <c r="I740" s="21">
        <v>41214</v>
      </c>
      <c r="J740" s="29" t="s">
        <v>1327</v>
      </c>
      <c r="K740" s="19" t="s">
        <v>69</v>
      </c>
      <c r="L740" s="19" t="s">
        <v>70</v>
      </c>
      <c r="M740" s="19" t="s">
        <v>42</v>
      </c>
      <c r="N740" s="22" t="s">
        <v>24</v>
      </c>
      <c r="O740" s="2"/>
    </row>
    <row r="741" spans="1:15" ht="30" customHeight="1">
      <c r="A741" s="18">
        <v>737</v>
      </c>
      <c r="B741" s="38" t="s">
        <v>1914</v>
      </c>
      <c r="C741" s="20">
        <f t="shared" ca="1" si="11"/>
        <v>36</v>
      </c>
      <c r="D741" s="29" t="s">
        <v>1915</v>
      </c>
      <c r="E741" s="20" t="s">
        <v>17</v>
      </c>
      <c r="F741" s="21">
        <v>32282</v>
      </c>
      <c r="G741" s="18" t="s">
        <v>18</v>
      </c>
      <c r="H741" s="18" t="s">
        <v>1326</v>
      </c>
      <c r="I741" s="21">
        <v>41944</v>
      </c>
      <c r="J741" s="29" t="s">
        <v>1327</v>
      </c>
      <c r="K741" s="19" t="s">
        <v>21</v>
      </c>
      <c r="L741" s="19" t="s">
        <v>30</v>
      </c>
      <c r="M741" s="19" t="s">
        <v>23</v>
      </c>
      <c r="N741" s="22" t="s">
        <v>24</v>
      </c>
      <c r="O741" s="2"/>
    </row>
    <row r="742" spans="1:15" ht="30" customHeight="1">
      <c r="A742" s="18">
        <v>738</v>
      </c>
      <c r="B742" s="38" t="s">
        <v>1916</v>
      </c>
      <c r="C742" s="20">
        <f t="shared" ca="1" si="11"/>
        <v>39</v>
      </c>
      <c r="D742" s="29" t="s">
        <v>1917</v>
      </c>
      <c r="E742" s="20" t="s">
        <v>1918</v>
      </c>
      <c r="F742" s="21">
        <v>31401</v>
      </c>
      <c r="G742" s="18" t="s">
        <v>18</v>
      </c>
      <c r="H742" s="18" t="s">
        <v>1326</v>
      </c>
      <c r="I742" s="21">
        <v>40969</v>
      </c>
      <c r="J742" s="29" t="s">
        <v>1327</v>
      </c>
      <c r="K742" s="19" t="s">
        <v>82</v>
      </c>
      <c r="L742" s="19" t="s">
        <v>675</v>
      </c>
      <c r="M742" s="19" t="s">
        <v>23</v>
      </c>
      <c r="N742" s="22" t="s">
        <v>24</v>
      </c>
      <c r="O742" s="2"/>
    </row>
    <row r="743" spans="1:15" ht="30" customHeight="1">
      <c r="A743" s="18">
        <v>739</v>
      </c>
      <c r="B743" s="38" t="s">
        <v>1919</v>
      </c>
      <c r="C743" s="20">
        <f t="shared" ca="1" si="11"/>
        <v>26</v>
      </c>
      <c r="D743" s="29" t="s">
        <v>1920</v>
      </c>
      <c r="E743" s="20" t="s">
        <v>73</v>
      </c>
      <c r="F743" s="31">
        <v>36042</v>
      </c>
      <c r="G743" s="18" t="s">
        <v>28</v>
      </c>
      <c r="H743" s="18" t="s">
        <v>1326</v>
      </c>
      <c r="I743" s="21">
        <v>44562</v>
      </c>
      <c r="J743" s="29" t="s">
        <v>1327</v>
      </c>
      <c r="K743" s="19" t="s">
        <v>21</v>
      </c>
      <c r="L743" s="19" t="s">
        <v>30</v>
      </c>
      <c r="M743" s="19" t="s">
        <v>23</v>
      </c>
      <c r="N743" s="22" t="s">
        <v>24</v>
      </c>
      <c r="O743" s="2"/>
    </row>
    <row r="744" spans="1:15" ht="30" customHeight="1">
      <c r="A744" s="18">
        <v>740</v>
      </c>
      <c r="B744" s="38" t="s">
        <v>1921</v>
      </c>
      <c r="C744" s="20">
        <f t="shared" ca="1" si="11"/>
        <v>38</v>
      </c>
      <c r="D744" s="29" t="s">
        <v>1922</v>
      </c>
      <c r="E744" s="20" t="s">
        <v>17</v>
      </c>
      <c r="F744" s="21">
        <v>31563</v>
      </c>
      <c r="G744" s="18" t="s">
        <v>18</v>
      </c>
      <c r="H744" s="18" t="s">
        <v>1326</v>
      </c>
      <c r="I744" s="21">
        <v>40180</v>
      </c>
      <c r="J744" s="29" t="s">
        <v>1327</v>
      </c>
      <c r="K744" s="19" t="s">
        <v>1608</v>
      </c>
      <c r="L744" s="19" t="s">
        <v>1340</v>
      </c>
      <c r="M744" s="19" t="s">
        <v>479</v>
      </c>
      <c r="N744" s="22" t="s">
        <v>77</v>
      </c>
      <c r="O744" s="2"/>
    </row>
    <row r="745" spans="1:15" ht="30" customHeight="1">
      <c r="A745" s="18">
        <v>741</v>
      </c>
      <c r="B745" s="39" t="s">
        <v>1923</v>
      </c>
      <c r="C745" s="20">
        <f t="shared" ca="1" si="11"/>
        <v>26</v>
      </c>
      <c r="D745" s="40" t="s">
        <v>1924</v>
      </c>
      <c r="E745" s="20" t="s">
        <v>103</v>
      </c>
      <c r="F745" s="41">
        <v>35913</v>
      </c>
      <c r="G745" s="18" t="s">
        <v>28</v>
      </c>
      <c r="H745" s="18" t="s">
        <v>1326</v>
      </c>
      <c r="I745" s="21">
        <v>45017</v>
      </c>
      <c r="J745" s="29" t="s">
        <v>1327</v>
      </c>
      <c r="K745" s="19" t="s">
        <v>197</v>
      </c>
      <c r="L745" s="19" t="s">
        <v>482</v>
      </c>
      <c r="M745" s="19" t="s">
        <v>199</v>
      </c>
      <c r="N745" s="22" t="s">
        <v>24</v>
      </c>
      <c r="O745" s="2"/>
    </row>
    <row r="746" spans="1:15" ht="30" customHeight="1">
      <c r="A746" s="18">
        <v>742</v>
      </c>
      <c r="B746" s="38" t="s">
        <v>1925</v>
      </c>
      <c r="C746" s="20">
        <f t="shared" ca="1" si="11"/>
        <v>44</v>
      </c>
      <c r="D746" s="29" t="s">
        <v>1926</v>
      </c>
      <c r="E746" s="20" t="s">
        <v>17</v>
      </c>
      <c r="F746" s="21">
        <v>29311</v>
      </c>
      <c r="G746" s="18" t="s">
        <v>28</v>
      </c>
      <c r="H746" s="18" t="s">
        <v>1326</v>
      </c>
      <c r="I746" s="21">
        <v>40541</v>
      </c>
      <c r="J746" s="29" t="s">
        <v>1327</v>
      </c>
      <c r="K746" s="19" t="s">
        <v>1424</v>
      </c>
      <c r="L746" s="19" t="s">
        <v>1340</v>
      </c>
      <c r="M746" s="19" t="s">
        <v>479</v>
      </c>
      <c r="N746" s="22" t="s">
        <v>77</v>
      </c>
      <c r="O746" s="2"/>
    </row>
    <row r="747" spans="1:15" ht="30" customHeight="1">
      <c r="A747" s="18">
        <v>743</v>
      </c>
      <c r="B747" s="39" t="s">
        <v>1927</v>
      </c>
      <c r="C747" s="20">
        <f t="shared" ca="1" si="11"/>
        <v>34</v>
      </c>
      <c r="D747" s="40" t="s">
        <v>1928</v>
      </c>
      <c r="E747" s="20" t="s">
        <v>17</v>
      </c>
      <c r="F747" s="41">
        <v>32988</v>
      </c>
      <c r="G747" s="18" t="s">
        <v>18</v>
      </c>
      <c r="H747" s="18" t="s">
        <v>1326</v>
      </c>
      <c r="I747" s="21">
        <v>45017</v>
      </c>
      <c r="J747" s="29" t="s">
        <v>1327</v>
      </c>
      <c r="K747" s="19" t="s">
        <v>21</v>
      </c>
      <c r="L747" s="19" t="s">
        <v>30</v>
      </c>
      <c r="M747" s="19" t="s">
        <v>23</v>
      </c>
      <c r="N747" s="22" t="s">
        <v>24</v>
      </c>
      <c r="O747" s="2"/>
    </row>
    <row r="748" spans="1:15" ht="30" customHeight="1">
      <c r="A748" s="18">
        <v>744</v>
      </c>
      <c r="B748" s="39" t="s">
        <v>1929</v>
      </c>
      <c r="C748" s="20">
        <f t="shared" ca="1" si="11"/>
        <v>25</v>
      </c>
      <c r="D748" s="40" t="s">
        <v>1930</v>
      </c>
      <c r="E748" s="20" t="s">
        <v>17</v>
      </c>
      <c r="F748" s="41">
        <v>36179</v>
      </c>
      <c r="G748" s="18" t="s">
        <v>28</v>
      </c>
      <c r="H748" s="18" t="s">
        <v>1326</v>
      </c>
      <c r="I748" s="21">
        <v>45017</v>
      </c>
      <c r="J748" s="29" t="s">
        <v>1327</v>
      </c>
      <c r="K748" s="19" t="s">
        <v>40</v>
      </c>
      <c r="L748" s="19" t="s">
        <v>1593</v>
      </c>
      <c r="M748" s="19" t="s">
        <v>42</v>
      </c>
      <c r="N748" s="22" t="s">
        <v>24</v>
      </c>
      <c r="O748" s="2"/>
    </row>
    <row r="749" spans="1:15" ht="30" customHeight="1">
      <c r="A749" s="18">
        <v>745</v>
      </c>
      <c r="B749" s="38" t="s">
        <v>1931</v>
      </c>
      <c r="C749" s="20">
        <f t="shared" ca="1" si="11"/>
        <v>28</v>
      </c>
      <c r="D749" s="29" t="s">
        <v>1932</v>
      </c>
      <c r="E749" s="20" t="s">
        <v>17</v>
      </c>
      <c r="F749" s="31">
        <v>35378</v>
      </c>
      <c r="G749" s="18" t="s">
        <v>18</v>
      </c>
      <c r="H749" s="18" t="s">
        <v>1326</v>
      </c>
      <c r="I749" s="21">
        <v>44562</v>
      </c>
      <c r="J749" s="29" t="s">
        <v>1327</v>
      </c>
      <c r="K749" s="19" t="s">
        <v>82</v>
      </c>
      <c r="L749" s="19" t="s">
        <v>675</v>
      </c>
      <c r="M749" s="19" t="s">
        <v>23</v>
      </c>
      <c r="N749" s="22" t="s">
        <v>24</v>
      </c>
      <c r="O749" s="2"/>
    </row>
    <row r="750" spans="1:15" ht="30" customHeight="1">
      <c r="A750" s="18">
        <v>746</v>
      </c>
      <c r="B750" s="39" t="s">
        <v>1933</v>
      </c>
      <c r="C750" s="20">
        <f t="shared" ca="1" si="11"/>
        <v>24</v>
      </c>
      <c r="D750" s="40" t="s">
        <v>1934</v>
      </c>
      <c r="E750" s="20" t="s">
        <v>17</v>
      </c>
      <c r="F750" s="41">
        <v>36809</v>
      </c>
      <c r="G750" s="18" t="s">
        <v>28</v>
      </c>
      <c r="H750" s="18" t="s">
        <v>1326</v>
      </c>
      <c r="I750" s="21">
        <v>45017</v>
      </c>
      <c r="J750" s="29" t="s">
        <v>1327</v>
      </c>
      <c r="K750" s="19" t="s">
        <v>1821</v>
      </c>
      <c r="L750" s="19" t="s">
        <v>61</v>
      </c>
      <c r="M750" s="19" t="s">
        <v>134</v>
      </c>
      <c r="N750" s="22" t="s">
        <v>77</v>
      </c>
      <c r="O750" s="2"/>
    </row>
    <row r="751" spans="1:15" ht="30" customHeight="1">
      <c r="A751" s="18">
        <v>747</v>
      </c>
      <c r="B751" s="38" t="s">
        <v>1935</v>
      </c>
      <c r="C751" s="20">
        <f t="shared" ca="1" si="11"/>
        <v>41</v>
      </c>
      <c r="D751" s="29" t="s">
        <v>1936</v>
      </c>
      <c r="E751" s="20" t="s">
        <v>17</v>
      </c>
      <c r="F751" s="31">
        <v>30589</v>
      </c>
      <c r="G751" s="18" t="s">
        <v>28</v>
      </c>
      <c r="H751" s="18" t="s">
        <v>1326</v>
      </c>
      <c r="I751" s="21">
        <v>44562</v>
      </c>
      <c r="J751" s="29" t="s">
        <v>1327</v>
      </c>
      <c r="K751" s="19" t="s">
        <v>728</v>
      </c>
      <c r="L751" s="19" t="s">
        <v>729</v>
      </c>
      <c r="M751" s="19" t="s">
        <v>468</v>
      </c>
      <c r="N751" s="22" t="s">
        <v>77</v>
      </c>
      <c r="O751" s="2"/>
    </row>
    <row r="752" spans="1:15" ht="30" customHeight="1">
      <c r="A752" s="18">
        <v>748</v>
      </c>
      <c r="B752" s="38" t="s">
        <v>1937</v>
      </c>
      <c r="C752" s="20">
        <f t="shared" ca="1" si="11"/>
        <v>35</v>
      </c>
      <c r="D752" s="29" t="s">
        <v>1938</v>
      </c>
      <c r="E752" s="20" t="s">
        <v>17</v>
      </c>
      <c r="F752" s="21">
        <v>32865</v>
      </c>
      <c r="G752" s="18" t="s">
        <v>18</v>
      </c>
      <c r="H752" s="18" t="s">
        <v>1326</v>
      </c>
      <c r="I752" s="21">
        <v>44562</v>
      </c>
      <c r="J752" s="29" t="s">
        <v>1327</v>
      </c>
      <c r="K752" s="19" t="s">
        <v>1939</v>
      </c>
      <c r="L752" s="19" t="s">
        <v>1243</v>
      </c>
      <c r="M752" s="19" t="s">
        <v>134</v>
      </c>
      <c r="N752" s="22" t="s">
        <v>77</v>
      </c>
      <c r="O752" s="2"/>
    </row>
    <row r="753" spans="1:15" ht="30" customHeight="1">
      <c r="A753" s="18">
        <v>749</v>
      </c>
      <c r="B753" s="38" t="s">
        <v>1940</v>
      </c>
      <c r="C753" s="20">
        <f t="shared" ca="1" si="11"/>
        <v>44</v>
      </c>
      <c r="D753" s="29" t="s">
        <v>1941</v>
      </c>
      <c r="E753" s="20" t="s">
        <v>17</v>
      </c>
      <c r="F753" s="21">
        <v>29309</v>
      </c>
      <c r="G753" s="18" t="s">
        <v>28</v>
      </c>
      <c r="H753" s="18" t="s">
        <v>1326</v>
      </c>
      <c r="I753" s="21">
        <v>40180</v>
      </c>
      <c r="J753" s="29" t="s">
        <v>1327</v>
      </c>
      <c r="K753" s="19" t="s">
        <v>728</v>
      </c>
      <c r="L753" s="19" t="s">
        <v>61</v>
      </c>
      <c r="M753" s="19" t="s">
        <v>932</v>
      </c>
      <c r="N753" s="22" t="s">
        <v>77</v>
      </c>
      <c r="O753" s="2"/>
    </row>
    <row r="754" spans="1:15" ht="30" customHeight="1">
      <c r="A754" s="18">
        <v>750</v>
      </c>
      <c r="B754" s="38" t="s">
        <v>1942</v>
      </c>
      <c r="C754" s="20">
        <f t="shared" ca="1" si="11"/>
        <v>36</v>
      </c>
      <c r="D754" s="29" t="s">
        <v>1943</v>
      </c>
      <c r="E754" s="20" t="s">
        <v>246</v>
      </c>
      <c r="F754" s="21">
        <v>32462</v>
      </c>
      <c r="G754" s="18" t="s">
        <v>28</v>
      </c>
      <c r="H754" s="18" t="s">
        <v>1326</v>
      </c>
      <c r="I754" s="21">
        <v>42614</v>
      </c>
      <c r="J754" s="29" t="s">
        <v>1327</v>
      </c>
      <c r="K754" s="19" t="s">
        <v>1944</v>
      </c>
      <c r="L754" s="19" t="s">
        <v>1340</v>
      </c>
      <c r="M754" s="19" t="s">
        <v>187</v>
      </c>
      <c r="N754" s="22" t="s">
        <v>77</v>
      </c>
      <c r="O754" s="2"/>
    </row>
    <row r="755" spans="1:15" ht="30" customHeight="1">
      <c r="A755" s="18">
        <v>751</v>
      </c>
      <c r="B755" s="39" t="s">
        <v>1945</v>
      </c>
      <c r="C755" s="20">
        <f t="shared" ca="1" si="11"/>
        <v>24</v>
      </c>
      <c r="D755" s="40" t="s">
        <v>1946</v>
      </c>
      <c r="E755" s="20" t="s">
        <v>17</v>
      </c>
      <c r="F755" s="41">
        <v>36573</v>
      </c>
      <c r="G755" s="18" t="s">
        <v>28</v>
      </c>
      <c r="H755" s="18" t="s">
        <v>1326</v>
      </c>
      <c r="I755" s="21">
        <v>45017</v>
      </c>
      <c r="J755" s="29" t="s">
        <v>1327</v>
      </c>
      <c r="K755" s="19" t="s">
        <v>197</v>
      </c>
      <c r="L755" s="19" t="s">
        <v>482</v>
      </c>
      <c r="M755" s="19" t="s">
        <v>199</v>
      </c>
      <c r="N755" s="22" t="s">
        <v>24</v>
      </c>
      <c r="O755" s="2"/>
    </row>
    <row r="756" spans="1:15" ht="30" customHeight="1">
      <c r="A756" s="18">
        <v>752</v>
      </c>
      <c r="B756" s="38" t="s">
        <v>1947</v>
      </c>
      <c r="C756" s="20">
        <f t="shared" ca="1" si="11"/>
        <v>29</v>
      </c>
      <c r="D756" s="29" t="s">
        <v>1948</v>
      </c>
      <c r="E756" s="20" t="s">
        <v>17</v>
      </c>
      <c r="F756" s="31">
        <v>34709</v>
      </c>
      <c r="G756" s="18" t="s">
        <v>28</v>
      </c>
      <c r="H756" s="18" t="s">
        <v>1326</v>
      </c>
      <c r="I756" s="21">
        <v>44562</v>
      </c>
      <c r="J756" s="29" t="s">
        <v>1327</v>
      </c>
      <c r="K756" s="19" t="s">
        <v>658</v>
      </c>
      <c r="L756" s="19" t="s">
        <v>762</v>
      </c>
      <c r="M756" s="19" t="s">
        <v>42</v>
      </c>
      <c r="N756" s="22" t="s">
        <v>77</v>
      </c>
      <c r="O756" s="2"/>
    </row>
    <row r="757" spans="1:15" ht="30" customHeight="1">
      <c r="A757" s="18">
        <v>753</v>
      </c>
      <c r="B757" s="38" t="s">
        <v>1949</v>
      </c>
      <c r="C757" s="20">
        <f t="shared" ca="1" si="11"/>
        <v>29</v>
      </c>
      <c r="D757" s="29" t="s">
        <v>1950</v>
      </c>
      <c r="E757" s="20" t="s">
        <v>17</v>
      </c>
      <c r="F757" s="31">
        <v>34702</v>
      </c>
      <c r="G757" s="18" t="s">
        <v>18</v>
      </c>
      <c r="H757" s="18" t="s">
        <v>1326</v>
      </c>
      <c r="I757" s="21">
        <v>44562</v>
      </c>
      <c r="J757" s="29" t="s">
        <v>1327</v>
      </c>
      <c r="K757" s="19" t="s">
        <v>1050</v>
      </c>
      <c r="L757" s="19" t="s">
        <v>762</v>
      </c>
      <c r="M757" s="19" t="s">
        <v>42</v>
      </c>
      <c r="N757" s="22" t="s">
        <v>77</v>
      </c>
      <c r="O757" s="2"/>
    </row>
    <row r="758" spans="1:15" ht="30" customHeight="1">
      <c r="A758" s="18">
        <v>754</v>
      </c>
      <c r="B758" s="39" t="s">
        <v>1953</v>
      </c>
      <c r="C758" s="20">
        <f t="shared" ca="1" si="11"/>
        <v>27</v>
      </c>
      <c r="D758" s="40" t="s">
        <v>1954</v>
      </c>
      <c r="E758" s="20" t="s">
        <v>17</v>
      </c>
      <c r="F758" s="41">
        <v>35698</v>
      </c>
      <c r="G758" s="18" t="s">
        <v>18</v>
      </c>
      <c r="H758" s="18" t="s">
        <v>1326</v>
      </c>
      <c r="I758" s="21">
        <v>45017</v>
      </c>
      <c r="J758" s="29" t="s">
        <v>1327</v>
      </c>
      <c r="K758" s="19" t="s">
        <v>857</v>
      </c>
      <c r="L758" s="28" t="s">
        <v>1955</v>
      </c>
      <c r="M758" s="19" t="s">
        <v>626</v>
      </c>
      <c r="N758" s="22" t="s">
        <v>77</v>
      </c>
      <c r="O758" s="2"/>
    </row>
    <row r="759" spans="1:15" ht="30" customHeight="1">
      <c r="A759" s="18">
        <v>755</v>
      </c>
      <c r="B759" s="38" t="s">
        <v>1956</v>
      </c>
      <c r="C759" s="20">
        <f t="shared" ca="1" si="11"/>
        <v>23</v>
      </c>
      <c r="D759" s="29" t="s">
        <v>1957</v>
      </c>
      <c r="E759" s="20" t="s">
        <v>1644</v>
      </c>
      <c r="F759" s="31">
        <v>36992</v>
      </c>
      <c r="G759" s="18" t="s">
        <v>18</v>
      </c>
      <c r="H759" s="18" t="s">
        <v>1326</v>
      </c>
      <c r="I759" s="21">
        <v>44562</v>
      </c>
      <c r="J759" s="29" t="s">
        <v>1327</v>
      </c>
      <c r="K759" s="19" t="s">
        <v>728</v>
      </c>
      <c r="L759" s="19" t="s">
        <v>61</v>
      </c>
      <c r="M759" s="19" t="s">
        <v>42</v>
      </c>
      <c r="N759" s="22" t="s">
        <v>77</v>
      </c>
      <c r="O759" s="2"/>
    </row>
    <row r="760" spans="1:15" ht="30" customHeight="1">
      <c r="A760" s="18">
        <v>756</v>
      </c>
      <c r="B760" s="39" t="s">
        <v>1958</v>
      </c>
      <c r="C760" s="20">
        <f t="shared" ca="1" si="11"/>
        <v>28</v>
      </c>
      <c r="D760" s="40" t="s">
        <v>1959</v>
      </c>
      <c r="E760" s="20" t="s">
        <v>17</v>
      </c>
      <c r="F760" s="41">
        <v>35217</v>
      </c>
      <c r="G760" s="18" t="s">
        <v>18</v>
      </c>
      <c r="H760" s="18" t="s">
        <v>1326</v>
      </c>
      <c r="I760" s="21">
        <v>45017</v>
      </c>
      <c r="J760" s="29" t="s">
        <v>1327</v>
      </c>
      <c r="K760" s="19" t="s">
        <v>40</v>
      </c>
      <c r="L760" s="19" t="s">
        <v>1593</v>
      </c>
      <c r="M760" s="19" t="s">
        <v>42</v>
      </c>
      <c r="N760" s="22" t="s">
        <v>24</v>
      </c>
      <c r="O760" s="2"/>
    </row>
    <row r="761" spans="1:15" s="89" customFormat="1" ht="30" customHeight="1">
      <c r="A761" s="84">
        <v>757</v>
      </c>
      <c r="B761" s="204" t="s">
        <v>1960</v>
      </c>
      <c r="C761" s="86">
        <f t="shared" ca="1" si="11"/>
        <v>26</v>
      </c>
      <c r="D761" s="202" t="s">
        <v>1961</v>
      </c>
      <c r="E761" s="86" t="s">
        <v>17</v>
      </c>
      <c r="F761" s="247">
        <v>35839</v>
      </c>
      <c r="G761" s="84" t="s">
        <v>18</v>
      </c>
      <c r="H761" s="84" t="s">
        <v>1326</v>
      </c>
      <c r="I761" s="74">
        <v>44562</v>
      </c>
      <c r="J761" s="202" t="s">
        <v>1327</v>
      </c>
      <c r="K761" s="85" t="s">
        <v>21</v>
      </c>
      <c r="L761" s="85" t="s">
        <v>30</v>
      </c>
      <c r="M761" s="85" t="s">
        <v>23</v>
      </c>
      <c r="N761" s="87" t="s">
        <v>24</v>
      </c>
      <c r="O761" s="88"/>
    </row>
    <row r="762" spans="1:15" ht="30" customHeight="1">
      <c r="A762" s="18">
        <v>758</v>
      </c>
      <c r="B762" s="39" t="s">
        <v>1962</v>
      </c>
      <c r="C762" s="20">
        <f t="shared" ca="1" si="11"/>
        <v>28</v>
      </c>
      <c r="D762" s="40" t="s">
        <v>1963</v>
      </c>
      <c r="E762" s="20" t="s">
        <v>73</v>
      </c>
      <c r="F762" s="41">
        <v>35303</v>
      </c>
      <c r="G762" s="18" t="s">
        <v>18</v>
      </c>
      <c r="H762" s="18" t="s">
        <v>1326</v>
      </c>
      <c r="I762" s="21">
        <v>45017</v>
      </c>
      <c r="J762" s="29" t="s">
        <v>1327</v>
      </c>
      <c r="K762" s="19" t="s">
        <v>21</v>
      </c>
      <c r="L762" s="19" t="s">
        <v>30</v>
      </c>
      <c r="M762" s="19" t="s">
        <v>23</v>
      </c>
      <c r="N762" s="22" t="s">
        <v>24</v>
      </c>
      <c r="O762" s="2"/>
    </row>
    <row r="763" spans="1:15" ht="30" customHeight="1">
      <c r="A763" s="18">
        <v>759</v>
      </c>
      <c r="B763" s="39" t="s">
        <v>1964</v>
      </c>
      <c r="C763" s="20">
        <f t="shared" ca="1" si="11"/>
        <v>32</v>
      </c>
      <c r="D763" s="40" t="s">
        <v>1965</v>
      </c>
      <c r="E763" s="20" t="s">
        <v>73</v>
      </c>
      <c r="F763" s="41">
        <v>33925</v>
      </c>
      <c r="G763" s="18" t="s">
        <v>28</v>
      </c>
      <c r="H763" s="18" t="s">
        <v>1326</v>
      </c>
      <c r="I763" s="21">
        <v>45017</v>
      </c>
      <c r="J763" s="29" t="s">
        <v>1327</v>
      </c>
      <c r="K763" s="19" t="s">
        <v>517</v>
      </c>
      <c r="L763" s="19" t="s">
        <v>1340</v>
      </c>
      <c r="M763" s="19" t="s">
        <v>187</v>
      </c>
      <c r="N763" s="22" t="s">
        <v>77</v>
      </c>
      <c r="O763" s="2"/>
    </row>
    <row r="764" spans="1:15" ht="30" customHeight="1">
      <c r="A764" s="18">
        <v>760</v>
      </c>
      <c r="B764" s="39" t="s">
        <v>1966</v>
      </c>
      <c r="C764" s="20">
        <f t="shared" ca="1" si="11"/>
        <v>35</v>
      </c>
      <c r="D764" s="40" t="s">
        <v>1967</v>
      </c>
      <c r="E764" s="20" t="s">
        <v>363</v>
      </c>
      <c r="F764" s="41">
        <v>32790</v>
      </c>
      <c r="G764" s="18" t="s">
        <v>28</v>
      </c>
      <c r="H764" s="18" t="s">
        <v>1326</v>
      </c>
      <c r="I764" s="21">
        <v>45017</v>
      </c>
      <c r="J764" s="29" t="s">
        <v>1327</v>
      </c>
      <c r="K764" s="19" t="s">
        <v>21</v>
      </c>
      <c r="L764" s="19" t="s">
        <v>30</v>
      </c>
      <c r="M764" s="19" t="s">
        <v>23</v>
      </c>
      <c r="N764" s="22" t="s">
        <v>24</v>
      </c>
      <c r="O764" s="2"/>
    </row>
    <row r="765" spans="1:15" ht="30" customHeight="1">
      <c r="A765" s="18">
        <v>761</v>
      </c>
      <c r="B765" s="38" t="s">
        <v>1968</v>
      </c>
      <c r="C765" s="20">
        <f t="shared" ca="1" si="11"/>
        <v>32</v>
      </c>
      <c r="D765" s="29" t="s">
        <v>1969</v>
      </c>
      <c r="E765" s="20" t="s">
        <v>17</v>
      </c>
      <c r="F765" s="21">
        <v>33659</v>
      </c>
      <c r="G765" s="18" t="s">
        <v>28</v>
      </c>
      <c r="H765" s="18" t="s">
        <v>1326</v>
      </c>
      <c r="I765" s="63">
        <v>40969</v>
      </c>
      <c r="J765" s="29" t="s">
        <v>1327</v>
      </c>
      <c r="K765" s="19" t="s">
        <v>728</v>
      </c>
      <c r="L765" s="19" t="s">
        <v>587</v>
      </c>
      <c r="M765" s="19" t="s">
        <v>468</v>
      </c>
      <c r="N765" s="22" t="s">
        <v>77</v>
      </c>
      <c r="O765" s="2"/>
    </row>
    <row r="766" spans="1:15" ht="30" customHeight="1">
      <c r="A766" s="18">
        <v>762</v>
      </c>
      <c r="B766" s="38" t="s">
        <v>1970</v>
      </c>
      <c r="C766" s="20">
        <f t="shared" ca="1" si="11"/>
        <v>31</v>
      </c>
      <c r="D766" s="29" t="s">
        <v>1971</v>
      </c>
      <c r="E766" s="20" t="s">
        <v>1972</v>
      </c>
      <c r="F766" s="31">
        <v>34302</v>
      </c>
      <c r="G766" s="18" t="s">
        <v>18</v>
      </c>
      <c r="H766" s="18" t="s">
        <v>1326</v>
      </c>
      <c r="I766" s="21">
        <v>44562</v>
      </c>
      <c r="J766" s="29" t="s">
        <v>1327</v>
      </c>
      <c r="K766" s="19" t="s">
        <v>21</v>
      </c>
      <c r="L766" s="19" t="s">
        <v>30</v>
      </c>
      <c r="M766" s="19" t="s">
        <v>23</v>
      </c>
      <c r="N766" s="22" t="s">
        <v>24</v>
      </c>
      <c r="O766" s="2"/>
    </row>
    <row r="767" spans="1:15" ht="30" customHeight="1">
      <c r="A767" s="18">
        <v>763</v>
      </c>
      <c r="B767" s="39" t="s">
        <v>1973</v>
      </c>
      <c r="C767" s="20">
        <f t="shared" ca="1" si="11"/>
        <v>26</v>
      </c>
      <c r="D767" s="40" t="s">
        <v>1974</v>
      </c>
      <c r="E767" s="20" t="s">
        <v>17</v>
      </c>
      <c r="F767" s="41">
        <v>36046</v>
      </c>
      <c r="G767" s="18" t="s">
        <v>18</v>
      </c>
      <c r="H767" s="18" t="s">
        <v>1326</v>
      </c>
      <c r="I767" s="21">
        <v>45017</v>
      </c>
      <c r="J767" s="29" t="s">
        <v>1327</v>
      </c>
      <c r="K767" s="19" t="s">
        <v>1975</v>
      </c>
      <c r="L767" s="28" t="s">
        <v>1243</v>
      </c>
      <c r="M767" s="19" t="s">
        <v>134</v>
      </c>
      <c r="N767" s="22" t="s">
        <v>77</v>
      </c>
      <c r="O767" s="2"/>
    </row>
    <row r="768" spans="1:15" ht="30" customHeight="1">
      <c r="A768" s="18">
        <v>764</v>
      </c>
      <c r="B768" s="39" t="s">
        <v>1976</v>
      </c>
      <c r="C768" s="20">
        <f t="shared" ca="1" si="11"/>
        <v>28</v>
      </c>
      <c r="D768" s="40" t="s">
        <v>1977</v>
      </c>
      <c r="E768" s="20" t="s">
        <v>1882</v>
      </c>
      <c r="F768" s="41">
        <v>35096</v>
      </c>
      <c r="G768" s="18" t="s">
        <v>18</v>
      </c>
      <c r="H768" s="18" t="s">
        <v>1326</v>
      </c>
      <c r="I768" s="21">
        <v>45017</v>
      </c>
      <c r="J768" s="29" t="s">
        <v>1327</v>
      </c>
      <c r="K768" s="19" t="s">
        <v>21</v>
      </c>
      <c r="L768" s="19" t="s">
        <v>30</v>
      </c>
      <c r="M768" s="19" t="s">
        <v>23</v>
      </c>
      <c r="N768" s="22" t="s">
        <v>24</v>
      </c>
      <c r="O768" s="2"/>
    </row>
    <row r="769" spans="1:15" ht="30" customHeight="1">
      <c r="A769" s="18">
        <v>765</v>
      </c>
      <c r="B769" s="39" t="s">
        <v>1978</v>
      </c>
      <c r="C769" s="20">
        <f t="shared" ca="1" si="11"/>
        <v>26</v>
      </c>
      <c r="D769" s="40" t="s">
        <v>1979</v>
      </c>
      <c r="E769" s="20" t="s">
        <v>73</v>
      </c>
      <c r="F769" s="41">
        <v>35805</v>
      </c>
      <c r="G769" s="18" t="s">
        <v>18</v>
      </c>
      <c r="H769" s="18" t="s">
        <v>1326</v>
      </c>
      <c r="I769" s="21">
        <v>45017</v>
      </c>
      <c r="J769" s="29" t="s">
        <v>1327</v>
      </c>
      <c r="K769" s="19" t="s">
        <v>21</v>
      </c>
      <c r="L769" s="19" t="s">
        <v>30</v>
      </c>
      <c r="M769" s="19" t="s">
        <v>23</v>
      </c>
      <c r="N769" s="22" t="s">
        <v>24</v>
      </c>
      <c r="O769" s="2"/>
    </row>
    <row r="770" spans="1:15" ht="30" customHeight="1">
      <c r="A770" s="18">
        <v>766</v>
      </c>
      <c r="B770" s="38" t="s">
        <v>1980</v>
      </c>
      <c r="C770" s="20">
        <f t="shared" ca="1" si="11"/>
        <v>26</v>
      </c>
      <c r="D770" s="29" t="s">
        <v>1981</v>
      </c>
      <c r="E770" s="20" t="s">
        <v>509</v>
      </c>
      <c r="F770" s="31">
        <v>35948</v>
      </c>
      <c r="G770" s="18" t="s">
        <v>18</v>
      </c>
      <c r="H770" s="18" t="s">
        <v>1326</v>
      </c>
      <c r="I770" s="21">
        <v>44562</v>
      </c>
      <c r="J770" s="29" t="s">
        <v>1327</v>
      </c>
      <c r="K770" s="19" t="s">
        <v>395</v>
      </c>
      <c r="L770" s="19" t="s">
        <v>1468</v>
      </c>
      <c r="M770" s="19" t="s">
        <v>1469</v>
      </c>
      <c r="N770" s="22" t="s">
        <v>24</v>
      </c>
      <c r="O770" s="2"/>
    </row>
    <row r="771" spans="1:15" ht="30" customHeight="1">
      <c r="A771" s="18">
        <v>767</v>
      </c>
      <c r="B771" s="38" t="s">
        <v>1982</v>
      </c>
      <c r="C771" s="20">
        <f t="shared" ca="1" si="11"/>
        <v>26</v>
      </c>
      <c r="D771" s="29" t="s">
        <v>1983</v>
      </c>
      <c r="E771" s="20" t="s">
        <v>779</v>
      </c>
      <c r="F771" s="31">
        <v>35983</v>
      </c>
      <c r="G771" s="18" t="s">
        <v>28</v>
      </c>
      <c r="H771" s="18" t="s">
        <v>1326</v>
      </c>
      <c r="I771" s="21">
        <v>44562</v>
      </c>
      <c r="J771" s="29" t="s">
        <v>1327</v>
      </c>
      <c r="K771" s="19" t="s">
        <v>517</v>
      </c>
      <c r="L771" s="19" t="s">
        <v>1340</v>
      </c>
      <c r="M771" s="19" t="s">
        <v>479</v>
      </c>
      <c r="N771" s="22" t="s">
        <v>77</v>
      </c>
      <c r="O771" s="2"/>
    </row>
    <row r="772" spans="1:15" ht="30" customHeight="1">
      <c r="A772" s="18">
        <v>768</v>
      </c>
      <c r="B772" s="38" t="s">
        <v>1984</v>
      </c>
      <c r="C772" s="20">
        <f t="shared" ca="1" si="11"/>
        <v>32</v>
      </c>
      <c r="D772" s="29" t="s">
        <v>1985</v>
      </c>
      <c r="E772" s="20" t="s">
        <v>1986</v>
      </c>
      <c r="F772" s="21">
        <v>33939</v>
      </c>
      <c r="G772" s="18" t="s">
        <v>28</v>
      </c>
      <c r="H772" s="18" t="s">
        <v>1326</v>
      </c>
      <c r="I772" s="21">
        <v>44562</v>
      </c>
      <c r="J772" s="29" t="s">
        <v>1327</v>
      </c>
      <c r="K772" s="19" t="s">
        <v>21</v>
      </c>
      <c r="L772" s="19" t="s">
        <v>30</v>
      </c>
      <c r="M772" s="19" t="s">
        <v>23</v>
      </c>
      <c r="N772" s="22" t="s">
        <v>24</v>
      </c>
      <c r="O772" s="2"/>
    </row>
    <row r="773" spans="1:15" ht="30" customHeight="1">
      <c r="A773" s="18">
        <v>769</v>
      </c>
      <c r="B773" s="38" t="s">
        <v>1987</v>
      </c>
      <c r="C773" s="20">
        <f t="shared" ref="C773:C835" ca="1" si="12">(YEAR(NOW())-YEAR(F773))</f>
        <v>49</v>
      </c>
      <c r="D773" s="29" t="s">
        <v>1988</v>
      </c>
      <c r="E773" s="20" t="s">
        <v>257</v>
      </c>
      <c r="F773" s="21">
        <v>27692</v>
      </c>
      <c r="G773" s="18" t="s">
        <v>28</v>
      </c>
      <c r="H773" s="18" t="s">
        <v>1326</v>
      </c>
      <c r="I773" s="21">
        <v>40575</v>
      </c>
      <c r="J773" s="29" t="s">
        <v>1327</v>
      </c>
      <c r="K773" s="19" t="s">
        <v>728</v>
      </c>
      <c r="L773" s="19" t="s">
        <v>1357</v>
      </c>
      <c r="M773" s="19" t="s">
        <v>468</v>
      </c>
      <c r="N773" s="22" t="s">
        <v>77</v>
      </c>
      <c r="O773" s="2"/>
    </row>
    <row r="774" spans="1:15" ht="30" customHeight="1">
      <c r="A774" s="18">
        <v>770</v>
      </c>
      <c r="B774" s="39" t="s">
        <v>1989</v>
      </c>
      <c r="C774" s="20">
        <f t="shared" ca="1" si="12"/>
        <v>25</v>
      </c>
      <c r="D774" s="40" t="s">
        <v>1990</v>
      </c>
      <c r="E774" s="20" t="s">
        <v>509</v>
      </c>
      <c r="F774" s="41">
        <v>36513</v>
      </c>
      <c r="G774" s="18" t="s">
        <v>28</v>
      </c>
      <c r="H774" s="18" t="s">
        <v>1326</v>
      </c>
      <c r="I774" s="21">
        <v>45017</v>
      </c>
      <c r="J774" s="29" t="s">
        <v>1327</v>
      </c>
      <c r="K774" s="19" t="s">
        <v>21</v>
      </c>
      <c r="L774" s="19" t="s">
        <v>30</v>
      </c>
      <c r="M774" s="19" t="s">
        <v>23</v>
      </c>
      <c r="N774" s="22" t="s">
        <v>24</v>
      </c>
      <c r="O774" s="2"/>
    </row>
    <row r="775" spans="1:15" s="65" customFormat="1" ht="30" customHeight="1">
      <c r="A775" s="18">
        <v>771</v>
      </c>
      <c r="B775" s="38" t="s">
        <v>1991</v>
      </c>
      <c r="C775" s="20">
        <f t="shared" ca="1" si="12"/>
        <v>48</v>
      </c>
      <c r="D775" s="29" t="s">
        <v>1992</v>
      </c>
      <c r="E775" s="20" t="s">
        <v>17</v>
      </c>
      <c r="F775" s="21">
        <v>27931</v>
      </c>
      <c r="G775" s="18" t="s">
        <v>28</v>
      </c>
      <c r="H775" s="18" t="s">
        <v>1326</v>
      </c>
      <c r="I775" s="21">
        <v>40544</v>
      </c>
      <c r="J775" s="29" t="s">
        <v>1327</v>
      </c>
      <c r="K775" s="19" t="s">
        <v>658</v>
      </c>
      <c r="L775" s="19" t="s">
        <v>1340</v>
      </c>
      <c r="M775" s="19" t="s">
        <v>187</v>
      </c>
      <c r="N775" s="22" t="s">
        <v>77</v>
      </c>
      <c r="O775" s="64"/>
    </row>
    <row r="776" spans="1:15" s="65" customFormat="1" ht="30" customHeight="1">
      <c r="A776" s="18">
        <v>772</v>
      </c>
      <c r="B776" s="38" t="s">
        <v>1993</v>
      </c>
      <c r="C776" s="20">
        <f t="shared" ca="1" si="12"/>
        <v>38</v>
      </c>
      <c r="D776" s="29" t="s">
        <v>1994</v>
      </c>
      <c r="E776" s="20" t="s">
        <v>17</v>
      </c>
      <c r="F776" s="21">
        <v>31523</v>
      </c>
      <c r="G776" s="18" t="s">
        <v>28</v>
      </c>
      <c r="H776" s="18" t="s">
        <v>1326</v>
      </c>
      <c r="I776" s="21">
        <v>41944</v>
      </c>
      <c r="J776" s="29" t="s">
        <v>1327</v>
      </c>
      <c r="K776" s="19" t="s">
        <v>728</v>
      </c>
      <c r="L776" s="19" t="s">
        <v>1357</v>
      </c>
      <c r="M776" s="19" t="s">
        <v>468</v>
      </c>
      <c r="N776" s="22" t="s">
        <v>77</v>
      </c>
      <c r="O776" s="64"/>
    </row>
    <row r="777" spans="1:15" s="65" customFormat="1" ht="30" customHeight="1">
      <c r="A777" s="18">
        <v>773</v>
      </c>
      <c r="B777" s="38" t="s">
        <v>1995</v>
      </c>
      <c r="C777" s="20">
        <f t="shared" ca="1" si="12"/>
        <v>38</v>
      </c>
      <c r="D777" s="29" t="s">
        <v>1996</v>
      </c>
      <c r="E777" s="20" t="s">
        <v>17</v>
      </c>
      <c r="F777" s="31">
        <v>31417</v>
      </c>
      <c r="G777" s="18" t="s">
        <v>18</v>
      </c>
      <c r="H777" s="18" t="s">
        <v>1326</v>
      </c>
      <c r="I777" s="21">
        <v>44562</v>
      </c>
      <c r="J777" s="29" t="s">
        <v>1327</v>
      </c>
      <c r="K777" s="19" t="s">
        <v>728</v>
      </c>
      <c r="L777" s="19" t="s">
        <v>1357</v>
      </c>
      <c r="M777" s="19" t="s">
        <v>468</v>
      </c>
      <c r="N777" s="22" t="s">
        <v>77</v>
      </c>
      <c r="O777" s="64"/>
    </row>
    <row r="778" spans="1:15" s="65" customFormat="1" ht="30" customHeight="1">
      <c r="A778" s="18">
        <v>774</v>
      </c>
      <c r="B778" s="38" t="s">
        <v>1997</v>
      </c>
      <c r="C778" s="20">
        <f t="shared" ca="1" si="12"/>
        <v>40</v>
      </c>
      <c r="D778" s="29" t="s">
        <v>1998</v>
      </c>
      <c r="E778" s="20" t="s">
        <v>17</v>
      </c>
      <c r="F778" s="21">
        <v>31030</v>
      </c>
      <c r="G778" s="18" t="s">
        <v>28</v>
      </c>
      <c r="H778" s="18" t="s">
        <v>1326</v>
      </c>
      <c r="I778" s="21">
        <v>40180</v>
      </c>
      <c r="J778" s="29" t="s">
        <v>1327</v>
      </c>
      <c r="K778" s="19" t="s">
        <v>931</v>
      </c>
      <c r="L778" s="19" t="s">
        <v>729</v>
      </c>
      <c r="M778" s="19" t="s">
        <v>468</v>
      </c>
      <c r="N778" s="22" t="s">
        <v>77</v>
      </c>
      <c r="O778" s="64"/>
    </row>
    <row r="779" spans="1:15" s="65" customFormat="1" ht="30" customHeight="1">
      <c r="A779" s="18">
        <v>775</v>
      </c>
      <c r="B779" s="38" t="s">
        <v>1999</v>
      </c>
      <c r="C779" s="20">
        <f t="shared" ca="1" si="12"/>
        <v>28</v>
      </c>
      <c r="D779" s="29" t="s">
        <v>2000</v>
      </c>
      <c r="E779" s="20" t="s">
        <v>17</v>
      </c>
      <c r="F779" s="31">
        <v>35112</v>
      </c>
      <c r="G779" s="18" t="s">
        <v>18</v>
      </c>
      <c r="H779" s="18" t="s">
        <v>1326</v>
      </c>
      <c r="I779" s="21">
        <v>44562</v>
      </c>
      <c r="J779" s="29" t="s">
        <v>1327</v>
      </c>
      <c r="K779" s="19" t="s">
        <v>69</v>
      </c>
      <c r="L779" s="19" t="s">
        <v>70</v>
      </c>
      <c r="M779" s="19" t="s">
        <v>42</v>
      </c>
      <c r="N779" s="22" t="s">
        <v>24</v>
      </c>
      <c r="O779" s="64"/>
    </row>
    <row r="780" spans="1:15" s="65" customFormat="1" ht="30" customHeight="1">
      <c r="A780" s="18">
        <v>776</v>
      </c>
      <c r="B780" s="38" t="s">
        <v>2001</v>
      </c>
      <c r="C780" s="20">
        <f t="shared" ca="1" si="12"/>
        <v>34</v>
      </c>
      <c r="D780" s="29" t="s">
        <v>2002</v>
      </c>
      <c r="E780" s="20" t="s">
        <v>2003</v>
      </c>
      <c r="F780" s="31">
        <v>32980</v>
      </c>
      <c r="G780" s="18" t="s">
        <v>18</v>
      </c>
      <c r="H780" s="18" t="s">
        <v>1326</v>
      </c>
      <c r="I780" s="21">
        <v>44562</v>
      </c>
      <c r="J780" s="29" t="s">
        <v>1327</v>
      </c>
      <c r="K780" s="19" t="s">
        <v>209</v>
      </c>
      <c r="L780" s="19" t="s">
        <v>1340</v>
      </c>
      <c r="M780" s="19" t="s">
        <v>187</v>
      </c>
      <c r="N780" s="22" t="s">
        <v>77</v>
      </c>
      <c r="O780" s="64"/>
    </row>
    <row r="781" spans="1:15" s="65" customFormat="1" ht="30" customHeight="1">
      <c r="A781" s="18">
        <v>777</v>
      </c>
      <c r="B781" s="38" t="s">
        <v>2004</v>
      </c>
      <c r="C781" s="20">
        <f t="shared" ca="1" si="12"/>
        <v>39</v>
      </c>
      <c r="D781" s="29" t="s">
        <v>2005</v>
      </c>
      <c r="E781" s="20" t="s">
        <v>17</v>
      </c>
      <c r="F781" s="21">
        <v>31371</v>
      </c>
      <c r="G781" s="18" t="s">
        <v>28</v>
      </c>
      <c r="H781" s="18" t="s">
        <v>1326</v>
      </c>
      <c r="I781" s="21">
        <v>40544</v>
      </c>
      <c r="J781" s="29" t="s">
        <v>1327</v>
      </c>
      <c r="K781" s="19" t="s">
        <v>1424</v>
      </c>
      <c r="L781" s="26" t="s">
        <v>1340</v>
      </c>
      <c r="M781" s="19" t="s">
        <v>187</v>
      </c>
      <c r="N781" s="22" t="s">
        <v>77</v>
      </c>
      <c r="O781" s="64"/>
    </row>
    <row r="782" spans="1:15" s="65" customFormat="1" ht="30" customHeight="1">
      <c r="A782" s="18">
        <v>778</v>
      </c>
      <c r="B782" s="38" t="s">
        <v>2006</v>
      </c>
      <c r="C782" s="20">
        <f t="shared" ca="1" si="12"/>
        <v>52</v>
      </c>
      <c r="D782" s="29" t="s">
        <v>2007</v>
      </c>
      <c r="E782" s="20" t="s">
        <v>1893</v>
      </c>
      <c r="F782" s="21">
        <v>26405</v>
      </c>
      <c r="G782" s="18" t="s">
        <v>28</v>
      </c>
      <c r="H782" s="18" t="s">
        <v>1326</v>
      </c>
      <c r="I782" s="21">
        <v>40541</v>
      </c>
      <c r="J782" s="29" t="s">
        <v>1327</v>
      </c>
      <c r="K782" s="19" t="s">
        <v>728</v>
      </c>
      <c r="L782" s="19" t="s">
        <v>1357</v>
      </c>
      <c r="M782" s="19" t="s">
        <v>468</v>
      </c>
      <c r="N782" s="22" t="s">
        <v>77</v>
      </c>
      <c r="O782" s="64"/>
    </row>
    <row r="783" spans="1:15" s="65" customFormat="1" ht="30" customHeight="1">
      <c r="A783" s="18">
        <v>779</v>
      </c>
      <c r="B783" s="38" t="s">
        <v>2008</v>
      </c>
      <c r="C783" s="20">
        <f t="shared" ca="1" si="12"/>
        <v>40</v>
      </c>
      <c r="D783" s="29" t="s">
        <v>2009</v>
      </c>
      <c r="E783" s="20" t="s">
        <v>17</v>
      </c>
      <c r="F783" s="21">
        <v>30973</v>
      </c>
      <c r="G783" s="18" t="s">
        <v>18</v>
      </c>
      <c r="H783" s="18" t="s">
        <v>1326</v>
      </c>
      <c r="I783" s="21">
        <v>40544</v>
      </c>
      <c r="J783" s="29" t="s">
        <v>1327</v>
      </c>
      <c r="K783" s="19" t="s">
        <v>2010</v>
      </c>
      <c r="L783" s="19" t="s">
        <v>1340</v>
      </c>
      <c r="M783" s="19" t="s">
        <v>187</v>
      </c>
      <c r="N783" s="22" t="s">
        <v>77</v>
      </c>
      <c r="O783" s="64"/>
    </row>
    <row r="784" spans="1:15" s="65" customFormat="1" ht="30" customHeight="1">
      <c r="A784" s="18">
        <v>780</v>
      </c>
      <c r="B784" s="38" t="s">
        <v>2011</v>
      </c>
      <c r="C784" s="20">
        <f t="shared" ca="1" si="12"/>
        <v>48</v>
      </c>
      <c r="D784" s="29" t="s">
        <v>2012</v>
      </c>
      <c r="E784" s="20" t="s">
        <v>17</v>
      </c>
      <c r="F784" s="21">
        <v>28106</v>
      </c>
      <c r="G784" s="18" t="s">
        <v>28</v>
      </c>
      <c r="H784" s="18" t="s">
        <v>1326</v>
      </c>
      <c r="I784" s="21">
        <v>40180</v>
      </c>
      <c r="J784" s="29" t="s">
        <v>1327</v>
      </c>
      <c r="K784" s="19" t="s">
        <v>658</v>
      </c>
      <c r="L784" s="19" t="s">
        <v>729</v>
      </c>
      <c r="M784" s="19" t="s">
        <v>468</v>
      </c>
      <c r="N784" s="22" t="s">
        <v>77</v>
      </c>
      <c r="O784" s="64"/>
    </row>
    <row r="785" spans="1:15" s="65" customFormat="1" ht="30" customHeight="1">
      <c r="A785" s="18">
        <v>781</v>
      </c>
      <c r="B785" s="38" t="s">
        <v>2013</v>
      </c>
      <c r="C785" s="20">
        <f t="shared" ca="1" si="12"/>
        <v>35</v>
      </c>
      <c r="D785" s="29" t="s">
        <v>2014</v>
      </c>
      <c r="E785" s="20" t="s">
        <v>103</v>
      </c>
      <c r="F785" s="21">
        <v>32778</v>
      </c>
      <c r="G785" s="18" t="s">
        <v>28</v>
      </c>
      <c r="H785" s="18" t="s">
        <v>1326</v>
      </c>
      <c r="I785" s="21">
        <v>41609</v>
      </c>
      <c r="J785" s="29" t="s">
        <v>1327</v>
      </c>
      <c r="K785" s="19" t="s">
        <v>21</v>
      </c>
      <c r="L785" s="19" t="s">
        <v>30</v>
      </c>
      <c r="M785" s="19" t="s">
        <v>23</v>
      </c>
      <c r="N785" s="22" t="s">
        <v>24</v>
      </c>
      <c r="O785" s="64"/>
    </row>
    <row r="786" spans="1:15" s="65" customFormat="1" ht="30" customHeight="1">
      <c r="A786" s="18">
        <v>782</v>
      </c>
      <c r="B786" s="39" t="s">
        <v>2015</v>
      </c>
      <c r="C786" s="20">
        <f t="shared" ca="1" si="12"/>
        <v>29</v>
      </c>
      <c r="D786" s="40" t="s">
        <v>2016</v>
      </c>
      <c r="E786" s="20" t="s">
        <v>509</v>
      </c>
      <c r="F786" s="41">
        <v>34944</v>
      </c>
      <c r="G786" s="18" t="s">
        <v>28</v>
      </c>
      <c r="H786" s="18" t="s">
        <v>1326</v>
      </c>
      <c r="I786" s="21">
        <v>45017</v>
      </c>
      <c r="J786" s="29" t="s">
        <v>1327</v>
      </c>
      <c r="K786" s="19" t="s">
        <v>21</v>
      </c>
      <c r="L786" s="26" t="s">
        <v>30</v>
      </c>
      <c r="M786" s="19" t="s">
        <v>23</v>
      </c>
      <c r="N786" s="22" t="s">
        <v>24</v>
      </c>
      <c r="O786" s="64"/>
    </row>
    <row r="787" spans="1:15" s="65" customFormat="1" ht="30" customHeight="1">
      <c r="A787" s="18">
        <v>783</v>
      </c>
      <c r="B787" s="39" t="s">
        <v>2017</v>
      </c>
      <c r="C787" s="20">
        <f t="shared" ca="1" si="12"/>
        <v>35</v>
      </c>
      <c r="D787" s="40" t="s">
        <v>2018</v>
      </c>
      <c r="E787" s="20" t="s">
        <v>73</v>
      </c>
      <c r="F787" s="41">
        <v>32781</v>
      </c>
      <c r="G787" s="18" t="s">
        <v>18</v>
      </c>
      <c r="H787" s="18" t="s">
        <v>1326</v>
      </c>
      <c r="I787" s="21">
        <v>45017</v>
      </c>
      <c r="J787" s="29" t="s">
        <v>1327</v>
      </c>
      <c r="K787" s="19" t="s">
        <v>197</v>
      </c>
      <c r="L787" s="19" t="s">
        <v>482</v>
      </c>
      <c r="M787" s="19" t="s">
        <v>199</v>
      </c>
      <c r="N787" s="22" t="s">
        <v>24</v>
      </c>
      <c r="O787" s="64"/>
    </row>
    <row r="788" spans="1:15" s="65" customFormat="1" ht="30" customHeight="1">
      <c r="A788" s="18">
        <v>784</v>
      </c>
      <c r="B788" s="38" t="s">
        <v>2019</v>
      </c>
      <c r="C788" s="20">
        <f t="shared" ca="1" si="12"/>
        <v>29</v>
      </c>
      <c r="D788" s="29" t="s">
        <v>2020</v>
      </c>
      <c r="E788" s="20" t="s">
        <v>17</v>
      </c>
      <c r="F788" s="31">
        <v>34700</v>
      </c>
      <c r="G788" s="18" t="s">
        <v>18</v>
      </c>
      <c r="H788" s="18" t="s">
        <v>1326</v>
      </c>
      <c r="I788" s="21">
        <v>44562</v>
      </c>
      <c r="J788" s="29" t="s">
        <v>1327</v>
      </c>
      <c r="K788" s="19" t="s">
        <v>517</v>
      </c>
      <c r="L788" s="19" t="s">
        <v>1340</v>
      </c>
      <c r="M788" s="19" t="s">
        <v>187</v>
      </c>
      <c r="N788" s="22" t="s">
        <v>77</v>
      </c>
      <c r="O788" s="64"/>
    </row>
    <row r="789" spans="1:15" s="65" customFormat="1" ht="30" customHeight="1">
      <c r="A789" s="18">
        <v>785</v>
      </c>
      <c r="B789" s="38" t="s">
        <v>2021</v>
      </c>
      <c r="C789" s="20">
        <f t="shared" ca="1" si="12"/>
        <v>49</v>
      </c>
      <c r="D789" s="29" t="s">
        <v>2022</v>
      </c>
      <c r="E789" s="20" t="s">
        <v>17</v>
      </c>
      <c r="F789" s="21">
        <v>27583</v>
      </c>
      <c r="G789" s="18" t="s">
        <v>28</v>
      </c>
      <c r="H789" s="18" t="s">
        <v>1326</v>
      </c>
      <c r="I789" s="21">
        <v>40575</v>
      </c>
      <c r="J789" s="29" t="s">
        <v>1327</v>
      </c>
      <c r="K789" s="19" t="s">
        <v>2023</v>
      </c>
      <c r="L789" s="19" t="s">
        <v>1401</v>
      </c>
      <c r="M789" s="19" t="s">
        <v>424</v>
      </c>
      <c r="N789" s="22" t="s">
        <v>77</v>
      </c>
      <c r="O789" s="64"/>
    </row>
    <row r="790" spans="1:15" s="65" customFormat="1" ht="30" customHeight="1">
      <c r="A790" s="18">
        <v>786</v>
      </c>
      <c r="B790" s="39" t="s">
        <v>2024</v>
      </c>
      <c r="C790" s="20">
        <f t="shared" ca="1" si="12"/>
        <v>34</v>
      </c>
      <c r="D790" s="40" t="s">
        <v>2025</v>
      </c>
      <c r="E790" s="20" t="s">
        <v>17</v>
      </c>
      <c r="F790" s="41">
        <v>33102</v>
      </c>
      <c r="G790" s="18" t="s">
        <v>18</v>
      </c>
      <c r="H790" s="18" t="s">
        <v>1326</v>
      </c>
      <c r="I790" s="21">
        <v>45017</v>
      </c>
      <c r="J790" s="29" t="s">
        <v>1327</v>
      </c>
      <c r="K790" s="19" t="s">
        <v>69</v>
      </c>
      <c r="L790" s="19" t="s">
        <v>70</v>
      </c>
      <c r="M790" s="19" t="s">
        <v>42</v>
      </c>
      <c r="N790" s="22" t="s">
        <v>24</v>
      </c>
      <c r="O790" s="64"/>
    </row>
    <row r="791" spans="1:15" s="65" customFormat="1" ht="30" customHeight="1">
      <c r="A791" s="18">
        <v>787</v>
      </c>
      <c r="B791" s="39" t="s">
        <v>2026</v>
      </c>
      <c r="C791" s="20">
        <f t="shared" ca="1" si="12"/>
        <v>27</v>
      </c>
      <c r="D791" s="40" t="s">
        <v>2027</v>
      </c>
      <c r="E791" s="20" t="s">
        <v>17</v>
      </c>
      <c r="F791" s="41">
        <v>35712</v>
      </c>
      <c r="G791" s="18" t="s">
        <v>18</v>
      </c>
      <c r="H791" s="18" t="s">
        <v>1326</v>
      </c>
      <c r="I791" s="21">
        <v>45017</v>
      </c>
      <c r="J791" s="29" t="s">
        <v>1327</v>
      </c>
      <c r="K791" s="19" t="s">
        <v>21</v>
      </c>
      <c r="L791" s="19" t="s">
        <v>30</v>
      </c>
      <c r="M791" s="19" t="s">
        <v>23</v>
      </c>
      <c r="N791" s="22" t="s">
        <v>24</v>
      </c>
      <c r="O791" s="64"/>
    </row>
    <row r="792" spans="1:15" s="65" customFormat="1" ht="30" customHeight="1">
      <c r="A792" s="18">
        <v>788</v>
      </c>
      <c r="B792" s="39" t="s">
        <v>2028</v>
      </c>
      <c r="C792" s="20">
        <f t="shared" ca="1" si="12"/>
        <v>25</v>
      </c>
      <c r="D792" s="40" t="s">
        <v>2029</v>
      </c>
      <c r="E792" s="20" t="s">
        <v>73</v>
      </c>
      <c r="F792" s="41">
        <v>36340</v>
      </c>
      <c r="G792" s="18" t="s">
        <v>18</v>
      </c>
      <c r="H792" s="18" t="s">
        <v>1326</v>
      </c>
      <c r="I792" s="21">
        <v>45017</v>
      </c>
      <c r="J792" s="29" t="s">
        <v>1327</v>
      </c>
      <c r="K792" s="19" t="s">
        <v>82</v>
      </c>
      <c r="L792" s="19" t="s">
        <v>675</v>
      </c>
      <c r="M792" s="19" t="s">
        <v>23</v>
      </c>
      <c r="N792" s="22" t="s">
        <v>24</v>
      </c>
      <c r="O792" s="64"/>
    </row>
    <row r="793" spans="1:15" s="206" customFormat="1" ht="30" customHeight="1">
      <c r="A793" s="84">
        <v>789</v>
      </c>
      <c r="B793" s="204" t="s">
        <v>2030</v>
      </c>
      <c r="C793" s="86">
        <f t="shared" ca="1" si="12"/>
        <v>37</v>
      </c>
      <c r="D793" s="202" t="s">
        <v>2031</v>
      </c>
      <c r="E793" s="86" t="s">
        <v>17</v>
      </c>
      <c r="F793" s="74">
        <v>31918</v>
      </c>
      <c r="G793" s="84" t="s">
        <v>28</v>
      </c>
      <c r="H793" s="84" t="s">
        <v>1326</v>
      </c>
      <c r="I793" s="74">
        <v>42614</v>
      </c>
      <c r="J793" s="202" t="s">
        <v>1327</v>
      </c>
      <c r="K793" s="85" t="s">
        <v>488</v>
      </c>
      <c r="L793" s="248" t="s">
        <v>428</v>
      </c>
      <c r="M793" s="85" t="s">
        <v>42</v>
      </c>
      <c r="N793" s="87" t="s">
        <v>77</v>
      </c>
      <c r="O793" s="205"/>
    </row>
    <row r="794" spans="1:15" s="65" customFormat="1" ht="30" customHeight="1">
      <c r="A794" s="18">
        <v>790</v>
      </c>
      <c r="B794" s="39" t="s">
        <v>2032</v>
      </c>
      <c r="C794" s="20">
        <f t="shared" ca="1" si="12"/>
        <v>25</v>
      </c>
      <c r="D794" s="40" t="s">
        <v>2033</v>
      </c>
      <c r="E794" s="20" t="s">
        <v>17</v>
      </c>
      <c r="F794" s="41">
        <v>36419</v>
      </c>
      <c r="G794" s="18" t="s">
        <v>18</v>
      </c>
      <c r="H794" s="18" t="s">
        <v>1326</v>
      </c>
      <c r="I794" s="21">
        <v>45017</v>
      </c>
      <c r="J794" s="29" t="s">
        <v>1327</v>
      </c>
      <c r="K794" s="19" t="s">
        <v>21</v>
      </c>
      <c r="L794" s="19" t="s">
        <v>30</v>
      </c>
      <c r="M794" s="19" t="s">
        <v>23</v>
      </c>
      <c r="N794" s="22" t="s">
        <v>24</v>
      </c>
      <c r="O794" s="64"/>
    </row>
    <row r="795" spans="1:15" s="65" customFormat="1" ht="30" customHeight="1">
      <c r="A795" s="18">
        <v>791</v>
      </c>
      <c r="B795" s="38" t="s">
        <v>2034</v>
      </c>
      <c r="C795" s="20">
        <f t="shared" ca="1" si="12"/>
        <v>36</v>
      </c>
      <c r="D795" s="29" t="s">
        <v>2035</v>
      </c>
      <c r="E795" s="20" t="s">
        <v>17</v>
      </c>
      <c r="F795" s="31">
        <v>32482</v>
      </c>
      <c r="G795" s="18" t="s">
        <v>18</v>
      </c>
      <c r="H795" s="18" t="s">
        <v>1326</v>
      </c>
      <c r="I795" s="21">
        <v>44562</v>
      </c>
      <c r="J795" s="29" t="s">
        <v>1327</v>
      </c>
      <c r="K795" s="19" t="s">
        <v>21</v>
      </c>
      <c r="L795" s="19" t="s">
        <v>30</v>
      </c>
      <c r="M795" s="19" t="s">
        <v>23</v>
      </c>
      <c r="N795" s="22" t="s">
        <v>24</v>
      </c>
      <c r="O795" s="64"/>
    </row>
    <row r="796" spans="1:15" s="65" customFormat="1" ht="30" customHeight="1">
      <c r="A796" s="18">
        <v>792</v>
      </c>
      <c r="B796" s="38" t="s">
        <v>2036</v>
      </c>
      <c r="C796" s="20">
        <f t="shared" ca="1" si="12"/>
        <v>35</v>
      </c>
      <c r="D796" s="29" t="s">
        <v>2037</v>
      </c>
      <c r="E796" s="20" t="s">
        <v>17</v>
      </c>
      <c r="F796" s="21">
        <v>32587</v>
      </c>
      <c r="G796" s="18" t="s">
        <v>18</v>
      </c>
      <c r="H796" s="18" t="s">
        <v>1326</v>
      </c>
      <c r="I796" s="21">
        <v>41944</v>
      </c>
      <c r="J796" s="29" t="s">
        <v>1327</v>
      </c>
      <c r="K796" s="19" t="s">
        <v>82</v>
      </c>
      <c r="L796" s="19" t="s">
        <v>675</v>
      </c>
      <c r="M796" s="19" t="s">
        <v>23</v>
      </c>
      <c r="N796" s="22" t="s">
        <v>24</v>
      </c>
      <c r="O796" s="64"/>
    </row>
    <row r="797" spans="1:15" s="65" customFormat="1" ht="30" customHeight="1">
      <c r="A797" s="18">
        <v>793</v>
      </c>
      <c r="B797" s="38" t="s">
        <v>2038</v>
      </c>
      <c r="C797" s="20">
        <f t="shared" ca="1" si="12"/>
        <v>53</v>
      </c>
      <c r="D797" s="29" t="s">
        <v>2039</v>
      </c>
      <c r="E797" s="20" t="s">
        <v>17</v>
      </c>
      <c r="F797" s="21">
        <v>26128</v>
      </c>
      <c r="G797" s="18" t="s">
        <v>28</v>
      </c>
      <c r="H797" s="18" t="s">
        <v>1326</v>
      </c>
      <c r="I797" s="21">
        <v>40541</v>
      </c>
      <c r="J797" s="29" t="s">
        <v>1327</v>
      </c>
      <c r="K797" s="19" t="s">
        <v>728</v>
      </c>
      <c r="L797" s="19" t="s">
        <v>1397</v>
      </c>
      <c r="M797" s="19" t="s">
        <v>468</v>
      </c>
      <c r="N797" s="22" t="s">
        <v>77</v>
      </c>
      <c r="O797" s="64"/>
    </row>
    <row r="798" spans="1:15" s="65" customFormat="1" ht="30" customHeight="1">
      <c r="A798" s="18">
        <v>794</v>
      </c>
      <c r="B798" s="38" t="s">
        <v>2040</v>
      </c>
      <c r="C798" s="20">
        <f t="shared" ca="1" si="12"/>
        <v>44</v>
      </c>
      <c r="D798" s="29" t="s">
        <v>2041</v>
      </c>
      <c r="E798" s="20" t="s">
        <v>17</v>
      </c>
      <c r="F798" s="21">
        <v>29573</v>
      </c>
      <c r="G798" s="18" t="s">
        <v>28</v>
      </c>
      <c r="H798" s="18" t="s">
        <v>1326</v>
      </c>
      <c r="I798" s="21">
        <v>40180</v>
      </c>
      <c r="J798" s="29" t="s">
        <v>1327</v>
      </c>
      <c r="K798" s="19" t="s">
        <v>21</v>
      </c>
      <c r="L798" s="19" t="s">
        <v>30</v>
      </c>
      <c r="M798" s="19" t="s">
        <v>23</v>
      </c>
      <c r="N798" s="22" t="s">
        <v>24</v>
      </c>
      <c r="O798" s="64"/>
    </row>
    <row r="799" spans="1:15" s="65" customFormat="1" ht="30" customHeight="1">
      <c r="A799" s="18">
        <v>795</v>
      </c>
      <c r="B799" s="38" t="s">
        <v>2042</v>
      </c>
      <c r="C799" s="20">
        <f t="shared" ca="1" si="12"/>
        <v>33</v>
      </c>
      <c r="D799" s="29" t="s">
        <v>2043</v>
      </c>
      <c r="E799" s="20" t="s">
        <v>17</v>
      </c>
      <c r="F799" s="31">
        <v>33564</v>
      </c>
      <c r="G799" s="18" t="s">
        <v>18</v>
      </c>
      <c r="H799" s="18" t="s">
        <v>1326</v>
      </c>
      <c r="I799" s="21">
        <v>44562</v>
      </c>
      <c r="J799" s="29" t="s">
        <v>1327</v>
      </c>
      <c r="K799" s="19" t="s">
        <v>82</v>
      </c>
      <c r="L799" s="19" t="s">
        <v>675</v>
      </c>
      <c r="M799" s="19" t="s">
        <v>23</v>
      </c>
      <c r="N799" s="22" t="s">
        <v>24</v>
      </c>
      <c r="O799" s="64"/>
    </row>
    <row r="800" spans="1:15" s="65" customFormat="1" ht="30" customHeight="1">
      <c r="A800" s="18">
        <v>796</v>
      </c>
      <c r="B800" s="38" t="s">
        <v>2044</v>
      </c>
      <c r="C800" s="20">
        <f t="shared" ca="1" si="12"/>
        <v>33</v>
      </c>
      <c r="D800" s="29" t="s">
        <v>2045</v>
      </c>
      <c r="E800" s="20" t="s">
        <v>17</v>
      </c>
      <c r="F800" s="21">
        <v>33329</v>
      </c>
      <c r="G800" s="18" t="s">
        <v>28</v>
      </c>
      <c r="H800" s="18" t="s">
        <v>1326</v>
      </c>
      <c r="I800" s="21">
        <v>40969</v>
      </c>
      <c r="J800" s="29" t="s">
        <v>1327</v>
      </c>
      <c r="K800" s="19" t="s">
        <v>2046</v>
      </c>
      <c r="L800" s="19" t="s">
        <v>762</v>
      </c>
      <c r="M800" s="19" t="s">
        <v>42</v>
      </c>
      <c r="N800" s="22" t="s">
        <v>77</v>
      </c>
      <c r="O800" s="64"/>
    </row>
    <row r="801" spans="1:15" s="65" customFormat="1" ht="30" customHeight="1">
      <c r="A801" s="18">
        <v>797</v>
      </c>
      <c r="B801" s="38" t="s">
        <v>2047</v>
      </c>
      <c r="C801" s="20">
        <f t="shared" ca="1" si="12"/>
        <v>41</v>
      </c>
      <c r="D801" s="29" t="s">
        <v>2048</v>
      </c>
      <c r="E801" s="20" t="s">
        <v>17</v>
      </c>
      <c r="F801" s="21">
        <v>30469</v>
      </c>
      <c r="G801" s="18" t="s">
        <v>28</v>
      </c>
      <c r="H801" s="18" t="s">
        <v>1326</v>
      </c>
      <c r="I801" s="21">
        <v>40180</v>
      </c>
      <c r="J801" s="29" t="s">
        <v>1327</v>
      </c>
      <c r="K801" s="19" t="s">
        <v>1400</v>
      </c>
      <c r="L801" s="19" t="s">
        <v>729</v>
      </c>
      <c r="M801" s="19" t="s">
        <v>468</v>
      </c>
      <c r="N801" s="22" t="s">
        <v>77</v>
      </c>
      <c r="O801" s="64"/>
    </row>
    <row r="802" spans="1:15" s="65" customFormat="1" ht="30" customHeight="1">
      <c r="A802" s="18">
        <v>798</v>
      </c>
      <c r="B802" s="38" t="s">
        <v>2049</v>
      </c>
      <c r="C802" s="20">
        <f t="shared" ca="1" si="12"/>
        <v>43</v>
      </c>
      <c r="D802" s="29" t="s">
        <v>2050</v>
      </c>
      <c r="E802" s="20" t="s">
        <v>17</v>
      </c>
      <c r="F802" s="21">
        <v>29926</v>
      </c>
      <c r="G802" s="18" t="s">
        <v>18</v>
      </c>
      <c r="H802" s="18" t="s">
        <v>1326</v>
      </c>
      <c r="I802" s="21">
        <v>41944</v>
      </c>
      <c r="J802" s="29" t="s">
        <v>1327</v>
      </c>
      <c r="K802" s="19" t="s">
        <v>21</v>
      </c>
      <c r="L802" s="19" t="s">
        <v>30</v>
      </c>
      <c r="M802" s="19" t="s">
        <v>23</v>
      </c>
      <c r="N802" s="22" t="s">
        <v>24</v>
      </c>
      <c r="O802" s="64"/>
    </row>
    <row r="803" spans="1:15" s="65" customFormat="1" ht="30" customHeight="1">
      <c r="A803" s="18">
        <v>799</v>
      </c>
      <c r="B803" s="38" t="s">
        <v>2051</v>
      </c>
      <c r="C803" s="20">
        <f t="shared" ca="1" si="12"/>
        <v>40</v>
      </c>
      <c r="D803" s="29" t="s">
        <v>2052</v>
      </c>
      <c r="E803" s="20" t="s">
        <v>2053</v>
      </c>
      <c r="F803" s="31">
        <v>30916</v>
      </c>
      <c r="G803" s="18" t="s">
        <v>28</v>
      </c>
      <c r="H803" s="18" t="s">
        <v>1326</v>
      </c>
      <c r="I803" s="21">
        <v>44562</v>
      </c>
      <c r="J803" s="29" t="s">
        <v>1327</v>
      </c>
      <c r="K803" s="19" t="s">
        <v>2010</v>
      </c>
      <c r="L803" s="19" t="s">
        <v>1340</v>
      </c>
      <c r="M803" s="19" t="s">
        <v>134</v>
      </c>
      <c r="N803" s="22" t="s">
        <v>77</v>
      </c>
      <c r="O803" s="64"/>
    </row>
    <row r="804" spans="1:15" s="206" customFormat="1" ht="30" customHeight="1">
      <c r="A804" s="84">
        <v>800</v>
      </c>
      <c r="B804" s="204" t="s">
        <v>2054</v>
      </c>
      <c r="C804" s="86">
        <f t="shared" ca="1" si="12"/>
        <v>39</v>
      </c>
      <c r="D804" s="202" t="s">
        <v>2055</v>
      </c>
      <c r="E804" s="86" t="s">
        <v>17</v>
      </c>
      <c r="F804" s="74">
        <v>31154</v>
      </c>
      <c r="G804" s="84" t="s">
        <v>28</v>
      </c>
      <c r="H804" s="84" t="s">
        <v>1326</v>
      </c>
      <c r="I804" s="74">
        <v>44562</v>
      </c>
      <c r="J804" s="202" t="s">
        <v>1327</v>
      </c>
      <c r="K804" s="85" t="s">
        <v>2056</v>
      </c>
      <c r="L804" s="85" t="s">
        <v>133</v>
      </c>
      <c r="M804" s="85" t="s">
        <v>76</v>
      </c>
      <c r="N804" s="87" t="s">
        <v>77</v>
      </c>
      <c r="O804" s="205"/>
    </row>
    <row r="805" spans="1:15" s="65" customFormat="1" ht="30" customHeight="1">
      <c r="A805" s="18">
        <v>801</v>
      </c>
      <c r="B805" s="38" t="s">
        <v>2057</v>
      </c>
      <c r="C805" s="20">
        <f t="shared" ca="1" si="12"/>
        <v>34</v>
      </c>
      <c r="D805" s="29" t="s">
        <v>2058</v>
      </c>
      <c r="E805" s="20" t="s">
        <v>17</v>
      </c>
      <c r="F805" s="31">
        <v>33086</v>
      </c>
      <c r="G805" s="18" t="s">
        <v>18</v>
      </c>
      <c r="H805" s="18" t="s">
        <v>1326</v>
      </c>
      <c r="I805" s="21">
        <v>44562</v>
      </c>
      <c r="J805" s="29" t="s">
        <v>1327</v>
      </c>
      <c r="K805" s="19" t="s">
        <v>21</v>
      </c>
      <c r="L805" s="19" t="s">
        <v>30</v>
      </c>
      <c r="M805" s="19" t="s">
        <v>23</v>
      </c>
      <c r="N805" s="22" t="s">
        <v>24</v>
      </c>
      <c r="O805" s="64"/>
    </row>
    <row r="806" spans="1:15" s="65" customFormat="1" ht="30" customHeight="1">
      <c r="A806" s="18">
        <v>802</v>
      </c>
      <c r="B806" s="38" t="s">
        <v>2059</v>
      </c>
      <c r="C806" s="20">
        <f t="shared" ca="1" si="12"/>
        <v>37</v>
      </c>
      <c r="D806" s="29" t="s">
        <v>2060</v>
      </c>
      <c r="E806" s="20" t="s">
        <v>173</v>
      </c>
      <c r="F806" s="21">
        <v>32003</v>
      </c>
      <c r="G806" s="18" t="s">
        <v>18</v>
      </c>
      <c r="H806" s="18" t="s">
        <v>1326</v>
      </c>
      <c r="I806" s="21">
        <v>39518</v>
      </c>
      <c r="J806" s="29" t="s">
        <v>1327</v>
      </c>
      <c r="K806" s="19" t="s">
        <v>1564</v>
      </c>
      <c r="L806" s="19" t="s">
        <v>1340</v>
      </c>
      <c r="M806" s="19" t="s">
        <v>187</v>
      </c>
      <c r="N806" s="22" t="s">
        <v>77</v>
      </c>
      <c r="O806" s="64"/>
    </row>
    <row r="807" spans="1:15" s="65" customFormat="1" ht="30" customHeight="1">
      <c r="A807" s="18">
        <v>803</v>
      </c>
      <c r="B807" s="38" t="s">
        <v>2061</v>
      </c>
      <c r="C807" s="20">
        <f t="shared" ca="1" si="12"/>
        <v>42</v>
      </c>
      <c r="D807" s="29" t="s">
        <v>2062</v>
      </c>
      <c r="E807" s="20" t="s">
        <v>17</v>
      </c>
      <c r="F807" s="21">
        <v>30011</v>
      </c>
      <c r="G807" s="18" t="s">
        <v>18</v>
      </c>
      <c r="H807" s="18" t="s">
        <v>1326</v>
      </c>
      <c r="I807" s="21">
        <v>40180</v>
      </c>
      <c r="J807" s="29" t="s">
        <v>1327</v>
      </c>
      <c r="K807" s="19" t="s">
        <v>728</v>
      </c>
      <c r="L807" s="19" t="s">
        <v>61</v>
      </c>
      <c r="M807" s="19" t="s">
        <v>134</v>
      </c>
      <c r="N807" s="22" t="s">
        <v>77</v>
      </c>
      <c r="O807" s="64"/>
    </row>
    <row r="808" spans="1:15" s="65" customFormat="1" ht="30" customHeight="1">
      <c r="A808" s="18">
        <v>804</v>
      </c>
      <c r="B808" s="38" t="s">
        <v>2063</v>
      </c>
      <c r="C808" s="20">
        <f t="shared" ca="1" si="12"/>
        <v>37</v>
      </c>
      <c r="D808" s="29" t="s">
        <v>2064</v>
      </c>
      <c r="E808" s="20" t="s">
        <v>17</v>
      </c>
      <c r="F808" s="21">
        <v>31912</v>
      </c>
      <c r="G808" s="18" t="s">
        <v>18</v>
      </c>
      <c r="H808" s="18" t="s">
        <v>1326</v>
      </c>
      <c r="I808" s="21">
        <v>44562</v>
      </c>
      <c r="J808" s="29" t="s">
        <v>1327</v>
      </c>
      <c r="K808" s="19" t="s">
        <v>21</v>
      </c>
      <c r="L808" s="19" t="s">
        <v>30</v>
      </c>
      <c r="M808" s="19" t="s">
        <v>23</v>
      </c>
      <c r="N808" s="22" t="s">
        <v>24</v>
      </c>
      <c r="O808" s="64"/>
    </row>
    <row r="809" spans="1:15" s="65" customFormat="1" ht="30" customHeight="1">
      <c r="A809" s="18">
        <v>805</v>
      </c>
      <c r="B809" s="38" t="s">
        <v>2065</v>
      </c>
      <c r="C809" s="20">
        <f t="shared" ca="1" si="12"/>
        <v>55</v>
      </c>
      <c r="D809" s="29" t="s">
        <v>2066</v>
      </c>
      <c r="E809" s="20" t="s">
        <v>509</v>
      </c>
      <c r="F809" s="21">
        <v>25346</v>
      </c>
      <c r="G809" s="18" t="s">
        <v>18</v>
      </c>
      <c r="H809" s="18" t="s">
        <v>1326</v>
      </c>
      <c r="I809" s="21">
        <v>40180</v>
      </c>
      <c r="J809" s="29" t="s">
        <v>1327</v>
      </c>
      <c r="K809" s="19" t="s">
        <v>586</v>
      </c>
      <c r="L809" s="19" t="s">
        <v>220</v>
      </c>
      <c r="M809" s="19" t="s">
        <v>634</v>
      </c>
      <c r="N809" s="22" t="s">
        <v>77</v>
      </c>
      <c r="O809" s="64"/>
    </row>
    <row r="810" spans="1:15" s="65" customFormat="1" ht="30" customHeight="1">
      <c r="A810" s="18">
        <v>806</v>
      </c>
      <c r="B810" s="38" t="s">
        <v>2067</v>
      </c>
      <c r="C810" s="20">
        <f t="shared" ca="1" si="12"/>
        <v>45</v>
      </c>
      <c r="D810" s="29" t="s">
        <v>2068</v>
      </c>
      <c r="E810" s="20" t="s">
        <v>363</v>
      </c>
      <c r="F810" s="21">
        <v>29012</v>
      </c>
      <c r="G810" s="18" t="s">
        <v>18</v>
      </c>
      <c r="H810" s="18" t="s">
        <v>1326</v>
      </c>
      <c r="I810" s="21">
        <v>41944</v>
      </c>
      <c r="J810" s="29" t="s">
        <v>1327</v>
      </c>
      <c r="K810" s="19" t="s">
        <v>517</v>
      </c>
      <c r="L810" s="19" t="s">
        <v>1340</v>
      </c>
      <c r="M810" s="19" t="s">
        <v>187</v>
      </c>
      <c r="N810" s="22" t="s">
        <v>77</v>
      </c>
      <c r="O810" s="64"/>
    </row>
    <row r="811" spans="1:15" s="65" customFormat="1" ht="30" customHeight="1">
      <c r="A811" s="18">
        <v>807</v>
      </c>
      <c r="B811" s="38" t="s">
        <v>2069</v>
      </c>
      <c r="C811" s="20">
        <f t="shared" ca="1" si="12"/>
        <v>34</v>
      </c>
      <c r="D811" s="29" t="s">
        <v>2070</v>
      </c>
      <c r="E811" s="20" t="s">
        <v>17</v>
      </c>
      <c r="F811" s="21">
        <v>33218</v>
      </c>
      <c r="G811" s="18" t="s">
        <v>18</v>
      </c>
      <c r="H811" s="18" t="s">
        <v>1326</v>
      </c>
      <c r="I811" s="21">
        <v>41640</v>
      </c>
      <c r="J811" s="29" t="s">
        <v>1327</v>
      </c>
      <c r="K811" s="19" t="s">
        <v>52</v>
      </c>
      <c r="L811" s="26" t="s">
        <v>66</v>
      </c>
      <c r="M811" s="19" t="s">
        <v>23</v>
      </c>
      <c r="N811" s="22" t="s">
        <v>24</v>
      </c>
      <c r="O811" s="64"/>
    </row>
    <row r="812" spans="1:15" s="65" customFormat="1" ht="30" customHeight="1">
      <c r="A812" s="18">
        <v>808</v>
      </c>
      <c r="B812" s="39" t="s">
        <v>2071</v>
      </c>
      <c r="C812" s="20">
        <f t="shared" ca="1" si="12"/>
        <v>30</v>
      </c>
      <c r="D812" s="40" t="s">
        <v>2072</v>
      </c>
      <c r="E812" s="20" t="s">
        <v>73</v>
      </c>
      <c r="F812" s="41">
        <v>34554</v>
      </c>
      <c r="G812" s="18" t="s">
        <v>28</v>
      </c>
      <c r="H812" s="18" t="s">
        <v>1326</v>
      </c>
      <c r="I812" s="21">
        <v>45017</v>
      </c>
      <c r="J812" s="29" t="s">
        <v>1327</v>
      </c>
      <c r="K812" s="19" t="s">
        <v>21</v>
      </c>
      <c r="L812" s="19" t="s">
        <v>30</v>
      </c>
      <c r="M812" s="19" t="s">
        <v>23</v>
      </c>
      <c r="N812" s="22" t="s">
        <v>24</v>
      </c>
      <c r="O812" s="64"/>
    </row>
    <row r="813" spans="1:15" s="65" customFormat="1" ht="30" customHeight="1">
      <c r="A813" s="18">
        <v>809</v>
      </c>
      <c r="B813" s="39" t="s">
        <v>2073</v>
      </c>
      <c r="C813" s="20">
        <f t="shared" ca="1" si="12"/>
        <v>29</v>
      </c>
      <c r="D813" s="40" t="s">
        <v>2074</v>
      </c>
      <c r="E813" s="20" t="s">
        <v>17</v>
      </c>
      <c r="F813" s="41">
        <v>34739</v>
      </c>
      <c r="G813" s="18" t="s">
        <v>18</v>
      </c>
      <c r="H813" s="18" t="s">
        <v>1326</v>
      </c>
      <c r="I813" s="21">
        <v>45017</v>
      </c>
      <c r="J813" s="29" t="s">
        <v>1327</v>
      </c>
      <c r="K813" s="19" t="s">
        <v>21</v>
      </c>
      <c r="L813" s="19" t="s">
        <v>30</v>
      </c>
      <c r="M813" s="19" t="s">
        <v>23</v>
      </c>
      <c r="N813" s="22" t="s">
        <v>24</v>
      </c>
      <c r="O813" s="64"/>
    </row>
    <row r="814" spans="1:15" s="65" customFormat="1" ht="30" customHeight="1">
      <c r="A814" s="18">
        <v>810</v>
      </c>
      <c r="B814" s="38" t="s">
        <v>2075</v>
      </c>
      <c r="C814" s="20">
        <f t="shared" ca="1" si="12"/>
        <v>40</v>
      </c>
      <c r="D814" s="29" t="s">
        <v>2076</v>
      </c>
      <c r="E814" s="20" t="s">
        <v>17</v>
      </c>
      <c r="F814" s="21">
        <v>30777</v>
      </c>
      <c r="G814" s="18" t="s">
        <v>28</v>
      </c>
      <c r="H814" s="18" t="s">
        <v>1326</v>
      </c>
      <c r="I814" s="21">
        <v>40541</v>
      </c>
      <c r="J814" s="29" t="s">
        <v>1327</v>
      </c>
      <c r="K814" s="19" t="s">
        <v>728</v>
      </c>
      <c r="L814" s="19" t="s">
        <v>61</v>
      </c>
      <c r="M814" s="19" t="s">
        <v>634</v>
      </c>
      <c r="N814" s="22" t="s">
        <v>77</v>
      </c>
      <c r="O814" s="64"/>
    </row>
    <row r="815" spans="1:15" s="65" customFormat="1" ht="30" customHeight="1">
      <c r="A815" s="18">
        <v>811</v>
      </c>
      <c r="B815" s="38" t="s">
        <v>2077</v>
      </c>
      <c r="C815" s="20">
        <f t="shared" ca="1" si="12"/>
        <v>53</v>
      </c>
      <c r="D815" s="29" t="s">
        <v>2078</v>
      </c>
      <c r="E815" s="20" t="s">
        <v>17</v>
      </c>
      <c r="F815" s="21">
        <v>26156</v>
      </c>
      <c r="G815" s="18" t="s">
        <v>28</v>
      </c>
      <c r="H815" s="18" t="s">
        <v>1326</v>
      </c>
      <c r="I815" s="21">
        <v>40541</v>
      </c>
      <c r="J815" s="29" t="s">
        <v>1327</v>
      </c>
      <c r="K815" s="19" t="s">
        <v>586</v>
      </c>
      <c r="L815" s="19" t="s">
        <v>61</v>
      </c>
      <c r="M815" s="19" t="s">
        <v>424</v>
      </c>
      <c r="N815" s="22" t="s">
        <v>77</v>
      </c>
      <c r="O815" s="64"/>
    </row>
    <row r="816" spans="1:15" s="65" customFormat="1" ht="30" customHeight="1">
      <c r="A816" s="18">
        <v>812</v>
      </c>
      <c r="B816" s="38" t="s">
        <v>2079</v>
      </c>
      <c r="C816" s="20">
        <f t="shared" ca="1" si="12"/>
        <v>54</v>
      </c>
      <c r="D816" s="29" t="s">
        <v>2080</v>
      </c>
      <c r="E816" s="20" t="s">
        <v>302</v>
      </c>
      <c r="F816" s="21">
        <v>25729</v>
      </c>
      <c r="G816" s="18" t="s">
        <v>28</v>
      </c>
      <c r="H816" s="18" t="s">
        <v>1326</v>
      </c>
      <c r="I816" s="21">
        <v>40541</v>
      </c>
      <c r="J816" s="29" t="s">
        <v>1327</v>
      </c>
      <c r="K816" s="19" t="s">
        <v>809</v>
      </c>
      <c r="L816" s="19" t="s">
        <v>61</v>
      </c>
      <c r="M816" s="19" t="s">
        <v>468</v>
      </c>
      <c r="N816" s="22" t="s">
        <v>77</v>
      </c>
      <c r="O816" s="64"/>
    </row>
    <row r="817" spans="1:15" s="65" customFormat="1" ht="30" customHeight="1">
      <c r="A817" s="18">
        <v>813</v>
      </c>
      <c r="B817" s="38" t="s">
        <v>2083</v>
      </c>
      <c r="C817" s="20">
        <f t="shared" ca="1" si="12"/>
        <v>41</v>
      </c>
      <c r="D817" s="29" t="s">
        <v>2084</v>
      </c>
      <c r="E817" s="20" t="s">
        <v>17</v>
      </c>
      <c r="F817" s="21">
        <v>30463</v>
      </c>
      <c r="G817" s="18" t="s">
        <v>28</v>
      </c>
      <c r="H817" s="18" t="s">
        <v>1326</v>
      </c>
      <c r="I817" s="21">
        <v>40180</v>
      </c>
      <c r="J817" s="29" t="s">
        <v>1327</v>
      </c>
      <c r="K817" s="19" t="s">
        <v>1400</v>
      </c>
      <c r="L817" s="235" t="s">
        <v>61</v>
      </c>
      <c r="M817" s="19" t="s">
        <v>134</v>
      </c>
      <c r="N817" s="22" t="s">
        <v>77</v>
      </c>
      <c r="O817" s="64"/>
    </row>
    <row r="818" spans="1:15" s="65" customFormat="1" ht="30" customHeight="1">
      <c r="A818" s="18">
        <v>814</v>
      </c>
      <c r="B818" s="38" t="s">
        <v>2085</v>
      </c>
      <c r="C818" s="20">
        <f t="shared" ca="1" si="12"/>
        <v>52</v>
      </c>
      <c r="D818" s="29" t="s">
        <v>2086</v>
      </c>
      <c r="E818" s="20" t="s">
        <v>17</v>
      </c>
      <c r="F818" s="21">
        <v>26488</v>
      </c>
      <c r="G818" s="18" t="s">
        <v>28</v>
      </c>
      <c r="H818" s="18" t="s">
        <v>1326</v>
      </c>
      <c r="I818" s="21">
        <v>40026</v>
      </c>
      <c r="J818" s="29" t="s">
        <v>1327</v>
      </c>
      <c r="K818" s="19" t="s">
        <v>809</v>
      </c>
      <c r="L818" s="19" t="s">
        <v>61</v>
      </c>
      <c r="M818" s="19" t="s">
        <v>634</v>
      </c>
      <c r="N818" s="22" t="s">
        <v>77</v>
      </c>
      <c r="O818" s="64"/>
    </row>
    <row r="819" spans="1:15" s="65" customFormat="1" ht="30" customHeight="1">
      <c r="A819" s="18">
        <v>815</v>
      </c>
      <c r="B819" s="38" t="s">
        <v>2087</v>
      </c>
      <c r="C819" s="20">
        <f t="shared" ca="1" si="12"/>
        <v>44</v>
      </c>
      <c r="D819" s="29" t="s">
        <v>2088</v>
      </c>
      <c r="E819" s="20" t="s">
        <v>17</v>
      </c>
      <c r="F819" s="31">
        <v>29431</v>
      </c>
      <c r="G819" s="18" t="s">
        <v>18</v>
      </c>
      <c r="H819" s="18" t="s">
        <v>1326</v>
      </c>
      <c r="I819" s="21">
        <v>44562</v>
      </c>
      <c r="J819" s="29" t="s">
        <v>1327</v>
      </c>
      <c r="K819" s="19" t="s">
        <v>728</v>
      </c>
      <c r="L819" s="19" t="s">
        <v>1357</v>
      </c>
      <c r="M819" s="19" t="s">
        <v>468</v>
      </c>
      <c r="N819" s="22" t="s">
        <v>77</v>
      </c>
      <c r="O819" s="64"/>
    </row>
    <row r="820" spans="1:15" s="65" customFormat="1" ht="30" customHeight="1">
      <c r="A820" s="18">
        <v>816</v>
      </c>
      <c r="B820" s="38" t="s">
        <v>2089</v>
      </c>
      <c r="C820" s="20">
        <f t="shared" ca="1" si="12"/>
        <v>39</v>
      </c>
      <c r="D820" s="29" t="s">
        <v>2090</v>
      </c>
      <c r="E820" s="20" t="s">
        <v>17</v>
      </c>
      <c r="F820" s="21">
        <v>31349</v>
      </c>
      <c r="G820" s="18" t="s">
        <v>28</v>
      </c>
      <c r="H820" s="18" t="s">
        <v>1326</v>
      </c>
      <c r="I820" s="21">
        <v>40541</v>
      </c>
      <c r="J820" s="29" t="s">
        <v>1327</v>
      </c>
      <c r="K820" s="19" t="s">
        <v>1400</v>
      </c>
      <c r="L820" s="19" t="s">
        <v>61</v>
      </c>
      <c r="M820" s="19" t="s">
        <v>634</v>
      </c>
      <c r="N820" s="22" t="s">
        <v>77</v>
      </c>
      <c r="O820" s="64"/>
    </row>
    <row r="821" spans="1:15" s="65" customFormat="1" ht="30" customHeight="1">
      <c r="A821" s="18">
        <v>817</v>
      </c>
      <c r="B821" s="38" t="s">
        <v>2089</v>
      </c>
      <c r="C821" s="20">
        <f t="shared" ca="1" si="12"/>
        <v>39</v>
      </c>
      <c r="D821" s="29" t="s">
        <v>2091</v>
      </c>
      <c r="E821" s="20" t="s">
        <v>17</v>
      </c>
      <c r="F821" s="21">
        <v>31365</v>
      </c>
      <c r="G821" s="18" t="s">
        <v>28</v>
      </c>
      <c r="H821" s="18" t="s">
        <v>1326</v>
      </c>
      <c r="I821" s="21">
        <v>44562</v>
      </c>
      <c r="J821" s="29" t="s">
        <v>1327</v>
      </c>
      <c r="K821" s="19" t="s">
        <v>1504</v>
      </c>
      <c r="L821" s="19" t="s">
        <v>587</v>
      </c>
      <c r="M821" s="19" t="s">
        <v>468</v>
      </c>
      <c r="N821" s="22" t="s">
        <v>77</v>
      </c>
      <c r="O821" s="64"/>
    </row>
    <row r="822" spans="1:15" s="65" customFormat="1" ht="30" customHeight="1">
      <c r="A822" s="18">
        <v>818</v>
      </c>
      <c r="B822" s="38" t="s">
        <v>2089</v>
      </c>
      <c r="C822" s="20">
        <f t="shared" ca="1" si="12"/>
        <v>46</v>
      </c>
      <c r="D822" s="29" t="s">
        <v>2092</v>
      </c>
      <c r="E822" s="20" t="s">
        <v>17</v>
      </c>
      <c r="F822" s="21">
        <v>28772</v>
      </c>
      <c r="G822" s="18" t="s">
        <v>28</v>
      </c>
      <c r="H822" s="18" t="s">
        <v>1326</v>
      </c>
      <c r="I822" s="21">
        <v>44562</v>
      </c>
      <c r="J822" s="29" t="s">
        <v>1327</v>
      </c>
      <c r="K822" s="19" t="s">
        <v>658</v>
      </c>
      <c r="L822" s="19" t="s">
        <v>61</v>
      </c>
      <c r="M822" s="19" t="s">
        <v>634</v>
      </c>
      <c r="N822" s="22" t="s">
        <v>77</v>
      </c>
      <c r="O822" s="64"/>
    </row>
    <row r="823" spans="1:15" s="65" customFormat="1" ht="30" customHeight="1">
      <c r="A823" s="18">
        <v>819</v>
      </c>
      <c r="B823" s="38" t="s">
        <v>2093</v>
      </c>
      <c r="C823" s="20">
        <f t="shared" ca="1" si="12"/>
        <v>45</v>
      </c>
      <c r="D823" s="29" t="s">
        <v>2094</v>
      </c>
      <c r="E823" s="20" t="s">
        <v>17</v>
      </c>
      <c r="F823" s="21">
        <v>29186</v>
      </c>
      <c r="G823" s="18" t="s">
        <v>28</v>
      </c>
      <c r="H823" s="18" t="s">
        <v>1326</v>
      </c>
      <c r="I823" s="21">
        <v>40541</v>
      </c>
      <c r="J823" s="29" t="s">
        <v>1327</v>
      </c>
      <c r="K823" s="19" t="s">
        <v>728</v>
      </c>
      <c r="L823" s="19" t="s">
        <v>61</v>
      </c>
      <c r="M823" s="19" t="s">
        <v>634</v>
      </c>
      <c r="N823" s="22" t="s">
        <v>77</v>
      </c>
      <c r="O823" s="64"/>
    </row>
    <row r="824" spans="1:15" s="65" customFormat="1" ht="30" customHeight="1">
      <c r="A824" s="18">
        <v>820</v>
      </c>
      <c r="B824" s="38" t="s">
        <v>2093</v>
      </c>
      <c r="C824" s="20">
        <f t="shared" ca="1" si="12"/>
        <v>52</v>
      </c>
      <c r="D824" s="29" t="s">
        <v>2095</v>
      </c>
      <c r="E824" s="20" t="s">
        <v>17</v>
      </c>
      <c r="F824" s="21">
        <v>26664</v>
      </c>
      <c r="G824" s="18" t="s">
        <v>28</v>
      </c>
      <c r="H824" s="18" t="s">
        <v>1326</v>
      </c>
      <c r="I824" s="21">
        <v>35186</v>
      </c>
      <c r="J824" s="29" t="s">
        <v>1327</v>
      </c>
      <c r="K824" s="19" t="s">
        <v>728</v>
      </c>
      <c r="L824" s="19" t="s">
        <v>220</v>
      </c>
      <c r="M824" s="19" t="s">
        <v>187</v>
      </c>
      <c r="N824" s="22" t="s">
        <v>77</v>
      </c>
      <c r="O824" s="64"/>
    </row>
    <row r="825" spans="1:15" s="65" customFormat="1" ht="30" customHeight="1">
      <c r="A825" s="18">
        <v>821</v>
      </c>
      <c r="B825" s="38" t="s">
        <v>2096</v>
      </c>
      <c r="C825" s="20">
        <f t="shared" ca="1" si="12"/>
        <v>39</v>
      </c>
      <c r="D825" s="29" t="s">
        <v>2097</v>
      </c>
      <c r="E825" s="20" t="s">
        <v>2098</v>
      </c>
      <c r="F825" s="21">
        <v>31335</v>
      </c>
      <c r="G825" s="18" t="s">
        <v>28</v>
      </c>
      <c r="H825" s="18" t="s">
        <v>1326</v>
      </c>
      <c r="I825" s="21">
        <v>41944</v>
      </c>
      <c r="J825" s="29" t="s">
        <v>1327</v>
      </c>
      <c r="K825" s="19" t="s">
        <v>809</v>
      </c>
      <c r="L825" s="19" t="s">
        <v>61</v>
      </c>
      <c r="M825" s="19" t="s">
        <v>424</v>
      </c>
      <c r="N825" s="22" t="s">
        <v>77</v>
      </c>
      <c r="O825" s="64"/>
    </row>
    <row r="826" spans="1:15" s="65" customFormat="1" ht="30" customHeight="1">
      <c r="A826" s="18">
        <v>822</v>
      </c>
      <c r="B826" s="38" t="s">
        <v>2099</v>
      </c>
      <c r="C826" s="20">
        <f t="shared" ca="1" si="12"/>
        <v>46</v>
      </c>
      <c r="D826" s="29" t="s">
        <v>2100</v>
      </c>
      <c r="E826" s="20" t="s">
        <v>17</v>
      </c>
      <c r="F826" s="21">
        <v>28837</v>
      </c>
      <c r="G826" s="18" t="s">
        <v>18</v>
      </c>
      <c r="H826" s="18" t="s">
        <v>1326</v>
      </c>
      <c r="I826" s="21">
        <v>40180</v>
      </c>
      <c r="J826" s="29" t="s">
        <v>1327</v>
      </c>
      <c r="K826" s="19" t="s">
        <v>21</v>
      </c>
      <c r="L826" s="19" t="s">
        <v>30</v>
      </c>
      <c r="M826" s="19" t="s">
        <v>23</v>
      </c>
      <c r="N826" s="22" t="s">
        <v>24</v>
      </c>
      <c r="O826" s="64"/>
    </row>
    <row r="827" spans="1:15" s="65" customFormat="1" ht="30" customHeight="1">
      <c r="A827" s="18">
        <v>823</v>
      </c>
      <c r="B827" s="38" t="s">
        <v>2101</v>
      </c>
      <c r="C827" s="20">
        <f t="shared" ca="1" si="12"/>
        <v>36</v>
      </c>
      <c r="D827" s="29" t="s">
        <v>2102</v>
      </c>
      <c r="E827" s="20" t="s">
        <v>17</v>
      </c>
      <c r="F827" s="21">
        <v>32238</v>
      </c>
      <c r="G827" s="18" t="s">
        <v>28</v>
      </c>
      <c r="H827" s="18" t="s">
        <v>1326</v>
      </c>
      <c r="I827" s="21">
        <v>40969</v>
      </c>
      <c r="J827" s="29" t="s">
        <v>1327</v>
      </c>
      <c r="K827" s="19" t="s">
        <v>728</v>
      </c>
      <c r="L827" s="26" t="s">
        <v>61</v>
      </c>
      <c r="M827" s="19" t="s">
        <v>42</v>
      </c>
      <c r="N827" s="22" t="s">
        <v>77</v>
      </c>
      <c r="O827" s="64"/>
    </row>
    <row r="828" spans="1:15" s="65" customFormat="1" ht="30" customHeight="1">
      <c r="A828" s="18">
        <v>824</v>
      </c>
      <c r="B828" s="38" t="s">
        <v>2103</v>
      </c>
      <c r="C828" s="20">
        <f t="shared" ca="1" si="12"/>
        <v>40</v>
      </c>
      <c r="D828" s="29" t="s">
        <v>2104</v>
      </c>
      <c r="E828" s="20" t="s">
        <v>17</v>
      </c>
      <c r="F828" s="21">
        <v>30824</v>
      </c>
      <c r="G828" s="18" t="s">
        <v>28</v>
      </c>
      <c r="H828" s="18" t="s">
        <v>1326</v>
      </c>
      <c r="I828" s="21">
        <v>40817</v>
      </c>
      <c r="J828" s="29" t="s">
        <v>1327</v>
      </c>
      <c r="K828" s="19" t="s">
        <v>586</v>
      </c>
      <c r="L828" s="19" t="s">
        <v>61</v>
      </c>
      <c r="M828" s="19" t="s">
        <v>424</v>
      </c>
      <c r="N828" s="22" t="s">
        <v>77</v>
      </c>
      <c r="O828" s="64"/>
    </row>
    <row r="829" spans="1:15" s="65" customFormat="1" ht="30" customHeight="1">
      <c r="A829" s="18">
        <v>825</v>
      </c>
      <c r="B829" s="38" t="s">
        <v>2105</v>
      </c>
      <c r="C829" s="20">
        <f t="shared" ca="1" si="12"/>
        <v>42</v>
      </c>
      <c r="D829" s="29" t="s">
        <v>2106</v>
      </c>
      <c r="E829" s="20" t="s">
        <v>17</v>
      </c>
      <c r="F829" s="21">
        <v>30002</v>
      </c>
      <c r="G829" s="18" t="s">
        <v>28</v>
      </c>
      <c r="H829" s="18" t="s">
        <v>1326</v>
      </c>
      <c r="I829" s="21">
        <v>40180</v>
      </c>
      <c r="J829" s="29" t="s">
        <v>1327</v>
      </c>
      <c r="K829" s="19" t="s">
        <v>444</v>
      </c>
      <c r="L829" s="19" t="s">
        <v>762</v>
      </c>
      <c r="M829" s="19" t="s">
        <v>42</v>
      </c>
      <c r="N829" s="22" t="s">
        <v>77</v>
      </c>
      <c r="O829" s="64"/>
    </row>
    <row r="830" spans="1:15" s="65" customFormat="1" ht="30" customHeight="1">
      <c r="A830" s="18">
        <v>826</v>
      </c>
      <c r="B830" s="38" t="s">
        <v>2107</v>
      </c>
      <c r="C830" s="20">
        <f t="shared" ca="1" si="12"/>
        <v>42</v>
      </c>
      <c r="D830" s="29" t="s">
        <v>2108</v>
      </c>
      <c r="E830" s="20" t="s">
        <v>1893</v>
      </c>
      <c r="F830" s="21">
        <v>30301</v>
      </c>
      <c r="G830" s="18" t="s">
        <v>28</v>
      </c>
      <c r="H830" s="18" t="s">
        <v>1326</v>
      </c>
      <c r="I830" s="21">
        <v>40541</v>
      </c>
      <c r="J830" s="29" t="s">
        <v>1327</v>
      </c>
      <c r="K830" s="19" t="s">
        <v>2109</v>
      </c>
      <c r="L830" s="19" t="s">
        <v>61</v>
      </c>
      <c r="M830" s="19" t="s">
        <v>468</v>
      </c>
      <c r="N830" s="22" t="s">
        <v>77</v>
      </c>
      <c r="O830" s="64"/>
    </row>
    <row r="831" spans="1:15" s="206" customFormat="1" ht="30" customHeight="1">
      <c r="A831" s="84">
        <v>827</v>
      </c>
      <c r="B831" s="204" t="s">
        <v>2110</v>
      </c>
      <c r="C831" s="86">
        <f t="shared" ca="1" si="12"/>
        <v>32</v>
      </c>
      <c r="D831" s="202" t="s">
        <v>2111</v>
      </c>
      <c r="E831" s="86" t="s">
        <v>17</v>
      </c>
      <c r="F831" s="207">
        <v>33721</v>
      </c>
      <c r="G831" s="84" t="s">
        <v>28</v>
      </c>
      <c r="H831" s="84" t="s">
        <v>1326</v>
      </c>
      <c r="I831" s="74">
        <v>44562</v>
      </c>
      <c r="J831" s="202" t="s">
        <v>1327</v>
      </c>
      <c r="K831" s="85" t="s">
        <v>21</v>
      </c>
      <c r="L831" s="85" t="s">
        <v>30</v>
      </c>
      <c r="M831" s="85" t="s">
        <v>23</v>
      </c>
      <c r="N831" s="87" t="s">
        <v>24</v>
      </c>
      <c r="O831" s="205"/>
    </row>
    <row r="832" spans="1:15" s="65" customFormat="1" ht="30" customHeight="1">
      <c r="A832" s="18">
        <v>828</v>
      </c>
      <c r="B832" s="38" t="s">
        <v>2112</v>
      </c>
      <c r="C832" s="20">
        <f t="shared" ca="1" si="12"/>
        <v>33</v>
      </c>
      <c r="D832" s="29" t="s">
        <v>2113</v>
      </c>
      <c r="E832" s="20" t="s">
        <v>17</v>
      </c>
      <c r="F832" s="31">
        <v>33594</v>
      </c>
      <c r="G832" s="18" t="s">
        <v>28</v>
      </c>
      <c r="H832" s="18" t="s">
        <v>1326</v>
      </c>
      <c r="I832" s="21">
        <v>44562</v>
      </c>
      <c r="J832" s="29" t="s">
        <v>1327</v>
      </c>
      <c r="K832" s="19" t="s">
        <v>931</v>
      </c>
      <c r="L832" s="19" t="s">
        <v>1401</v>
      </c>
      <c r="M832" s="19" t="s">
        <v>424</v>
      </c>
      <c r="N832" s="22" t="s">
        <v>77</v>
      </c>
      <c r="O832" s="64"/>
    </row>
    <row r="833" spans="1:15" s="65" customFormat="1" ht="30" customHeight="1">
      <c r="A833" s="18">
        <v>829</v>
      </c>
      <c r="B833" s="38" t="s">
        <v>2114</v>
      </c>
      <c r="C833" s="20">
        <f t="shared" ca="1" si="12"/>
        <v>40</v>
      </c>
      <c r="D833" s="29" t="s">
        <v>2115</v>
      </c>
      <c r="E833" s="20" t="s">
        <v>17</v>
      </c>
      <c r="F833" s="21">
        <v>30857</v>
      </c>
      <c r="G833" s="18" t="s">
        <v>28</v>
      </c>
      <c r="H833" s="18" t="s">
        <v>1326</v>
      </c>
      <c r="I833" s="21">
        <v>40299</v>
      </c>
      <c r="J833" s="29" t="s">
        <v>1327</v>
      </c>
      <c r="K833" s="19" t="s">
        <v>1658</v>
      </c>
      <c r="L833" s="19" t="s">
        <v>910</v>
      </c>
      <c r="M833" s="19" t="s">
        <v>42</v>
      </c>
      <c r="N833" s="22" t="s">
        <v>77</v>
      </c>
      <c r="O833" s="64"/>
    </row>
    <row r="834" spans="1:15" s="65" customFormat="1" ht="30" customHeight="1">
      <c r="A834" s="18">
        <v>830</v>
      </c>
      <c r="B834" s="38" t="s">
        <v>2116</v>
      </c>
      <c r="C834" s="20">
        <f t="shared" ca="1" si="12"/>
        <v>45</v>
      </c>
      <c r="D834" s="29" t="s">
        <v>2117</v>
      </c>
      <c r="E834" s="20" t="s">
        <v>17</v>
      </c>
      <c r="F834" s="21">
        <v>28863</v>
      </c>
      <c r="G834" s="18" t="s">
        <v>28</v>
      </c>
      <c r="H834" s="18" t="s">
        <v>1326</v>
      </c>
      <c r="I834" s="21">
        <v>40180</v>
      </c>
      <c r="J834" s="29" t="s">
        <v>1327</v>
      </c>
      <c r="K834" s="19" t="s">
        <v>728</v>
      </c>
      <c r="L834" s="19" t="s">
        <v>762</v>
      </c>
      <c r="M834" s="19" t="s">
        <v>42</v>
      </c>
      <c r="N834" s="22" t="s">
        <v>77</v>
      </c>
      <c r="O834" s="64"/>
    </row>
    <row r="835" spans="1:15" s="65" customFormat="1" ht="30" customHeight="1">
      <c r="A835" s="18">
        <v>831</v>
      </c>
      <c r="B835" s="39" t="s">
        <v>2118</v>
      </c>
      <c r="C835" s="20">
        <f t="shared" ca="1" si="12"/>
        <v>23</v>
      </c>
      <c r="D835" s="40" t="s">
        <v>2119</v>
      </c>
      <c r="E835" s="20" t="s">
        <v>17</v>
      </c>
      <c r="F835" s="41">
        <v>37069</v>
      </c>
      <c r="G835" s="18" t="s">
        <v>28</v>
      </c>
      <c r="H835" s="18" t="s">
        <v>1326</v>
      </c>
      <c r="I835" s="21">
        <v>45017</v>
      </c>
      <c r="J835" s="29" t="s">
        <v>1327</v>
      </c>
      <c r="K835" s="19" t="s">
        <v>69</v>
      </c>
      <c r="L835" s="19" t="s">
        <v>70</v>
      </c>
      <c r="M835" s="19" t="s">
        <v>42</v>
      </c>
      <c r="N835" s="22" t="s">
        <v>24</v>
      </c>
      <c r="O835" s="64"/>
    </row>
    <row r="836" spans="1:15" s="65" customFormat="1" ht="30" customHeight="1">
      <c r="A836" s="18">
        <v>832</v>
      </c>
      <c r="B836" s="38" t="s">
        <v>2120</v>
      </c>
      <c r="C836" s="20">
        <f t="shared" ref="C836:C899" ca="1" si="13">(YEAR(NOW())-YEAR(F836))</f>
        <v>39</v>
      </c>
      <c r="D836" s="29" t="s">
        <v>2121</v>
      </c>
      <c r="E836" s="20" t="s">
        <v>17</v>
      </c>
      <c r="F836" s="21">
        <v>31055</v>
      </c>
      <c r="G836" s="18" t="s">
        <v>28</v>
      </c>
      <c r="H836" s="18" t="s">
        <v>1326</v>
      </c>
      <c r="I836" s="21">
        <v>41214</v>
      </c>
      <c r="J836" s="29" t="s">
        <v>1327</v>
      </c>
      <c r="K836" s="19" t="s">
        <v>728</v>
      </c>
      <c r="L836" s="19" t="s">
        <v>729</v>
      </c>
      <c r="M836" s="19" t="s">
        <v>468</v>
      </c>
      <c r="N836" s="22" t="s">
        <v>77</v>
      </c>
      <c r="O836" s="64"/>
    </row>
    <row r="837" spans="1:15" s="65" customFormat="1" ht="30" customHeight="1">
      <c r="A837" s="18">
        <v>833</v>
      </c>
      <c r="B837" s="38" t="s">
        <v>2122</v>
      </c>
      <c r="C837" s="20">
        <f t="shared" ca="1" si="13"/>
        <v>37</v>
      </c>
      <c r="D837" s="29" t="s">
        <v>2123</v>
      </c>
      <c r="E837" s="20" t="s">
        <v>17</v>
      </c>
      <c r="F837" s="21">
        <v>32057</v>
      </c>
      <c r="G837" s="18" t="s">
        <v>28</v>
      </c>
      <c r="H837" s="18" t="s">
        <v>1326</v>
      </c>
      <c r="I837" s="21">
        <v>41244</v>
      </c>
      <c r="J837" s="29" t="s">
        <v>1327</v>
      </c>
      <c r="K837" s="19" t="s">
        <v>82</v>
      </c>
      <c r="L837" s="19" t="s">
        <v>675</v>
      </c>
      <c r="M837" s="19" t="s">
        <v>23</v>
      </c>
      <c r="N837" s="22" t="s">
        <v>24</v>
      </c>
      <c r="O837" s="64"/>
    </row>
    <row r="838" spans="1:15" s="65" customFormat="1" ht="30" customHeight="1">
      <c r="A838" s="18">
        <v>834</v>
      </c>
      <c r="B838" s="38" t="s">
        <v>2124</v>
      </c>
      <c r="C838" s="20">
        <f t="shared" ca="1" si="13"/>
        <v>50</v>
      </c>
      <c r="D838" s="29" t="s">
        <v>2125</v>
      </c>
      <c r="E838" s="20" t="s">
        <v>45</v>
      </c>
      <c r="F838" s="66">
        <v>27327</v>
      </c>
      <c r="G838" s="18" t="s">
        <v>28</v>
      </c>
      <c r="H838" s="18" t="s">
        <v>1326</v>
      </c>
      <c r="I838" s="21">
        <v>40541</v>
      </c>
      <c r="J838" s="29" t="s">
        <v>1327</v>
      </c>
      <c r="K838" s="19" t="s">
        <v>728</v>
      </c>
      <c r="L838" s="19" t="s">
        <v>61</v>
      </c>
      <c r="M838" s="19" t="s">
        <v>42</v>
      </c>
      <c r="N838" s="22" t="s">
        <v>77</v>
      </c>
      <c r="O838" s="64"/>
    </row>
    <row r="839" spans="1:15" s="206" customFormat="1" ht="30" customHeight="1">
      <c r="A839" s="84">
        <v>835</v>
      </c>
      <c r="B839" s="204" t="s">
        <v>2126</v>
      </c>
      <c r="C839" s="86">
        <f t="shared" ca="1" si="13"/>
        <v>33</v>
      </c>
      <c r="D839" s="202" t="s">
        <v>2127</v>
      </c>
      <c r="E839" s="86" t="s">
        <v>17</v>
      </c>
      <c r="F839" s="74">
        <v>33511</v>
      </c>
      <c r="G839" s="84" t="s">
        <v>28</v>
      </c>
      <c r="H839" s="84" t="s">
        <v>1326</v>
      </c>
      <c r="I839" s="74">
        <v>41609</v>
      </c>
      <c r="J839" s="202" t="s">
        <v>1327</v>
      </c>
      <c r="K839" s="85" t="s">
        <v>21</v>
      </c>
      <c r="L839" s="85" t="s">
        <v>30</v>
      </c>
      <c r="M839" s="85" t="s">
        <v>23</v>
      </c>
      <c r="N839" s="87" t="s">
        <v>24</v>
      </c>
      <c r="O839" s="205"/>
    </row>
    <row r="840" spans="1:15" s="65" customFormat="1" ht="30" customHeight="1">
      <c r="A840" s="18">
        <v>836</v>
      </c>
      <c r="B840" s="38" t="s">
        <v>975</v>
      </c>
      <c r="C840" s="20">
        <f t="shared" ca="1" si="13"/>
        <v>34</v>
      </c>
      <c r="D840" s="29" t="s">
        <v>2128</v>
      </c>
      <c r="E840" s="20" t="s">
        <v>17</v>
      </c>
      <c r="F840" s="21">
        <v>33040</v>
      </c>
      <c r="G840" s="18" t="s">
        <v>28</v>
      </c>
      <c r="H840" s="18" t="s">
        <v>1326</v>
      </c>
      <c r="I840" s="21">
        <v>42917</v>
      </c>
      <c r="J840" s="29" t="s">
        <v>1327</v>
      </c>
      <c r="K840" s="19" t="s">
        <v>82</v>
      </c>
      <c r="L840" s="19" t="s">
        <v>675</v>
      </c>
      <c r="M840" s="19" t="s">
        <v>23</v>
      </c>
      <c r="N840" s="22" t="s">
        <v>24</v>
      </c>
      <c r="O840" s="64"/>
    </row>
    <row r="841" spans="1:15" s="65" customFormat="1" ht="30" customHeight="1">
      <c r="A841" s="18">
        <v>837</v>
      </c>
      <c r="B841" s="38" t="s">
        <v>2129</v>
      </c>
      <c r="C841" s="20">
        <f t="shared" ca="1" si="13"/>
        <v>46</v>
      </c>
      <c r="D841" s="29" t="s">
        <v>2130</v>
      </c>
      <c r="E841" s="20" t="s">
        <v>17</v>
      </c>
      <c r="F841" s="21">
        <v>28683</v>
      </c>
      <c r="G841" s="18" t="s">
        <v>28</v>
      </c>
      <c r="H841" s="18" t="s">
        <v>1326</v>
      </c>
      <c r="I841" s="21">
        <v>40299</v>
      </c>
      <c r="J841" s="29" t="s">
        <v>1327</v>
      </c>
      <c r="K841" s="19" t="s">
        <v>728</v>
      </c>
      <c r="L841" s="19" t="s">
        <v>1357</v>
      </c>
      <c r="M841" s="19" t="s">
        <v>468</v>
      </c>
      <c r="N841" s="22" t="s">
        <v>77</v>
      </c>
      <c r="O841" s="64"/>
    </row>
    <row r="842" spans="1:15" s="65" customFormat="1" ht="30" customHeight="1">
      <c r="A842" s="18">
        <v>838</v>
      </c>
      <c r="B842" s="39" t="s">
        <v>2133</v>
      </c>
      <c r="C842" s="20">
        <f t="shared" ca="1" si="13"/>
        <v>26</v>
      </c>
      <c r="D842" s="40" t="s">
        <v>2134</v>
      </c>
      <c r="E842" s="20" t="s">
        <v>73</v>
      </c>
      <c r="F842" s="41">
        <v>36145</v>
      </c>
      <c r="G842" s="18" t="s">
        <v>18</v>
      </c>
      <c r="H842" s="18" t="s">
        <v>1326</v>
      </c>
      <c r="I842" s="21">
        <v>45017</v>
      </c>
      <c r="J842" s="29" t="s">
        <v>1327</v>
      </c>
      <c r="K842" s="19" t="s">
        <v>227</v>
      </c>
      <c r="L842" s="28" t="s">
        <v>688</v>
      </c>
      <c r="M842" s="19" t="s">
        <v>42</v>
      </c>
      <c r="N842" s="22" t="s">
        <v>24</v>
      </c>
      <c r="O842" s="64"/>
    </row>
    <row r="843" spans="1:15" s="65" customFormat="1" ht="30" customHeight="1">
      <c r="A843" s="18">
        <v>839</v>
      </c>
      <c r="B843" s="38" t="s">
        <v>2135</v>
      </c>
      <c r="C843" s="20">
        <f t="shared" ca="1" si="13"/>
        <v>26</v>
      </c>
      <c r="D843" s="29" t="s">
        <v>2136</v>
      </c>
      <c r="E843" s="20" t="s">
        <v>17</v>
      </c>
      <c r="F843" s="31">
        <v>35931</v>
      </c>
      <c r="G843" s="18" t="s">
        <v>18</v>
      </c>
      <c r="H843" s="18" t="s">
        <v>1326</v>
      </c>
      <c r="I843" s="21">
        <v>44562</v>
      </c>
      <c r="J843" s="29" t="s">
        <v>1327</v>
      </c>
      <c r="K843" s="19" t="s">
        <v>728</v>
      </c>
      <c r="L843" s="19" t="s">
        <v>762</v>
      </c>
      <c r="M843" s="19" t="s">
        <v>42</v>
      </c>
      <c r="N843" s="22" t="s">
        <v>77</v>
      </c>
      <c r="O843" s="64"/>
    </row>
    <row r="844" spans="1:15" s="65" customFormat="1" ht="30" customHeight="1">
      <c r="A844" s="18">
        <v>840</v>
      </c>
      <c r="B844" s="38" t="s">
        <v>2137</v>
      </c>
      <c r="C844" s="20">
        <f t="shared" ca="1" si="13"/>
        <v>35</v>
      </c>
      <c r="D844" s="29" t="s">
        <v>2138</v>
      </c>
      <c r="E844" s="20" t="s">
        <v>17</v>
      </c>
      <c r="F844" s="21">
        <v>32756</v>
      </c>
      <c r="G844" s="18" t="s">
        <v>18</v>
      </c>
      <c r="H844" s="18" t="s">
        <v>1326</v>
      </c>
      <c r="I844" s="21">
        <v>41183</v>
      </c>
      <c r="J844" s="29" t="s">
        <v>1327</v>
      </c>
      <c r="K844" s="19" t="s">
        <v>21</v>
      </c>
      <c r="L844" s="19" t="s">
        <v>30</v>
      </c>
      <c r="M844" s="19" t="s">
        <v>23</v>
      </c>
      <c r="N844" s="22" t="s">
        <v>24</v>
      </c>
      <c r="O844" s="64"/>
    </row>
    <row r="845" spans="1:15" s="65" customFormat="1" ht="30" customHeight="1">
      <c r="A845" s="18">
        <v>841</v>
      </c>
      <c r="B845" s="38" t="s">
        <v>2139</v>
      </c>
      <c r="C845" s="20">
        <f t="shared" ca="1" si="13"/>
        <v>28</v>
      </c>
      <c r="D845" s="29" t="s">
        <v>2140</v>
      </c>
      <c r="E845" s="20" t="s">
        <v>17</v>
      </c>
      <c r="F845" s="31">
        <v>35193</v>
      </c>
      <c r="G845" s="18" t="s">
        <v>28</v>
      </c>
      <c r="H845" s="18" t="s">
        <v>1326</v>
      </c>
      <c r="I845" s="21">
        <v>44562</v>
      </c>
      <c r="J845" s="29" t="s">
        <v>1327</v>
      </c>
      <c r="K845" s="19" t="s">
        <v>82</v>
      </c>
      <c r="L845" s="19" t="s">
        <v>675</v>
      </c>
      <c r="M845" s="19" t="s">
        <v>23</v>
      </c>
      <c r="N845" s="22" t="s">
        <v>24</v>
      </c>
      <c r="O845" s="64"/>
    </row>
    <row r="846" spans="1:15" s="65" customFormat="1" ht="30" customHeight="1">
      <c r="A846" s="18">
        <v>842</v>
      </c>
      <c r="B846" s="38" t="s">
        <v>2141</v>
      </c>
      <c r="C846" s="20">
        <f t="shared" ca="1" si="13"/>
        <v>54</v>
      </c>
      <c r="D846" s="29" t="s">
        <v>2142</v>
      </c>
      <c r="E846" s="20" t="s">
        <v>17</v>
      </c>
      <c r="F846" s="21">
        <v>25647</v>
      </c>
      <c r="G846" s="18" t="s">
        <v>18</v>
      </c>
      <c r="H846" s="18" t="s">
        <v>1326</v>
      </c>
      <c r="I846" s="21">
        <v>33999</v>
      </c>
      <c r="J846" s="29" t="s">
        <v>1327</v>
      </c>
      <c r="K846" s="19" t="s">
        <v>728</v>
      </c>
      <c r="L846" s="19" t="s">
        <v>1340</v>
      </c>
      <c r="M846" s="19" t="s">
        <v>187</v>
      </c>
      <c r="N846" s="22" t="s">
        <v>77</v>
      </c>
      <c r="O846" s="64"/>
    </row>
    <row r="847" spans="1:15" s="65" customFormat="1" ht="30" customHeight="1">
      <c r="A847" s="18">
        <v>843</v>
      </c>
      <c r="B847" s="38" t="s">
        <v>2143</v>
      </c>
      <c r="C847" s="20">
        <f t="shared" ca="1" si="13"/>
        <v>40</v>
      </c>
      <c r="D847" s="29" t="s">
        <v>2144</v>
      </c>
      <c r="E847" s="20" t="s">
        <v>131</v>
      </c>
      <c r="F847" s="21">
        <v>30772</v>
      </c>
      <c r="G847" s="18" t="s">
        <v>18</v>
      </c>
      <c r="H847" s="18" t="s">
        <v>1326</v>
      </c>
      <c r="I847" s="21">
        <v>40180</v>
      </c>
      <c r="J847" s="29" t="s">
        <v>1327</v>
      </c>
      <c r="K847" s="19" t="s">
        <v>2145</v>
      </c>
      <c r="L847" s="19" t="s">
        <v>61</v>
      </c>
      <c r="M847" s="19" t="s">
        <v>134</v>
      </c>
      <c r="N847" s="22" t="s">
        <v>77</v>
      </c>
      <c r="O847" s="64"/>
    </row>
    <row r="848" spans="1:15" s="65" customFormat="1" ht="30" customHeight="1">
      <c r="A848" s="18">
        <v>844</v>
      </c>
      <c r="B848" s="38" t="s">
        <v>2146</v>
      </c>
      <c r="C848" s="20">
        <f t="shared" ca="1" si="13"/>
        <v>26</v>
      </c>
      <c r="D848" s="29" t="s">
        <v>2147</v>
      </c>
      <c r="E848" s="20" t="s">
        <v>516</v>
      </c>
      <c r="F848" s="31">
        <v>36002</v>
      </c>
      <c r="G848" s="18" t="s">
        <v>18</v>
      </c>
      <c r="H848" s="18" t="s">
        <v>1326</v>
      </c>
      <c r="I848" s="21">
        <v>44562</v>
      </c>
      <c r="J848" s="29" t="s">
        <v>1327</v>
      </c>
      <c r="K848" s="19" t="s">
        <v>21</v>
      </c>
      <c r="L848" s="19" t="s">
        <v>30</v>
      </c>
      <c r="M848" s="19" t="s">
        <v>23</v>
      </c>
      <c r="N848" s="22" t="s">
        <v>24</v>
      </c>
      <c r="O848" s="64"/>
    </row>
    <row r="849" spans="1:15" s="65" customFormat="1" ht="30" customHeight="1">
      <c r="A849" s="18">
        <v>845</v>
      </c>
      <c r="B849" s="38" t="s">
        <v>2148</v>
      </c>
      <c r="C849" s="20">
        <f t="shared" ca="1" si="13"/>
        <v>25</v>
      </c>
      <c r="D849" s="29" t="s">
        <v>2149</v>
      </c>
      <c r="E849" s="20" t="s">
        <v>17</v>
      </c>
      <c r="F849" s="21">
        <v>36259</v>
      </c>
      <c r="G849" s="18" t="s">
        <v>28</v>
      </c>
      <c r="H849" s="18" t="s">
        <v>1326</v>
      </c>
      <c r="I849" s="21">
        <v>44562</v>
      </c>
      <c r="J849" s="29" t="s">
        <v>1327</v>
      </c>
      <c r="K849" s="19" t="s">
        <v>2150</v>
      </c>
      <c r="L849" s="19" t="s">
        <v>762</v>
      </c>
      <c r="M849" s="19" t="s">
        <v>42</v>
      </c>
      <c r="N849" s="22" t="s">
        <v>77</v>
      </c>
      <c r="O849" s="64"/>
    </row>
    <row r="850" spans="1:15" s="65" customFormat="1" ht="30" customHeight="1">
      <c r="A850" s="18">
        <v>846</v>
      </c>
      <c r="B850" s="38" t="s">
        <v>2151</v>
      </c>
      <c r="C850" s="20">
        <f t="shared" ca="1" si="13"/>
        <v>28</v>
      </c>
      <c r="D850" s="29" t="s">
        <v>2152</v>
      </c>
      <c r="E850" s="20" t="s">
        <v>2153</v>
      </c>
      <c r="F850" s="31">
        <v>35266</v>
      </c>
      <c r="G850" s="18" t="s">
        <v>28</v>
      </c>
      <c r="H850" s="18" t="s">
        <v>1326</v>
      </c>
      <c r="I850" s="21">
        <v>44562</v>
      </c>
      <c r="J850" s="29" t="s">
        <v>1327</v>
      </c>
      <c r="K850" s="19" t="s">
        <v>69</v>
      </c>
      <c r="L850" s="19" t="s">
        <v>70</v>
      </c>
      <c r="M850" s="19" t="s">
        <v>42</v>
      </c>
      <c r="N850" s="22" t="s">
        <v>24</v>
      </c>
      <c r="O850" s="64"/>
    </row>
    <row r="851" spans="1:15" s="65" customFormat="1" ht="30" customHeight="1">
      <c r="A851" s="18">
        <v>847</v>
      </c>
      <c r="B851" s="38" t="s">
        <v>2154</v>
      </c>
      <c r="C851" s="20">
        <f t="shared" ca="1" si="13"/>
        <v>37</v>
      </c>
      <c r="D851" s="29" t="s">
        <v>2155</v>
      </c>
      <c r="E851" s="20" t="s">
        <v>257</v>
      </c>
      <c r="F851" s="21">
        <v>32024</v>
      </c>
      <c r="G851" s="18" t="s">
        <v>18</v>
      </c>
      <c r="H851" s="18" t="s">
        <v>1326</v>
      </c>
      <c r="I851" s="21">
        <v>41214</v>
      </c>
      <c r="J851" s="29" t="s">
        <v>1327</v>
      </c>
      <c r="K851" s="19" t="s">
        <v>52</v>
      </c>
      <c r="L851" s="19" t="s">
        <v>66</v>
      </c>
      <c r="M851" s="19" t="s">
        <v>23</v>
      </c>
      <c r="N851" s="22" t="s">
        <v>24</v>
      </c>
      <c r="O851" s="64"/>
    </row>
    <row r="852" spans="1:15" s="65" customFormat="1" ht="30" customHeight="1">
      <c r="A852" s="18">
        <v>848</v>
      </c>
      <c r="B852" s="38" t="s">
        <v>2158</v>
      </c>
      <c r="C852" s="20">
        <f t="shared" ca="1" si="13"/>
        <v>42</v>
      </c>
      <c r="D852" s="29" t="s">
        <v>2159</v>
      </c>
      <c r="E852" s="20" t="s">
        <v>17</v>
      </c>
      <c r="F852" s="21">
        <v>30154</v>
      </c>
      <c r="G852" s="18" t="s">
        <v>18</v>
      </c>
      <c r="H852" s="18" t="s">
        <v>1326</v>
      </c>
      <c r="I852" s="21">
        <v>40180</v>
      </c>
      <c r="J852" s="29" t="s">
        <v>1327</v>
      </c>
      <c r="K852" s="19" t="s">
        <v>47</v>
      </c>
      <c r="L852" s="19" t="s">
        <v>1686</v>
      </c>
      <c r="M852" s="19" t="s">
        <v>42</v>
      </c>
      <c r="N852" s="22" t="s">
        <v>24</v>
      </c>
      <c r="O852" s="64"/>
    </row>
    <row r="853" spans="1:15" s="65" customFormat="1" ht="30" customHeight="1">
      <c r="A853" s="18">
        <v>849</v>
      </c>
      <c r="B853" s="38" t="s">
        <v>2160</v>
      </c>
      <c r="C853" s="20">
        <f t="shared" ca="1" si="13"/>
        <v>50</v>
      </c>
      <c r="D853" s="29" t="s">
        <v>2161</v>
      </c>
      <c r="E853" s="20" t="s">
        <v>17</v>
      </c>
      <c r="F853" s="21">
        <v>27247</v>
      </c>
      <c r="G853" s="18" t="s">
        <v>18</v>
      </c>
      <c r="H853" s="18" t="s">
        <v>1326</v>
      </c>
      <c r="I853" s="21">
        <v>40180</v>
      </c>
      <c r="J853" s="29" t="s">
        <v>1327</v>
      </c>
      <c r="K853" s="19" t="s">
        <v>658</v>
      </c>
      <c r="L853" s="19" t="s">
        <v>61</v>
      </c>
      <c r="M853" s="19" t="s">
        <v>468</v>
      </c>
      <c r="N853" s="22" t="s">
        <v>77</v>
      </c>
      <c r="O853" s="64"/>
    </row>
    <row r="854" spans="1:15" s="65" customFormat="1" ht="30" customHeight="1">
      <c r="A854" s="18">
        <v>850</v>
      </c>
      <c r="B854" s="39" t="s">
        <v>2162</v>
      </c>
      <c r="C854" s="20">
        <f t="shared" ca="1" si="13"/>
        <v>24</v>
      </c>
      <c r="D854" s="40" t="s">
        <v>2163</v>
      </c>
      <c r="E854" s="20" t="s">
        <v>516</v>
      </c>
      <c r="F854" s="41">
        <v>36675</v>
      </c>
      <c r="G854" s="18" t="s">
        <v>18</v>
      </c>
      <c r="H854" s="18" t="s">
        <v>1326</v>
      </c>
      <c r="I854" s="21">
        <v>45017</v>
      </c>
      <c r="J854" s="29" t="s">
        <v>1327</v>
      </c>
      <c r="K854" s="19" t="s">
        <v>1706</v>
      </c>
      <c r="L854" s="28" t="s">
        <v>957</v>
      </c>
      <c r="M854" s="23" t="s">
        <v>164</v>
      </c>
      <c r="N854" s="22" t="s">
        <v>24</v>
      </c>
      <c r="O854" s="64"/>
    </row>
    <row r="855" spans="1:15" s="65" customFormat="1" ht="30" customHeight="1">
      <c r="A855" s="18">
        <v>851</v>
      </c>
      <c r="B855" s="38" t="s">
        <v>2164</v>
      </c>
      <c r="C855" s="20">
        <f t="shared" ca="1" si="13"/>
        <v>31</v>
      </c>
      <c r="D855" s="29" t="s">
        <v>2165</v>
      </c>
      <c r="E855" s="20" t="s">
        <v>17</v>
      </c>
      <c r="F855" s="21">
        <v>34019</v>
      </c>
      <c r="G855" s="18" t="s">
        <v>18</v>
      </c>
      <c r="H855" s="18" t="s">
        <v>1326</v>
      </c>
      <c r="I855" s="21">
        <v>41944</v>
      </c>
      <c r="J855" s="29" t="s">
        <v>1327</v>
      </c>
      <c r="K855" s="19" t="s">
        <v>2166</v>
      </c>
      <c r="L855" s="19" t="s">
        <v>1340</v>
      </c>
      <c r="M855" s="19" t="s">
        <v>187</v>
      </c>
      <c r="N855" s="22" t="s">
        <v>77</v>
      </c>
      <c r="O855" s="64"/>
    </row>
    <row r="856" spans="1:15" s="65" customFormat="1" ht="30" customHeight="1">
      <c r="A856" s="18">
        <v>852</v>
      </c>
      <c r="B856" s="38" t="s">
        <v>2167</v>
      </c>
      <c r="C856" s="20">
        <f t="shared" ca="1" si="13"/>
        <v>34</v>
      </c>
      <c r="D856" s="29" t="s">
        <v>2168</v>
      </c>
      <c r="E856" s="20" t="s">
        <v>17</v>
      </c>
      <c r="F856" s="31">
        <v>33070</v>
      </c>
      <c r="G856" s="18" t="s">
        <v>28</v>
      </c>
      <c r="H856" s="18" t="s">
        <v>1326</v>
      </c>
      <c r="I856" s="21">
        <v>44562</v>
      </c>
      <c r="J856" s="29" t="s">
        <v>1327</v>
      </c>
      <c r="K856" s="19" t="s">
        <v>1497</v>
      </c>
      <c r="L856" s="19" t="s">
        <v>61</v>
      </c>
      <c r="M856" s="19" t="s">
        <v>468</v>
      </c>
      <c r="N856" s="22" t="s">
        <v>77</v>
      </c>
      <c r="O856" s="64"/>
    </row>
    <row r="857" spans="1:15" s="65" customFormat="1" ht="30" customHeight="1">
      <c r="A857" s="18">
        <v>853</v>
      </c>
      <c r="B857" s="38" t="s">
        <v>2169</v>
      </c>
      <c r="C857" s="20">
        <f t="shared" ca="1" si="13"/>
        <v>49</v>
      </c>
      <c r="D857" s="29" t="s">
        <v>2170</v>
      </c>
      <c r="E857" s="20" t="s">
        <v>17</v>
      </c>
      <c r="F857" s="21">
        <v>27658</v>
      </c>
      <c r="G857" s="18" t="s">
        <v>28</v>
      </c>
      <c r="H857" s="18" t="s">
        <v>1326</v>
      </c>
      <c r="I857" s="21">
        <v>40541</v>
      </c>
      <c r="J857" s="29" t="s">
        <v>1327</v>
      </c>
      <c r="K857" s="19" t="s">
        <v>728</v>
      </c>
      <c r="L857" s="19" t="s">
        <v>61</v>
      </c>
      <c r="M857" s="19" t="s">
        <v>424</v>
      </c>
      <c r="N857" s="22" t="s">
        <v>77</v>
      </c>
      <c r="O857" s="64"/>
    </row>
    <row r="858" spans="1:15" s="65" customFormat="1" ht="30" customHeight="1">
      <c r="A858" s="18">
        <v>854</v>
      </c>
      <c r="B858" s="38" t="s">
        <v>2171</v>
      </c>
      <c r="C858" s="20">
        <f t="shared" ca="1" si="13"/>
        <v>49</v>
      </c>
      <c r="D858" s="29" t="s">
        <v>2172</v>
      </c>
      <c r="E858" s="20" t="s">
        <v>17</v>
      </c>
      <c r="F858" s="21">
        <v>27658</v>
      </c>
      <c r="G858" s="18" t="s">
        <v>28</v>
      </c>
      <c r="H858" s="18" t="s">
        <v>1326</v>
      </c>
      <c r="I858" s="21">
        <v>40541</v>
      </c>
      <c r="J858" s="29" t="s">
        <v>1327</v>
      </c>
      <c r="K858" s="19" t="s">
        <v>586</v>
      </c>
      <c r="L858" s="19" t="s">
        <v>61</v>
      </c>
      <c r="M858" s="19" t="s">
        <v>932</v>
      </c>
      <c r="N858" s="22" t="s">
        <v>77</v>
      </c>
      <c r="O858" s="64"/>
    </row>
    <row r="859" spans="1:15" s="65" customFormat="1" ht="30" customHeight="1">
      <c r="A859" s="18">
        <v>855</v>
      </c>
      <c r="B859" s="38" t="s">
        <v>2173</v>
      </c>
      <c r="C859" s="20">
        <f t="shared" ca="1" si="13"/>
        <v>29</v>
      </c>
      <c r="D859" s="29" t="s">
        <v>2174</v>
      </c>
      <c r="E859" s="20" t="s">
        <v>17</v>
      </c>
      <c r="F859" s="31">
        <v>34899</v>
      </c>
      <c r="G859" s="18" t="s">
        <v>28</v>
      </c>
      <c r="H859" s="18" t="s">
        <v>1326</v>
      </c>
      <c r="I859" s="21">
        <v>44562</v>
      </c>
      <c r="J859" s="29" t="s">
        <v>1327</v>
      </c>
      <c r="K859" s="19" t="s">
        <v>2046</v>
      </c>
      <c r="L859" s="19" t="s">
        <v>61</v>
      </c>
      <c r="M859" s="19" t="s">
        <v>424</v>
      </c>
      <c r="N859" s="22" t="s">
        <v>77</v>
      </c>
      <c r="O859" s="64"/>
    </row>
    <row r="860" spans="1:15" s="65" customFormat="1" ht="30" customHeight="1">
      <c r="A860" s="18">
        <v>856</v>
      </c>
      <c r="B860" s="39" t="s">
        <v>2175</v>
      </c>
      <c r="C860" s="20">
        <f t="shared" ca="1" si="13"/>
        <v>26</v>
      </c>
      <c r="D860" s="40" t="s">
        <v>2176</v>
      </c>
      <c r="E860" s="20" t="s">
        <v>17</v>
      </c>
      <c r="F860" s="41">
        <v>35843</v>
      </c>
      <c r="G860" s="18" t="s">
        <v>18</v>
      </c>
      <c r="H860" s="18" t="s">
        <v>1326</v>
      </c>
      <c r="I860" s="21">
        <v>45017</v>
      </c>
      <c r="J860" s="29" t="s">
        <v>1327</v>
      </c>
      <c r="K860" s="19" t="s">
        <v>69</v>
      </c>
      <c r="L860" s="19" t="s">
        <v>70</v>
      </c>
      <c r="M860" s="19" t="s">
        <v>42</v>
      </c>
      <c r="N860" s="22" t="s">
        <v>24</v>
      </c>
      <c r="O860" s="64"/>
    </row>
    <row r="861" spans="1:15" s="65" customFormat="1" ht="30" customHeight="1">
      <c r="A861" s="18">
        <v>857</v>
      </c>
      <c r="B861" s="43" t="s">
        <v>2177</v>
      </c>
      <c r="C861" s="20">
        <f t="shared" ca="1" si="13"/>
        <v>38</v>
      </c>
      <c r="D861" s="44" t="s">
        <v>2178</v>
      </c>
      <c r="E861" s="45" t="s">
        <v>73</v>
      </c>
      <c r="F861" s="46">
        <v>31521</v>
      </c>
      <c r="G861" s="47" t="s">
        <v>28</v>
      </c>
      <c r="H861" s="47" t="s">
        <v>1326</v>
      </c>
      <c r="I861" s="46">
        <v>40575</v>
      </c>
      <c r="J861" s="44" t="s">
        <v>1327</v>
      </c>
      <c r="K861" s="48" t="s">
        <v>931</v>
      </c>
      <c r="L861" s="48" t="s">
        <v>729</v>
      </c>
      <c r="M861" s="48" t="s">
        <v>2179</v>
      </c>
      <c r="N861" s="49" t="s">
        <v>77</v>
      </c>
      <c r="O861" s="64"/>
    </row>
    <row r="862" spans="1:15" s="65" customFormat="1" ht="30" customHeight="1">
      <c r="A862" s="18">
        <v>858</v>
      </c>
      <c r="B862" s="38" t="s">
        <v>2180</v>
      </c>
      <c r="C862" s="20">
        <f t="shared" ca="1" si="13"/>
        <v>45</v>
      </c>
      <c r="D862" s="29" t="s">
        <v>2181</v>
      </c>
      <c r="E862" s="20" t="s">
        <v>17</v>
      </c>
      <c r="F862" s="21">
        <v>29129</v>
      </c>
      <c r="G862" s="18" t="s">
        <v>28</v>
      </c>
      <c r="H862" s="18" t="s">
        <v>1326</v>
      </c>
      <c r="I862" s="21">
        <v>40541</v>
      </c>
      <c r="J862" s="29" t="s">
        <v>1327</v>
      </c>
      <c r="K862" s="19" t="s">
        <v>586</v>
      </c>
      <c r="L862" s="19" t="s">
        <v>587</v>
      </c>
      <c r="M862" s="19" t="s">
        <v>468</v>
      </c>
      <c r="N862" s="22" t="s">
        <v>77</v>
      </c>
      <c r="O862" s="64"/>
    </row>
    <row r="863" spans="1:15" s="65" customFormat="1" ht="30" customHeight="1">
      <c r="A863" s="18">
        <v>859</v>
      </c>
      <c r="B863" s="38" t="s">
        <v>2182</v>
      </c>
      <c r="C863" s="20">
        <f t="shared" ca="1" si="13"/>
        <v>25</v>
      </c>
      <c r="D863" s="29" t="s">
        <v>2183</v>
      </c>
      <c r="E863" s="20" t="s">
        <v>17</v>
      </c>
      <c r="F863" s="31">
        <v>36276</v>
      </c>
      <c r="G863" s="18" t="s">
        <v>28</v>
      </c>
      <c r="H863" s="18" t="s">
        <v>1326</v>
      </c>
      <c r="I863" s="21">
        <v>44562</v>
      </c>
      <c r="J863" s="29" t="s">
        <v>1327</v>
      </c>
      <c r="K863" s="19" t="s">
        <v>21</v>
      </c>
      <c r="L863" s="19" t="s">
        <v>30</v>
      </c>
      <c r="M863" s="19" t="s">
        <v>23</v>
      </c>
      <c r="N863" s="22" t="s">
        <v>24</v>
      </c>
      <c r="O863" s="64"/>
    </row>
    <row r="864" spans="1:15" s="65" customFormat="1" ht="30" customHeight="1">
      <c r="A864" s="18">
        <v>860</v>
      </c>
      <c r="B864" s="38" t="s">
        <v>2184</v>
      </c>
      <c r="C864" s="20">
        <f t="shared" ca="1" si="13"/>
        <v>52</v>
      </c>
      <c r="D864" s="29" t="s">
        <v>2185</v>
      </c>
      <c r="E864" s="20" t="s">
        <v>17</v>
      </c>
      <c r="F864" s="21">
        <v>26448</v>
      </c>
      <c r="G864" s="18" t="s">
        <v>28</v>
      </c>
      <c r="H864" s="18" t="s">
        <v>1326</v>
      </c>
      <c r="I864" s="21">
        <v>44562</v>
      </c>
      <c r="J864" s="29" t="s">
        <v>1327</v>
      </c>
      <c r="K864" s="19" t="s">
        <v>728</v>
      </c>
      <c r="L864" s="19" t="s">
        <v>428</v>
      </c>
      <c r="M864" s="19" t="s">
        <v>76</v>
      </c>
      <c r="N864" s="22" t="s">
        <v>77</v>
      </c>
      <c r="O864" s="64"/>
    </row>
    <row r="865" spans="1:15" s="65" customFormat="1" ht="30" customHeight="1">
      <c r="A865" s="18">
        <v>861</v>
      </c>
      <c r="B865" s="39" t="s">
        <v>2186</v>
      </c>
      <c r="C865" s="20">
        <f t="shared" ca="1" si="13"/>
        <v>29</v>
      </c>
      <c r="D865" s="40" t="s">
        <v>2187</v>
      </c>
      <c r="E865" s="20" t="s">
        <v>73</v>
      </c>
      <c r="F865" s="41">
        <v>34858</v>
      </c>
      <c r="G865" s="18" t="s">
        <v>28</v>
      </c>
      <c r="H865" s="18" t="s">
        <v>1326</v>
      </c>
      <c r="I865" s="21">
        <v>45017</v>
      </c>
      <c r="J865" s="29" t="s">
        <v>1327</v>
      </c>
      <c r="K865" s="19" t="s">
        <v>21</v>
      </c>
      <c r="L865" s="19" t="s">
        <v>30</v>
      </c>
      <c r="M865" s="19" t="s">
        <v>23</v>
      </c>
      <c r="N865" s="22" t="s">
        <v>24</v>
      </c>
      <c r="O865" s="64"/>
    </row>
    <row r="866" spans="1:15" s="65" customFormat="1" ht="30" customHeight="1">
      <c r="A866" s="18">
        <v>862</v>
      </c>
      <c r="B866" s="38" t="s">
        <v>2188</v>
      </c>
      <c r="C866" s="20">
        <f t="shared" ca="1" si="13"/>
        <v>37</v>
      </c>
      <c r="D866" s="29" t="s">
        <v>2189</v>
      </c>
      <c r="E866" s="20" t="s">
        <v>17</v>
      </c>
      <c r="F866" s="21">
        <v>31862</v>
      </c>
      <c r="G866" s="18" t="s">
        <v>28</v>
      </c>
      <c r="H866" s="18" t="s">
        <v>1326</v>
      </c>
      <c r="I866" s="21">
        <v>40541</v>
      </c>
      <c r="J866" s="29" t="s">
        <v>1327</v>
      </c>
      <c r="K866" s="19" t="s">
        <v>728</v>
      </c>
      <c r="L866" s="19" t="s">
        <v>1397</v>
      </c>
      <c r="M866" s="19" t="s">
        <v>468</v>
      </c>
      <c r="N866" s="22" t="s">
        <v>77</v>
      </c>
      <c r="O866" s="64"/>
    </row>
    <row r="867" spans="1:15" s="65" customFormat="1" ht="30" customHeight="1">
      <c r="A867" s="18">
        <v>863</v>
      </c>
      <c r="B867" s="38" t="s">
        <v>2190</v>
      </c>
      <c r="C867" s="20">
        <f t="shared" ca="1" si="13"/>
        <v>39</v>
      </c>
      <c r="D867" s="29" t="s">
        <v>2191</v>
      </c>
      <c r="E867" s="20" t="s">
        <v>17</v>
      </c>
      <c r="F867" s="21">
        <v>31061</v>
      </c>
      <c r="G867" s="18" t="s">
        <v>28</v>
      </c>
      <c r="H867" s="18" t="s">
        <v>1326</v>
      </c>
      <c r="I867" s="21">
        <v>42156</v>
      </c>
      <c r="J867" s="29" t="s">
        <v>1327</v>
      </c>
      <c r="K867" s="19" t="s">
        <v>728</v>
      </c>
      <c r="L867" s="19" t="s">
        <v>587</v>
      </c>
      <c r="M867" s="19" t="s">
        <v>468</v>
      </c>
      <c r="N867" s="22" t="s">
        <v>77</v>
      </c>
      <c r="O867" s="64"/>
    </row>
    <row r="868" spans="1:15" s="65" customFormat="1" ht="30" customHeight="1">
      <c r="A868" s="18">
        <v>864</v>
      </c>
      <c r="B868" s="39" t="s">
        <v>2192</v>
      </c>
      <c r="C868" s="20">
        <f t="shared" ca="1" si="13"/>
        <v>34</v>
      </c>
      <c r="D868" s="40" t="s">
        <v>2193</v>
      </c>
      <c r="E868" s="20" t="s">
        <v>17</v>
      </c>
      <c r="F868" s="41">
        <v>32877</v>
      </c>
      <c r="G868" s="18" t="s">
        <v>18</v>
      </c>
      <c r="H868" s="18" t="s">
        <v>1326</v>
      </c>
      <c r="I868" s="21">
        <v>45017</v>
      </c>
      <c r="J868" s="29" t="s">
        <v>1327</v>
      </c>
      <c r="K868" s="19" t="s">
        <v>21</v>
      </c>
      <c r="L868" s="19" t="s">
        <v>30</v>
      </c>
      <c r="M868" s="19" t="s">
        <v>23</v>
      </c>
      <c r="N868" s="22" t="s">
        <v>24</v>
      </c>
      <c r="O868" s="64"/>
    </row>
    <row r="869" spans="1:15" s="65" customFormat="1" ht="30" customHeight="1">
      <c r="A869" s="18">
        <v>865</v>
      </c>
      <c r="B869" s="39" t="s">
        <v>2194</v>
      </c>
      <c r="C869" s="20">
        <f t="shared" ca="1" si="13"/>
        <v>28</v>
      </c>
      <c r="D869" s="40" t="s">
        <v>2195</v>
      </c>
      <c r="E869" s="20" t="s">
        <v>1150</v>
      </c>
      <c r="F869" s="41">
        <v>35192</v>
      </c>
      <c r="G869" s="18" t="s">
        <v>18</v>
      </c>
      <c r="H869" s="18" t="s">
        <v>1326</v>
      </c>
      <c r="I869" s="21">
        <v>45017</v>
      </c>
      <c r="J869" s="29" t="s">
        <v>1327</v>
      </c>
      <c r="K869" s="19" t="s">
        <v>40</v>
      </c>
      <c r="L869" s="19" t="s">
        <v>1593</v>
      </c>
      <c r="M869" s="19" t="s">
        <v>42</v>
      </c>
      <c r="N869" s="22" t="s">
        <v>24</v>
      </c>
      <c r="O869" s="64"/>
    </row>
    <row r="870" spans="1:15" s="65" customFormat="1" ht="30" customHeight="1">
      <c r="A870" s="18">
        <v>866</v>
      </c>
      <c r="B870" s="38" t="s">
        <v>2196</v>
      </c>
      <c r="C870" s="20">
        <f t="shared" ca="1" si="13"/>
        <v>46</v>
      </c>
      <c r="D870" s="29" t="s">
        <v>2197</v>
      </c>
      <c r="E870" s="20" t="s">
        <v>17</v>
      </c>
      <c r="F870" s="21">
        <v>28812</v>
      </c>
      <c r="G870" s="18" t="s">
        <v>28</v>
      </c>
      <c r="H870" s="18" t="s">
        <v>1326</v>
      </c>
      <c r="I870" s="21">
        <v>41609</v>
      </c>
      <c r="J870" s="29" t="s">
        <v>1327</v>
      </c>
      <c r="K870" s="19" t="s">
        <v>728</v>
      </c>
      <c r="L870" s="19" t="s">
        <v>587</v>
      </c>
      <c r="M870" s="19" t="s">
        <v>468</v>
      </c>
      <c r="N870" s="22" t="s">
        <v>77</v>
      </c>
      <c r="O870" s="64"/>
    </row>
    <row r="871" spans="1:15" ht="30" customHeight="1">
      <c r="A871" s="18">
        <v>867</v>
      </c>
      <c r="B871" s="38" t="s">
        <v>2198</v>
      </c>
      <c r="C871" s="20">
        <f t="shared" ca="1" si="13"/>
        <v>38</v>
      </c>
      <c r="D871" s="29" t="s">
        <v>2199</v>
      </c>
      <c r="E871" s="20" t="s">
        <v>17</v>
      </c>
      <c r="F871" s="21">
        <v>31583</v>
      </c>
      <c r="G871" s="18" t="s">
        <v>18</v>
      </c>
      <c r="H871" s="18" t="s">
        <v>1326</v>
      </c>
      <c r="I871" s="21">
        <v>40544</v>
      </c>
      <c r="J871" s="29" t="s">
        <v>1327</v>
      </c>
      <c r="K871" s="19" t="s">
        <v>1424</v>
      </c>
      <c r="L871" s="19" t="s">
        <v>762</v>
      </c>
      <c r="M871" s="19" t="s">
        <v>42</v>
      </c>
      <c r="N871" s="22" t="s">
        <v>77</v>
      </c>
      <c r="O871" s="2"/>
    </row>
    <row r="872" spans="1:15" ht="30" customHeight="1">
      <c r="A872" s="18">
        <v>868</v>
      </c>
      <c r="B872" s="38" t="s">
        <v>2200</v>
      </c>
      <c r="C872" s="20">
        <f t="shared" ca="1" si="13"/>
        <v>41</v>
      </c>
      <c r="D872" s="29" t="s">
        <v>2201</v>
      </c>
      <c r="E872" s="20" t="s">
        <v>17</v>
      </c>
      <c r="F872" s="21">
        <v>30488</v>
      </c>
      <c r="G872" s="18" t="s">
        <v>18</v>
      </c>
      <c r="H872" s="18" t="s">
        <v>1326</v>
      </c>
      <c r="I872" s="21">
        <v>40180</v>
      </c>
      <c r="J872" s="29" t="s">
        <v>1327</v>
      </c>
      <c r="K872" s="19" t="s">
        <v>1424</v>
      </c>
      <c r="L872" s="19" t="s">
        <v>1340</v>
      </c>
      <c r="M872" s="19" t="s">
        <v>479</v>
      </c>
      <c r="N872" s="22" t="s">
        <v>77</v>
      </c>
      <c r="O872" s="2"/>
    </row>
    <row r="873" spans="1:15" s="89" customFormat="1" ht="30" customHeight="1">
      <c r="A873" s="84">
        <v>869</v>
      </c>
      <c r="B873" s="204" t="s">
        <v>2202</v>
      </c>
      <c r="C873" s="86">
        <f t="shared" ca="1" si="13"/>
        <v>25</v>
      </c>
      <c r="D873" s="202" t="s">
        <v>2203</v>
      </c>
      <c r="E873" s="86" t="s">
        <v>103</v>
      </c>
      <c r="F873" s="207">
        <v>36275</v>
      </c>
      <c r="G873" s="84" t="s">
        <v>28</v>
      </c>
      <c r="H873" s="84" t="s">
        <v>1326</v>
      </c>
      <c r="I873" s="74">
        <v>44562</v>
      </c>
      <c r="J873" s="202" t="s">
        <v>1327</v>
      </c>
      <c r="K873" s="85" t="s">
        <v>197</v>
      </c>
      <c r="L873" s="85" t="s">
        <v>482</v>
      </c>
      <c r="M873" s="85" t="s">
        <v>199</v>
      </c>
      <c r="N873" s="87" t="s">
        <v>24</v>
      </c>
      <c r="O873" s="88"/>
    </row>
    <row r="874" spans="1:15" ht="30" customHeight="1">
      <c r="A874" s="18">
        <v>870</v>
      </c>
      <c r="B874" s="38" t="s">
        <v>2204</v>
      </c>
      <c r="C874" s="20">
        <f t="shared" ca="1" si="13"/>
        <v>48</v>
      </c>
      <c r="D874" s="67" t="s">
        <v>2205</v>
      </c>
      <c r="E874" s="20" t="s">
        <v>647</v>
      </c>
      <c r="F874" s="21">
        <v>28020</v>
      </c>
      <c r="G874" s="18" t="s">
        <v>18</v>
      </c>
      <c r="H874" s="18" t="s">
        <v>1326</v>
      </c>
      <c r="I874" s="21">
        <v>40026</v>
      </c>
      <c r="J874" s="29" t="s">
        <v>1327</v>
      </c>
      <c r="K874" s="19" t="s">
        <v>69</v>
      </c>
      <c r="L874" s="19" t="s">
        <v>70</v>
      </c>
      <c r="M874" s="19" t="s">
        <v>42</v>
      </c>
      <c r="N874" s="22" t="s">
        <v>24</v>
      </c>
      <c r="O874" s="2"/>
    </row>
    <row r="875" spans="1:15" ht="30" customHeight="1">
      <c r="A875" s="18">
        <v>871</v>
      </c>
      <c r="B875" s="38" t="s">
        <v>2206</v>
      </c>
      <c r="C875" s="20">
        <f t="shared" ca="1" si="13"/>
        <v>37</v>
      </c>
      <c r="D875" s="29" t="s">
        <v>2207</v>
      </c>
      <c r="E875" s="20" t="s">
        <v>17</v>
      </c>
      <c r="F875" s="21">
        <v>32007</v>
      </c>
      <c r="G875" s="18" t="s">
        <v>28</v>
      </c>
      <c r="H875" s="18" t="s">
        <v>1326</v>
      </c>
      <c r="I875" s="21">
        <v>42614</v>
      </c>
      <c r="J875" s="29" t="s">
        <v>1327</v>
      </c>
      <c r="K875" s="19" t="s">
        <v>35</v>
      </c>
      <c r="L875" s="19" t="s">
        <v>1701</v>
      </c>
      <c r="M875" s="19" t="s">
        <v>76</v>
      </c>
      <c r="N875" s="22" t="s">
        <v>77</v>
      </c>
      <c r="O875" s="2"/>
    </row>
    <row r="876" spans="1:15" ht="30" customHeight="1">
      <c r="A876" s="18">
        <v>872</v>
      </c>
      <c r="B876" s="19" t="s">
        <v>2208</v>
      </c>
      <c r="C876" s="20">
        <f t="shared" ca="1" si="13"/>
        <v>40</v>
      </c>
      <c r="D876" s="29" t="s">
        <v>2209</v>
      </c>
      <c r="E876" s="20" t="s">
        <v>17</v>
      </c>
      <c r="F876" s="21">
        <v>31012</v>
      </c>
      <c r="G876" s="18" t="s">
        <v>28</v>
      </c>
      <c r="H876" s="18" t="s">
        <v>1326</v>
      </c>
      <c r="I876" s="21">
        <v>41640</v>
      </c>
      <c r="J876" s="29" t="s">
        <v>1327</v>
      </c>
      <c r="K876" s="19" t="s">
        <v>658</v>
      </c>
      <c r="L876" s="19" t="s">
        <v>587</v>
      </c>
      <c r="M876" s="19" t="s">
        <v>468</v>
      </c>
      <c r="N876" s="22" t="s">
        <v>77</v>
      </c>
      <c r="O876" s="2"/>
    </row>
    <row r="877" spans="1:15" ht="30" customHeight="1">
      <c r="A877" s="18">
        <v>873</v>
      </c>
      <c r="B877" s="28" t="s">
        <v>2210</v>
      </c>
      <c r="C877" s="20">
        <f t="shared" ca="1" si="13"/>
        <v>25</v>
      </c>
      <c r="D877" s="40" t="s">
        <v>2211</v>
      </c>
      <c r="E877" s="20" t="s">
        <v>173</v>
      </c>
      <c r="F877" s="41">
        <v>36320</v>
      </c>
      <c r="G877" s="18" t="s">
        <v>18</v>
      </c>
      <c r="H877" s="18" t="s">
        <v>1326</v>
      </c>
      <c r="I877" s="21">
        <v>45017</v>
      </c>
      <c r="J877" s="29" t="s">
        <v>1327</v>
      </c>
      <c r="K877" s="19" t="s">
        <v>69</v>
      </c>
      <c r="L877" s="19" t="s">
        <v>70</v>
      </c>
      <c r="M877" s="19" t="s">
        <v>42</v>
      </c>
      <c r="N877" s="22" t="s">
        <v>24</v>
      </c>
      <c r="O877" s="2"/>
    </row>
    <row r="878" spans="1:15" ht="30" customHeight="1">
      <c r="A878" s="18">
        <v>874</v>
      </c>
      <c r="B878" s="28" t="s">
        <v>2212</v>
      </c>
      <c r="C878" s="20">
        <f t="shared" ca="1" si="13"/>
        <v>32</v>
      </c>
      <c r="D878" s="40" t="s">
        <v>2213</v>
      </c>
      <c r="E878" s="20" t="s">
        <v>17</v>
      </c>
      <c r="F878" s="41">
        <v>33611</v>
      </c>
      <c r="G878" s="18" t="s">
        <v>28</v>
      </c>
      <c r="H878" s="18" t="s">
        <v>1326</v>
      </c>
      <c r="I878" s="21">
        <v>44944</v>
      </c>
      <c r="J878" s="29" t="s">
        <v>1327</v>
      </c>
      <c r="K878" s="19" t="s">
        <v>2214</v>
      </c>
      <c r="L878" s="19" t="s">
        <v>2215</v>
      </c>
      <c r="M878" s="19" t="s">
        <v>236</v>
      </c>
      <c r="N878" s="22" t="s">
        <v>24</v>
      </c>
      <c r="O878" s="2"/>
    </row>
    <row r="879" spans="1:15" s="68" customFormat="1" ht="30" customHeight="1">
      <c r="A879" s="18">
        <v>875</v>
      </c>
      <c r="B879" s="19" t="s">
        <v>2216</v>
      </c>
      <c r="C879" s="20">
        <f t="shared" ca="1" si="13"/>
        <v>33</v>
      </c>
      <c r="D879" s="18" t="s">
        <v>2217</v>
      </c>
      <c r="E879" s="20" t="s">
        <v>17</v>
      </c>
      <c r="F879" s="34">
        <v>33393</v>
      </c>
      <c r="G879" s="18" t="s">
        <v>18</v>
      </c>
      <c r="H879" s="18" t="s">
        <v>1109</v>
      </c>
      <c r="I879" s="21">
        <v>44562</v>
      </c>
      <c r="J879" s="18" t="s">
        <v>1116</v>
      </c>
      <c r="K879" s="53" t="s">
        <v>227</v>
      </c>
      <c r="L879" s="19" t="s">
        <v>688</v>
      </c>
      <c r="M879" s="19" t="s">
        <v>42</v>
      </c>
      <c r="N879" s="22" t="s">
        <v>24</v>
      </c>
      <c r="O879" s="2"/>
    </row>
    <row r="880" spans="1:15" s="68" customFormat="1" ht="30" customHeight="1">
      <c r="A880" s="18">
        <v>876</v>
      </c>
      <c r="B880" s="19" t="s">
        <v>2218</v>
      </c>
      <c r="C880" s="20">
        <f t="shared" ca="1" si="13"/>
        <v>33</v>
      </c>
      <c r="D880" s="18" t="s">
        <v>2219</v>
      </c>
      <c r="E880" s="20" t="s">
        <v>17</v>
      </c>
      <c r="F880" s="34">
        <v>33310</v>
      </c>
      <c r="G880" s="18" t="s">
        <v>18</v>
      </c>
      <c r="H880" s="18" t="s">
        <v>1109</v>
      </c>
      <c r="I880" s="21">
        <v>45200</v>
      </c>
      <c r="J880" s="18" t="s">
        <v>1110</v>
      </c>
      <c r="K880" s="19" t="s">
        <v>2220</v>
      </c>
      <c r="L880" s="19" t="s">
        <v>2221</v>
      </c>
      <c r="M880" s="19" t="s">
        <v>2222</v>
      </c>
      <c r="N880" s="22" t="s">
        <v>24</v>
      </c>
      <c r="O880" s="2"/>
    </row>
    <row r="881" spans="1:15" s="68" customFormat="1" ht="30" customHeight="1">
      <c r="A881" s="18">
        <v>877</v>
      </c>
      <c r="B881" s="19" t="s">
        <v>2223</v>
      </c>
      <c r="C881" s="20">
        <f t="shared" ca="1" si="13"/>
        <v>36</v>
      </c>
      <c r="D881" s="18" t="s">
        <v>2224</v>
      </c>
      <c r="E881" s="20" t="s">
        <v>17</v>
      </c>
      <c r="F881" s="34">
        <v>32188</v>
      </c>
      <c r="G881" s="18" t="s">
        <v>28</v>
      </c>
      <c r="H881" s="18" t="s">
        <v>1109</v>
      </c>
      <c r="I881" s="21">
        <v>45200</v>
      </c>
      <c r="J881" s="18" t="s">
        <v>1110</v>
      </c>
      <c r="K881" s="19" t="s">
        <v>2220</v>
      </c>
      <c r="L881" s="19" t="s">
        <v>2225</v>
      </c>
      <c r="M881" s="19" t="s">
        <v>2226</v>
      </c>
      <c r="N881" s="22" t="s">
        <v>24</v>
      </c>
      <c r="O881" s="2"/>
    </row>
    <row r="882" spans="1:15" s="68" customFormat="1" ht="30" customHeight="1">
      <c r="A882" s="18">
        <v>878</v>
      </c>
      <c r="B882" s="19" t="s">
        <v>2227</v>
      </c>
      <c r="C882" s="20">
        <f t="shared" ca="1" si="13"/>
        <v>31</v>
      </c>
      <c r="D882" s="18" t="s">
        <v>2228</v>
      </c>
      <c r="E882" s="20" t="s">
        <v>17</v>
      </c>
      <c r="F882" s="34">
        <v>34048</v>
      </c>
      <c r="G882" s="18" t="s">
        <v>18</v>
      </c>
      <c r="H882" s="18" t="s">
        <v>19</v>
      </c>
      <c r="I882" s="21">
        <v>43497</v>
      </c>
      <c r="J882" s="18" t="s">
        <v>29</v>
      </c>
      <c r="K882" s="19" t="s">
        <v>21</v>
      </c>
      <c r="L882" s="19" t="s">
        <v>30</v>
      </c>
      <c r="M882" s="19" t="s">
        <v>23</v>
      </c>
      <c r="N882" s="22" t="s">
        <v>24</v>
      </c>
      <c r="O882" s="2"/>
    </row>
    <row r="883" spans="1:15" s="68" customFormat="1" ht="30" customHeight="1">
      <c r="A883" s="18">
        <v>879</v>
      </c>
      <c r="B883" s="19" t="s">
        <v>2229</v>
      </c>
      <c r="C883" s="20">
        <f t="shared" ca="1" si="13"/>
        <v>31</v>
      </c>
      <c r="D883" s="18" t="s">
        <v>2230</v>
      </c>
      <c r="E883" s="20" t="s">
        <v>2231</v>
      </c>
      <c r="F883" s="34">
        <v>34316</v>
      </c>
      <c r="G883" s="18" t="s">
        <v>18</v>
      </c>
      <c r="H883" s="18" t="s">
        <v>19</v>
      </c>
      <c r="I883" s="21">
        <v>43497</v>
      </c>
      <c r="J883" s="18" t="s">
        <v>29</v>
      </c>
      <c r="K883" s="19" t="s">
        <v>2232</v>
      </c>
      <c r="L883" s="19" t="s">
        <v>497</v>
      </c>
      <c r="M883" s="19" t="s">
        <v>1227</v>
      </c>
      <c r="N883" s="22" t="s">
        <v>24</v>
      </c>
      <c r="O883" s="2"/>
    </row>
    <row r="884" spans="1:15" s="68" customFormat="1" ht="30" customHeight="1">
      <c r="A884" s="18">
        <v>880</v>
      </c>
      <c r="B884" s="229" t="s">
        <v>2444</v>
      </c>
      <c r="C884" s="231">
        <f t="shared" ca="1" si="13"/>
        <v>29</v>
      </c>
      <c r="D884" s="228" t="s">
        <v>2625</v>
      </c>
      <c r="E884" s="229" t="s">
        <v>17</v>
      </c>
      <c r="F884" s="230">
        <v>35031</v>
      </c>
      <c r="G884" s="229" t="s">
        <v>18</v>
      </c>
      <c r="H884" s="228" t="s">
        <v>1326</v>
      </c>
      <c r="I884" s="232">
        <v>45404</v>
      </c>
      <c r="J884" s="238" t="s">
        <v>1327</v>
      </c>
      <c r="K884" s="229" t="s">
        <v>2585</v>
      </c>
      <c r="L884" s="237" t="s">
        <v>2575</v>
      </c>
      <c r="M884" s="227" t="s">
        <v>1227</v>
      </c>
      <c r="N884" s="233" t="s">
        <v>24</v>
      </c>
      <c r="O884" s="2"/>
    </row>
    <row r="885" spans="1:15" s="68" customFormat="1" ht="30" customHeight="1">
      <c r="A885" s="18">
        <v>881</v>
      </c>
      <c r="B885" s="229" t="s">
        <v>2445</v>
      </c>
      <c r="C885" s="231">
        <f t="shared" ca="1" si="13"/>
        <v>30</v>
      </c>
      <c r="D885" s="228" t="s">
        <v>2626</v>
      </c>
      <c r="E885" s="229" t="s">
        <v>2610</v>
      </c>
      <c r="F885" s="230">
        <v>34478</v>
      </c>
      <c r="G885" s="229" t="s">
        <v>2755</v>
      </c>
      <c r="H885" s="228" t="s">
        <v>1326</v>
      </c>
      <c r="I885" s="232">
        <v>45404</v>
      </c>
      <c r="J885" s="238" t="s">
        <v>1327</v>
      </c>
      <c r="K885" s="229" t="s">
        <v>2585</v>
      </c>
      <c r="L885" s="237" t="s">
        <v>2575</v>
      </c>
      <c r="M885" s="227" t="s">
        <v>1227</v>
      </c>
      <c r="N885" s="233" t="s">
        <v>24</v>
      </c>
      <c r="O885" s="2"/>
    </row>
    <row r="886" spans="1:15" s="68" customFormat="1" ht="30" customHeight="1">
      <c r="A886" s="18">
        <v>882</v>
      </c>
      <c r="B886" s="229" t="s">
        <v>2446</v>
      </c>
      <c r="C886" s="231">
        <f t="shared" ca="1" si="13"/>
        <v>27</v>
      </c>
      <c r="D886" s="228" t="s">
        <v>2627</v>
      </c>
      <c r="E886" s="229" t="s">
        <v>2611</v>
      </c>
      <c r="F886" s="230">
        <v>35460</v>
      </c>
      <c r="G886" s="229" t="s">
        <v>2755</v>
      </c>
      <c r="H886" s="228" t="s">
        <v>1326</v>
      </c>
      <c r="I886" s="232">
        <v>45404</v>
      </c>
      <c r="J886" s="238" t="s">
        <v>1327</v>
      </c>
      <c r="K886" s="229" t="s">
        <v>2586</v>
      </c>
      <c r="L886" s="237" t="s">
        <v>2575</v>
      </c>
      <c r="M886" s="227" t="s">
        <v>1227</v>
      </c>
      <c r="N886" s="233" t="s">
        <v>24</v>
      </c>
      <c r="O886" s="2"/>
    </row>
    <row r="887" spans="1:15" s="68" customFormat="1" ht="30" customHeight="1">
      <c r="A887" s="18">
        <v>883</v>
      </c>
      <c r="B887" s="229" t="s">
        <v>2447</v>
      </c>
      <c r="C887" s="231">
        <f t="shared" ca="1" si="13"/>
        <v>26</v>
      </c>
      <c r="D887" s="228" t="s">
        <v>2628</v>
      </c>
      <c r="E887" s="229" t="s">
        <v>17</v>
      </c>
      <c r="F887" s="230">
        <v>36116</v>
      </c>
      <c r="G887" s="229" t="s">
        <v>18</v>
      </c>
      <c r="H887" s="228" t="s">
        <v>1326</v>
      </c>
      <c r="I887" s="232">
        <v>45404</v>
      </c>
      <c r="J887" s="238" t="s">
        <v>1327</v>
      </c>
      <c r="K887" s="229" t="s">
        <v>2585</v>
      </c>
      <c r="L887" s="237" t="s">
        <v>2575</v>
      </c>
      <c r="M887" s="227" t="s">
        <v>1227</v>
      </c>
      <c r="N887" s="233" t="s">
        <v>24</v>
      </c>
      <c r="O887" s="2"/>
    </row>
    <row r="888" spans="1:15" s="68" customFormat="1" ht="30" customHeight="1">
      <c r="A888" s="18">
        <v>884</v>
      </c>
      <c r="B888" s="229" t="s">
        <v>2448</v>
      </c>
      <c r="C888" s="231">
        <f t="shared" ca="1" si="13"/>
        <v>25</v>
      </c>
      <c r="D888" s="228" t="s">
        <v>2629</v>
      </c>
      <c r="E888" s="229" t="s">
        <v>17</v>
      </c>
      <c r="F888" s="230">
        <v>36371</v>
      </c>
      <c r="G888" s="229" t="s">
        <v>18</v>
      </c>
      <c r="H888" s="228" t="s">
        <v>1326</v>
      </c>
      <c r="I888" s="232">
        <v>45404</v>
      </c>
      <c r="J888" s="238" t="s">
        <v>1327</v>
      </c>
      <c r="K888" s="229" t="s">
        <v>2585</v>
      </c>
      <c r="L888" s="237" t="s">
        <v>2575</v>
      </c>
      <c r="M888" s="227" t="s">
        <v>1227</v>
      </c>
      <c r="N888" s="233" t="s">
        <v>24</v>
      </c>
      <c r="O888" s="2"/>
    </row>
    <row r="889" spans="1:15" s="68" customFormat="1" ht="30" customHeight="1">
      <c r="A889" s="18">
        <v>885</v>
      </c>
      <c r="B889" s="229" t="s">
        <v>2449</v>
      </c>
      <c r="C889" s="231">
        <f t="shared" ca="1" si="13"/>
        <v>28</v>
      </c>
      <c r="D889" s="228" t="s">
        <v>2630</v>
      </c>
      <c r="E889" s="229" t="s">
        <v>17</v>
      </c>
      <c r="F889" s="230">
        <v>35166</v>
      </c>
      <c r="G889" s="229" t="s">
        <v>18</v>
      </c>
      <c r="H889" s="228" t="s">
        <v>1326</v>
      </c>
      <c r="I889" s="232">
        <v>45404</v>
      </c>
      <c r="J889" s="238" t="s">
        <v>1327</v>
      </c>
      <c r="K889" s="229" t="s">
        <v>2587</v>
      </c>
      <c r="L889" s="237" t="s">
        <v>2576</v>
      </c>
      <c r="M889" s="227" t="s">
        <v>1227</v>
      </c>
      <c r="N889" s="233" t="s">
        <v>24</v>
      </c>
      <c r="O889" s="2"/>
    </row>
    <row r="890" spans="1:15" s="68" customFormat="1" ht="30" customHeight="1">
      <c r="A890" s="18">
        <v>886</v>
      </c>
      <c r="B890" s="229" t="s">
        <v>2450</v>
      </c>
      <c r="C890" s="231">
        <f t="shared" ca="1" si="13"/>
        <v>24</v>
      </c>
      <c r="D890" s="228" t="s">
        <v>2631</v>
      </c>
      <c r="E890" s="229" t="s">
        <v>17</v>
      </c>
      <c r="F890" s="230">
        <v>36804</v>
      </c>
      <c r="G890" s="229" t="s">
        <v>18</v>
      </c>
      <c r="H890" s="228" t="s">
        <v>1326</v>
      </c>
      <c r="I890" s="232">
        <v>45404</v>
      </c>
      <c r="J890" s="238" t="s">
        <v>1327</v>
      </c>
      <c r="K890" s="229" t="s">
        <v>2587</v>
      </c>
      <c r="L890" s="237" t="s">
        <v>2576</v>
      </c>
      <c r="M890" s="227" t="s">
        <v>1227</v>
      </c>
      <c r="N890" s="233" t="s">
        <v>24</v>
      </c>
      <c r="O890" s="2"/>
    </row>
    <row r="891" spans="1:15" s="68" customFormat="1" ht="30" customHeight="1">
      <c r="A891" s="18">
        <v>887</v>
      </c>
      <c r="B891" s="229" t="s">
        <v>2451</v>
      </c>
      <c r="C891" s="231">
        <f t="shared" ca="1" si="13"/>
        <v>29</v>
      </c>
      <c r="D891" s="228" t="s">
        <v>2632</v>
      </c>
      <c r="E891" s="229" t="s">
        <v>17</v>
      </c>
      <c r="F891" s="230">
        <v>34971</v>
      </c>
      <c r="G891" s="229" t="s">
        <v>18</v>
      </c>
      <c r="H891" s="228" t="s">
        <v>1326</v>
      </c>
      <c r="I891" s="232">
        <v>45404</v>
      </c>
      <c r="J891" s="238" t="s">
        <v>1327</v>
      </c>
      <c r="K891" s="229" t="s">
        <v>2587</v>
      </c>
      <c r="L891" s="237" t="s">
        <v>2576</v>
      </c>
      <c r="M891" s="227" t="s">
        <v>1227</v>
      </c>
      <c r="N891" s="233" t="s">
        <v>24</v>
      </c>
      <c r="O891" s="2"/>
    </row>
    <row r="892" spans="1:15" s="68" customFormat="1" ht="30" customHeight="1">
      <c r="A892" s="18">
        <v>888</v>
      </c>
      <c r="B892" s="229" t="s">
        <v>2452</v>
      </c>
      <c r="C892" s="231">
        <f t="shared" ca="1" si="13"/>
        <v>29</v>
      </c>
      <c r="D892" s="228" t="s">
        <v>2633</v>
      </c>
      <c r="E892" s="229" t="s">
        <v>17</v>
      </c>
      <c r="F892" s="230">
        <v>34948</v>
      </c>
      <c r="G892" s="229" t="s">
        <v>18</v>
      </c>
      <c r="H892" s="228" t="s">
        <v>1326</v>
      </c>
      <c r="I892" s="232">
        <v>45404</v>
      </c>
      <c r="J892" s="238" t="s">
        <v>1327</v>
      </c>
      <c r="K892" s="229" t="s">
        <v>2587</v>
      </c>
      <c r="L892" s="237" t="s">
        <v>2576</v>
      </c>
      <c r="M892" s="227" t="s">
        <v>1227</v>
      </c>
      <c r="N892" s="233" t="s">
        <v>24</v>
      </c>
      <c r="O892" s="2"/>
    </row>
    <row r="893" spans="1:15" s="68" customFormat="1" ht="30" customHeight="1">
      <c r="A893" s="18">
        <v>889</v>
      </c>
      <c r="B893" s="229" t="s">
        <v>2453</v>
      </c>
      <c r="C893" s="231">
        <f t="shared" ca="1" si="13"/>
        <v>26</v>
      </c>
      <c r="D893" s="228" t="s">
        <v>2634</v>
      </c>
      <c r="E893" s="229" t="s">
        <v>73</v>
      </c>
      <c r="F893" s="230">
        <v>35939</v>
      </c>
      <c r="G893" s="229" t="s">
        <v>2755</v>
      </c>
      <c r="H893" s="228" t="s">
        <v>1326</v>
      </c>
      <c r="I893" s="232">
        <v>45404</v>
      </c>
      <c r="J893" s="238" t="s">
        <v>1327</v>
      </c>
      <c r="K893" s="229" t="s">
        <v>2588</v>
      </c>
      <c r="L893" s="237" t="s">
        <v>1170</v>
      </c>
      <c r="M893" s="227"/>
      <c r="N893" s="233" t="s">
        <v>24</v>
      </c>
      <c r="O893" s="2"/>
    </row>
    <row r="894" spans="1:15" s="68" customFormat="1" ht="30" customHeight="1">
      <c r="A894" s="18">
        <v>890</v>
      </c>
      <c r="B894" s="229" t="s">
        <v>2454</v>
      </c>
      <c r="C894" s="231">
        <f t="shared" ca="1" si="13"/>
        <v>27</v>
      </c>
      <c r="D894" s="228" t="s">
        <v>2635</v>
      </c>
      <c r="E894" s="229" t="s">
        <v>2612</v>
      </c>
      <c r="F894" s="230">
        <v>35450</v>
      </c>
      <c r="G894" s="229" t="s">
        <v>2755</v>
      </c>
      <c r="H894" s="228" t="s">
        <v>1326</v>
      </c>
      <c r="I894" s="232">
        <v>45404</v>
      </c>
      <c r="J894" s="238" t="s">
        <v>1327</v>
      </c>
      <c r="K894" s="229" t="s">
        <v>2588</v>
      </c>
      <c r="L894" s="237" t="s">
        <v>1170</v>
      </c>
      <c r="M894" s="227"/>
      <c r="N894" s="233" t="s">
        <v>24</v>
      </c>
      <c r="O894" s="2"/>
    </row>
    <row r="895" spans="1:15" s="68" customFormat="1" ht="30" customHeight="1">
      <c r="A895" s="18">
        <v>891</v>
      </c>
      <c r="B895" s="229" t="s">
        <v>2455</v>
      </c>
      <c r="C895" s="231">
        <f t="shared" ca="1" si="13"/>
        <v>25</v>
      </c>
      <c r="D895" s="228" t="s">
        <v>2636</v>
      </c>
      <c r="E895" s="229" t="s">
        <v>17</v>
      </c>
      <c r="F895" s="230">
        <v>36509</v>
      </c>
      <c r="G895" s="229" t="s">
        <v>2755</v>
      </c>
      <c r="H895" s="228" t="s">
        <v>1326</v>
      </c>
      <c r="I895" s="232">
        <v>45404</v>
      </c>
      <c r="J895" s="238" t="s">
        <v>1327</v>
      </c>
      <c r="K895" s="229" t="s">
        <v>2589</v>
      </c>
      <c r="L895" s="237" t="s">
        <v>2577</v>
      </c>
      <c r="M895" s="227" t="s">
        <v>1227</v>
      </c>
      <c r="N895" s="233" t="s">
        <v>77</v>
      </c>
      <c r="O895" s="2"/>
    </row>
    <row r="896" spans="1:15" s="68" customFormat="1" ht="30" customHeight="1">
      <c r="A896" s="18">
        <v>892</v>
      </c>
      <c r="B896" s="229" t="s">
        <v>2456</v>
      </c>
      <c r="C896" s="231">
        <f t="shared" ca="1" si="13"/>
        <v>27</v>
      </c>
      <c r="D896" s="228" t="s">
        <v>2637</v>
      </c>
      <c r="E896" s="229" t="s">
        <v>17</v>
      </c>
      <c r="F896" s="230">
        <v>35544</v>
      </c>
      <c r="G896" s="229" t="s">
        <v>2755</v>
      </c>
      <c r="H896" s="228" t="s">
        <v>1326</v>
      </c>
      <c r="I896" s="232">
        <v>45404</v>
      </c>
      <c r="J896" s="238" t="s">
        <v>1327</v>
      </c>
      <c r="K896" s="229" t="s">
        <v>2590</v>
      </c>
      <c r="L896" s="237" t="s">
        <v>2577</v>
      </c>
      <c r="M896" s="227" t="s">
        <v>1227</v>
      </c>
      <c r="N896" s="233" t="s">
        <v>77</v>
      </c>
      <c r="O896" s="2"/>
    </row>
    <row r="897" spans="1:15" s="68" customFormat="1" ht="30" customHeight="1">
      <c r="A897" s="18">
        <v>893</v>
      </c>
      <c r="B897" s="229" t="s">
        <v>2457</v>
      </c>
      <c r="C897" s="231">
        <f t="shared" ca="1" si="13"/>
        <v>27</v>
      </c>
      <c r="D897" s="228" t="s">
        <v>2638</v>
      </c>
      <c r="E897" s="229" t="s">
        <v>2613</v>
      </c>
      <c r="F897" s="230">
        <v>35713</v>
      </c>
      <c r="G897" s="229" t="s">
        <v>2755</v>
      </c>
      <c r="H897" s="228" t="s">
        <v>1326</v>
      </c>
      <c r="I897" s="232">
        <v>45404</v>
      </c>
      <c r="J897" s="238" t="s">
        <v>1327</v>
      </c>
      <c r="K897" s="229" t="s">
        <v>2591</v>
      </c>
      <c r="L897" s="237" t="s">
        <v>1686</v>
      </c>
      <c r="M897" s="227" t="s">
        <v>1227</v>
      </c>
      <c r="N897" s="233" t="s">
        <v>24</v>
      </c>
      <c r="O897" s="2"/>
    </row>
    <row r="898" spans="1:15" s="68" customFormat="1" ht="30" customHeight="1">
      <c r="A898" s="18">
        <v>894</v>
      </c>
      <c r="B898" s="229" t="s">
        <v>2458</v>
      </c>
      <c r="C898" s="231">
        <f t="shared" ca="1" si="13"/>
        <v>22</v>
      </c>
      <c r="D898" s="228" t="s">
        <v>2639</v>
      </c>
      <c r="E898" s="229" t="s">
        <v>17</v>
      </c>
      <c r="F898" s="230">
        <v>37432</v>
      </c>
      <c r="G898" s="229" t="s">
        <v>18</v>
      </c>
      <c r="H898" s="228" t="s">
        <v>1326</v>
      </c>
      <c r="I898" s="232">
        <v>45404</v>
      </c>
      <c r="J898" s="238" t="s">
        <v>1327</v>
      </c>
      <c r="K898" s="229" t="s">
        <v>2592</v>
      </c>
      <c r="L898" s="237" t="s">
        <v>2578</v>
      </c>
      <c r="M898" s="227" t="s">
        <v>1227</v>
      </c>
      <c r="N898" s="233" t="s">
        <v>24</v>
      </c>
      <c r="O898" s="2"/>
    </row>
    <row r="899" spans="1:15" s="68" customFormat="1" ht="30" customHeight="1">
      <c r="A899" s="18">
        <v>895</v>
      </c>
      <c r="B899" s="229" t="s">
        <v>2459</v>
      </c>
      <c r="C899" s="231">
        <f t="shared" ca="1" si="13"/>
        <v>29</v>
      </c>
      <c r="D899" s="228" t="s">
        <v>2640</v>
      </c>
      <c r="E899" s="229" t="s">
        <v>73</v>
      </c>
      <c r="F899" s="230">
        <v>34893</v>
      </c>
      <c r="G899" s="229" t="s">
        <v>2755</v>
      </c>
      <c r="H899" s="228" t="s">
        <v>1326</v>
      </c>
      <c r="I899" s="232">
        <v>45404</v>
      </c>
      <c r="J899" s="238" t="s">
        <v>1327</v>
      </c>
      <c r="K899" s="229" t="s">
        <v>2593</v>
      </c>
      <c r="L899" s="237" t="s">
        <v>2579</v>
      </c>
      <c r="M899" s="227" t="s">
        <v>1227</v>
      </c>
      <c r="N899" s="233" t="s">
        <v>77</v>
      </c>
      <c r="O899" s="2"/>
    </row>
    <row r="900" spans="1:15" s="68" customFormat="1" ht="30" customHeight="1">
      <c r="A900" s="18">
        <v>896</v>
      </c>
      <c r="B900" s="229" t="s">
        <v>2460</v>
      </c>
      <c r="C900" s="231">
        <f t="shared" ref="C900:C963" ca="1" si="14">(YEAR(NOW())-YEAR(F900))</f>
        <v>26</v>
      </c>
      <c r="D900" s="228" t="s">
        <v>2641</v>
      </c>
      <c r="E900" s="229" t="s">
        <v>306</v>
      </c>
      <c r="F900" s="230">
        <v>35885</v>
      </c>
      <c r="G900" s="229" t="s">
        <v>18</v>
      </c>
      <c r="H900" s="228" t="s">
        <v>1326</v>
      </c>
      <c r="I900" s="232">
        <v>45404</v>
      </c>
      <c r="J900" s="238" t="s">
        <v>1327</v>
      </c>
      <c r="K900" s="229" t="s">
        <v>2594</v>
      </c>
      <c r="L900" s="237" t="s">
        <v>1329</v>
      </c>
      <c r="M900" s="227" t="s">
        <v>1227</v>
      </c>
      <c r="N900" s="233" t="s">
        <v>24</v>
      </c>
      <c r="O900" s="2"/>
    </row>
    <row r="901" spans="1:15" s="68" customFormat="1" ht="30" customHeight="1">
      <c r="A901" s="18">
        <v>897</v>
      </c>
      <c r="B901" s="229" t="s">
        <v>2461</v>
      </c>
      <c r="C901" s="231">
        <f t="shared" ca="1" si="14"/>
        <v>24</v>
      </c>
      <c r="D901" s="228" t="s">
        <v>2642</v>
      </c>
      <c r="E901" s="229" t="s">
        <v>17</v>
      </c>
      <c r="F901" s="230">
        <v>36613</v>
      </c>
      <c r="G901" s="229" t="s">
        <v>18</v>
      </c>
      <c r="H901" s="228" t="s">
        <v>1326</v>
      </c>
      <c r="I901" s="232">
        <v>45404</v>
      </c>
      <c r="J901" s="238" t="s">
        <v>1327</v>
      </c>
      <c r="K901" s="229" t="s">
        <v>2595</v>
      </c>
      <c r="L901" s="237" t="s">
        <v>957</v>
      </c>
      <c r="M901" s="227" t="s">
        <v>1227</v>
      </c>
      <c r="N901" s="233" t="s">
        <v>24</v>
      </c>
      <c r="O901" s="2"/>
    </row>
    <row r="902" spans="1:15" s="68" customFormat="1" ht="30" customHeight="1">
      <c r="A902" s="18">
        <v>898</v>
      </c>
      <c r="B902" s="229" t="s">
        <v>2462</v>
      </c>
      <c r="C902" s="231">
        <f t="shared" ca="1" si="14"/>
        <v>23</v>
      </c>
      <c r="D902" s="228" t="s">
        <v>2643</v>
      </c>
      <c r="E902" s="229" t="s">
        <v>509</v>
      </c>
      <c r="F902" s="230">
        <v>36979</v>
      </c>
      <c r="G902" s="229" t="s">
        <v>2755</v>
      </c>
      <c r="H902" s="228" t="s">
        <v>1326</v>
      </c>
      <c r="I902" s="232">
        <v>45404</v>
      </c>
      <c r="J902" s="238" t="s">
        <v>1327</v>
      </c>
      <c r="K902" s="229" t="s">
        <v>2595</v>
      </c>
      <c r="L902" s="237" t="s">
        <v>957</v>
      </c>
      <c r="M902" s="227" t="s">
        <v>1227</v>
      </c>
      <c r="N902" s="233" t="s">
        <v>24</v>
      </c>
      <c r="O902" s="2"/>
    </row>
    <row r="903" spans="1:15" s="68" customFormat="1" ht="30" customHeight="1">
      <c r="A903" s="18">
        <v>899</v>
      </c>
      <c r="B903" s="229" t="s">
        <v>2463</v>
      </c>
      <c r="C903" s="231">
        <f t="shared" ca="1" si="14"/>
        <v>24</v>
      </c>
      <c r="D903" s="228" t="s">
        <v>2644</v>
      </c>
      <c r="E903" s="229" t="s">
        <v>33</v>
      </c>
      <c r="F903" s="230">
        <v>36875</v>
      </c>
      <c r="G903" s="229" t="s">
        <v>18</v>
      </c>
      <c r="H903" s="228" t="s">
        <v>1326</v>
      </c>
      <c r="I903" s="232">
        <v>45404</v>
      </c>
      <c r="J903" s="238" t="s">
        <v>1327</v>
      </c>
      <c r="K903" s="229" t="s">
        <v>2595</v>
      </c>
      <c r="L903" s="237" t="s">
        <v>957</v>
      </c>
      <c r="M903" s="227" t="s">
        <v>1227</v>
      </c>
      <c r="N903" s="233" t="s">
        <v>24</v>
      </c>
      <c r="O903" s="2"/>
    </row>
    <row r="904" spans="1:15" s="68" customFormat="1" ht="30" customHeight="1">
      <c r="A904" s="18">
        <v>900</v>
      </c>
      <c r="B904" s="229" t="s">
        <v>2464</v>
      </c>
      <c r="C904" s="231">
        <f t="shared" ca="1" si="14"/>
        <v>23</v>
      </c>
      <c r="D904" s="228" t="s">
        <v>2645</v>
      </c>
      <c r="E904" s="229" t="s">
        <v>17</v>
      </c>
      <c r="F904" s="230">
        <v>36895</v>
      </c>
      <c r="G904" s="229" t="s">
        <v>2755</v>
      </c>
      <c r="H904" s="228" t="s">
        <v>1326</v>
      </c>
      <c r="I904" s="232">
        <v>45404</v>
      </c>
      <c r="J904" s="238" t="s">
        <v>1327</v>
      </c>
      <c r="K904" s="229" t="s">
        <v>2595</v>
      </c>
      <c r="L904" s="237" t="s">
        <v>957</v>
      </c>
      <c r="M904" s="227" t="s">
        <v>1227</v>
      </c>
      <c r="N904" s="233" t="s">
        <v>24</v>
      </c>
      <c r="O904" s="2"/>
    </row>
    <row r="905" spans="1:15" s="68" customFormat="1" ht="30" customHeight="1">
      <c r="A905" s="18">
        <v>901</v>
      </c>
      <c r="B905" s="229" t="s">
        <v>2465</v>
      </c>
      <c r="C905" s="231">
        <f t="shared" ca="1" si="14"/>
        <v>29</v>
      </c>
      <c r="D905" s="228" t="s">
        <v>2646</v>
      </c>
      <c r="E905" s="229" t="s">
        <v>17</v>
      </c>
      <c r="F905" s="230">
        <v>34723</v>
      </c>
      <c r="G905" s="229" t="s">
        <v>18</v>
      </c>
      <c r="H905" s="228" t="s">
        <v>1326</v>
      </c>
      <c r="I905" s="232">
        <v>45404</v>
      </c>
      <c r="J905" s="238" t="s">
        <v>1327</v>
      </c>
      <c r="K905" s="229" t="s">
        <v>2596</v>
      </c>
      <c r="L905" s="237" t="s">
        <v>2580</v>
      </c>
      <c r="M905" s="227" t="s">
        <v>2756</v>
      </c>
      <c r="N905" s="233" t="s">
        <v>77</v>
      </c>
      <c r="O905" s="2"/>
    </row>
    <row r="906" spans="1:15" s="68" customFormat="1" ht="30" customHeight="1">
      <c r="A906" s="18">
        <v>902</v>
      </c>
      <c r="B906" s="229" t="s">
        <v>2466</v>
      </c>
      <c r="C906" s="231">
        <f t="shared" ca="1" si="14"/>
        <v>24</v>
      </c>
      <c r="D906" s="228" t="s">
        <v>2647</v>
      </c>
      <c r="E906" s="229" t="s">
        <v>779</v>
      </c>
      <c r="F906" s="230">
        <v>36754</v>
      </c>
      <c r="G906" s="229" t="s">
        <v>2755</v>
      </c>
      <c r="H906" s="228" t="s">
        <v>1326</v>
      </c>
      <c r="I906" s="232">
        <v>45404</v>
      </c>
      <c r="J906" s="238" t="s">
        <v>1327</v>
      </c>
      <c r="K906" s="229" t="s">
        <v>2596</v>
      </c>
      <c r="L906" s="237" t="s">
        <v>2581</v>
      </c>
      <c r="M906" s="227" t="s">
        <v>2756</v>
      </c>
      <c r="N906" s="233" t="s">
        <v>77</v>
      </c>
      <c r="O906" s="2"/>
    </row>
    <row r="907" spans="1:15" s="68" customFormat="1" ht="30" customHeight="1">
      <c r="A907" s="18">
        <v>903</v>
      </c>
      <c r="B907" s="229" t="s">
        <v>2467</v>
      </c>
      <c r="C907" s="231">
        <f t="shared" ca="1" si="14"/>
        <v>28</v>
      </c>
      <c r="D907" s="228" t="s">
        <v>2648</v>
      </c>
      <c r="E907" s="229" t="s">
        <v>103</v>
      </c>
      <c r="F907" s="230">
        <v>35269</v>
      </c>
      <c r="G907" s="229" t="s">
        <v>18</v>
      </c>
      <c r="H907" s="228" t="s">
        <v>1326</v>
      </c>
      <c r="I907" s="232">
        <v>45404</v>
      </c>
      <c r="J907" s="238" t="s">
        <v>1327</v>
      </c>
      <c r="K907" s="229" t="s">
        <v>2596</v>
      </c>
      <c r="L907" s="237" t="s">
        <v>2581</v>
      </c>
      <c r="M907" s="227" t="s">
        <v>2756</v>
      </c>
      <c r="N907" s="233" t="s">
        <v>77</v>
      </c>
      <c r="O907" s="2"/>
    </row>
    <row r="908" spans="1:15" s="68" customFormat="1" ht="30" customHeight="1">
      <c r="A908" s="18">
        <v>904</v>
      </c>
      <c r="B908" s="229" t="s">
        <v>2468</v>
      </c>
      <c r="C908" s="231">
        <f t="shared" ca="1" si="14"/>
        <v>25</v>
      </c>
      <c r="D908" s="228" t="s">
        <v>2649</v>
      </c>
      <c r="E908" s="229" t="s">
        <v>2614</v>
      </c>
      <c r="F908" s="230">
        <v>36240</v>
      </c>
      <c r="G908" s="229" t="s">
        <v>2755</v>
      </c>
      <c r="H908" s="228" t="s">
        <v>1326</v>
      </c>
      <c r="I908" s="232">
        <v>45404</v>
      </c>
      <c r="J908" s="238" t="s">
        <v>1327</v>
      </c>
      <c r="K908" s="229" t="s">
        <v>2596</v>
      </c>
      <c r="L908" s="237" t="s">
        <v>2581</v>
      </c>
      <c r="M908" s="227" t="s">
        <v>2756</v>
      </c>
      <c r="N908" s="233" t="s">
        <v>77</v>
      </c>
      <c r="O908" s="2"/>
    </row>
    <row r="909" spans="1:15" s="68" customFormat="1" ht="30" customHeight="1">
      <c r="A909" s="18">
        <v>905</v>
      </c>
      <c r="B909" s="229" t="s">
        <v>2469</v>
      </c>
      <c r="C909" s="231">
        <f t="shared" ca="1" si="14"/>
        <v>33</v>
      </c>
      <c r="D909" s="228" t="s">
        <v>2650</v>
      </c>
      <c r="E909" s="229" t="s">
        <v>17</v>
      </c>
      <c r="F909" s="230">
        <v>33401</v>
      </c>
      <c r="G909" s="229" t="s">
        <v>2755</v>
      </c>
      <c r="H909" s="228" t="s">
        <v>1326</v>
      </c>
      <c r="I909" s="232">
        <v>45404</v>
      </c>
      <c r="J909" s="238" t="s">
        <v>1327</v>
      </c>
      <c r="K909" s="229" t="s">
        <v>2597</v>
      </c>
      <c r="L909" s="237" t="s">
        <v>675</v>
      </c>
      <c r="M909" s="227" t="s">
        <v>23</v>
      </c>
      <c r="N909" s="233" t="s">
        <v>24</v>
      </c>
      <c r="O909" s="2"/>
    </row>
    <row r="910" spans="1:15" s="68" customFormat="1" ht="30" customHeight="1">
      <c r="A910" s="18">
        <v>906</v>
      </c>
      <c r="B910" s="229" t="s">
        <v>2470</v>
      </c>
      <c r="C910" s="231">
        <f t="shared" ca="1" si="14"/>
        <v>30</v>
      </c>
      <c r="D910" s="228" t="s">
        <v>2651</v>
      </c>
      <c r="E910" s="229" t="s">
        <v>17</v>
      </c>
      <c r="F910" s="230">
        <v>34422</v>
      </c>
      <c r="G910" s="229" t="s">
        <v>2755</v>
      </c>
      <c r="H910" s="228" t="s">
        <v>1326</v>
      </c>
      <c r="I910" s="232">
        <v>45404</v>
      </c>
      <c r="J910" s="238" t="s">
        <v>1327</v>
      </c>
      <c r="K910" s="229" t="s">
        <v>2597</v>
      </c>
      <c r="L910" s="237" t="s">
        <v>675</v>
      </c>
      <c r="M910" s="227" t="s">
        <v>23</v>
      </c>
      <c r="N910" s="233" t="s">
        <v>24</v>
      </c>
      <c r="O910" s="2"/>
    </row>
    <row r="911" spans="1:15" s="68" customFormat="1" ht="30" customHeight="1">
      <c r="A911" s="18">
        <v>907</v>
      </c>
      <c r="B911" s="229" t="s">
        <v>2471</v>
      </c>
      <c r="C911" s="231">
        <f t="shared" ca="1" si="14"/>
        <v>26</v>
      </c>
      <c r="D911" s="228" t="s">
        <v>2652</v>
      </c>
      <c r="E911" s="229" t="s">
        <v>131</v>
      </c>
      <c r="F911" s="230">
        <v>36091</v>
      </c>
      <c r="G911" s="229" t="s">
        <v>2755</v>
      </c>
      <c r="H911" s="228" t="s">
        <v>1326</v>
      </c>
      <c r="I911" s="232">
        <v>45404</v>
      </c>
      <c r="J911" s="238" t="s">
        <v>1327</v>
      </c>
      <c r="K911" s="229" t="s">
        <v>2597</v>
      </c>
      <c r="L911" s="237" t="s">
        <v>675</v>
      </c>
      <c r="M911" s="227" t="s">
        <v>23</v>
      </c>
      <c r="N911" s="233" t="s">
        <v>24</v>
      </c>
      <c r="O911" s="2"/>
    </row>
    <row r="912" spans="1:15" s="68" customFormat="1" ht="30" customHeight="1">
      <c r="A912" s="18">
        <v>908</v>
      </c>
      <c r="B912" s="229" t="s">
        <v>2472</v>
      </c>
      <c r="C912" s="231">
        <f t="shared" ca="1" si="14"/>
        <v>32</v>
      </c>
      <c r="D912" s="228" t="s">
        <v>2653</v>
      </c>
      <c r="E912" s="229" t="s">
        <v>33</v>
      </c>
      <c r="F912" s="230">
        <v>33772</v>
      </c>
      <c r="G912" s="229" t="s">
        <v>18</v>
      </c>
      <c r="H912" s="228" t="s">
        <v>1326</v>
      </c>
      <c r="I912" s="232">
        <v>45404</v>
      </c>
      <c r="J912" s="238" t="s">
        <v>1327</v>
      </c>
      <c r="K912" s="229" t="s">
        <v>2597</v>
      </c>
      <c r="L912" s="237" t="s">
        <v>675</v>
      </c>
      <c r="M912" s="227" t="s">
        <v>23</v>
      </c>
      <c r="N912" s="233" t="s">
        <v>24</v>
      </c>
      <c r="O912" s="2"/>
    </row>
    <row r="913" spans="1:15" s="68" customFormat="1" ht="30" customHeight="1">
      <c r="A913" s="18">
        <v>909</v>
      </c>
      <c r="B913" s="229" t="s">
        <v>2473</v>
      </c>
      <c r="C913" s="231">
        <f t="shared" ca="1" si="14"/>
        <v>27</v>
      </c>
      <c r="D913" s="228" t="s">
        <v>2654</v>
      </c>
      <c r="E913" s="229" t="s">
        <v>17</v>
      </c>
      <c r="F913" s="230">
        <v>35454</v>
      </c>
      <c r="G913" s="229" t="s">
        <v>2755</v>
      </c>
      <c r="H913" s="228" t="s">
        <v>1326</v>
      </c>
      <c r="I913" s="232">
        <v>45404</v>
      </c>
      <c r="J913" s="238" t="s">
        <v>1327</v>
      </c>
      <c r="K913" s="229" t="s">
        <v>2597</v>
      </c>
      <c r="L913" s="237" t="s">
        <v>675</v>
      </c>
      <c r="M913" s="227" t="s">
        <v>23</v>
      </c>
      <c r="N913" s="233" t="s">
        <v>24</v>
      </c>
      <c r="O913" s="2"/>
    </row>
    <row r="914" spans="1:15" s="68" customFormat="1" ht="30" customHeight="1">
      <c r="A914" s="18">
        <v>910</v>
      </c>
      <c r="B914" s="229" t="s">
        <v>2474</v>
      </c>
      <c r="C914" s="231">
        <f t="shared" ca="1" si="14"/>
        <v>25</v>
      </c>
      <c r="D914" s="228" t="s">
        <v>2655</v>
      </c>
      <c r="E914" s="229" t="s">
        <v>17</v>
      </c>
      <c r="F914" s="230">
        <v>36244</v>
      </c>
      <c r="G914" s="229" t="s">
        <v>18</v>
      </c>
      <c r="H914" s="228" t="s">
        <v>1326</v>
      </c>
      <c r="I914" s="232">
        <v>45404</v>
      </c>
      <c r="J914" s="238" t="s">
        <v>1327</v>
      </c>
      <c r="K914" s="229" t="s">
        <v>2597</v>
      </c>
      <c r="L914" s="237" t="s">
        <v>675</v>
      </c>
      <c r="M914" s="227" t="s">
        <v>23</v>
      </c>
      <c r="N914" s="233" t="s">
        <v>24</v>
      </c>
      <c r="O914" s="2"/>
    </row>
    <row r="915" spans="1:15" s="68" customFormat="1" ht="30" customHeight="1">
      <c r="A915" s="18">
        <v>911</v>
      </c>
      <c r="B915" s="229" t="s">
        <v>2475</v>
      </c>
      <c r="C915" s="231">
        <f t="shared" ca="1" si="14"/>
        <v>26</v>
      </c>
      <c r="D915" s="228" t="s">
        <v>2656</v>
      </c>
      <c r="E915" s="229" t="s">
        <v>17</v>
      </c>
      <c r="F915" s="230">
        <v>36153</v>
      </c>
      <c r="G915" s="229" t="s">
        <v>18</v>
      </c>
      <c r="H915" s="228" t="s">
        <v>1326</v>
      </c>
      <c r="I915" s="232">
        <v>45404</v>
      </c>
      <c r="J915" s="238" t="s">
        <v>1327</v>
      </c>
      <c r="K915" s="229" t="s">
        <v>2597</v>
      </c>
      <c r="L915" s="237" t="s">
        <v>675</v>
      </c>
      <c r="M915" s="227" t="s">
        <v>23</v>
      </c>
      <c r="N915" s="233" t="s">
        <v>24</v>
      </c>
      <c r="O915" s="2"/>
    </row>
    <row r="916" spans="1:15" s="68" customFormat="1" ht="30" customHeight="1">
      <c r="A916" s="18">
        <v>912</v>
      </c>
      <c r="B916" s="229" t="s">
        <v>2476</v>
      </c>
      <c r="C916" s="231">
        <f t="shared" ca="1" si="14"/>
        <v>26</v>
      </c>
      <c r="D916" s="228" t="s">
        <v>2657</v>
      </c>
      <c r="E916" s="229" t="s">
        <v>17</v>
      </c>
      <c r="F916" s="230">
        <v>35998</v>
      </c>
      <c r="G916" s="229" t="s">
        <v>2755</v>
      </c>
      <c r="H916" s="228" t="s">
        <v>1326</v>
      </c>
      <c r="I916" s="232">
        <v>45404</v>
      </c>
      <c r="J916" s="238" t="s">
        <v>1327</v>
      </c>
      <c r="K916" s="229" t="s">
        <v>2597</v>
      </c>
      <c r="L916" s="237" t="s">
        <v>675</v>
      </c>
      <c r="M916" s="227" t="s">
        <v>23</v>
      </c>
      <c r="N916" s="233" t="s">
        <v>24</v>
      </c>
      <c r="O916" s="2"/>
    </row>
    <row r="917" spans="1:15" s="68" customFormat="1" ht="30" customHeight="1">
      <c r="A917" s="18">
        <v>913</v>
      </c>
      <c r="B917" s="229" t="s">
        <v>2477</v>
      </c>
      <c r="C917" s="231">
        <f t="shared" ca="1" si="14"/>
        <v>26</v>
      </c>
      <c r="D917" s="228" t="s">
        <v>2658</v>
      </c>
      <c r="E917" s="229" t="s">
        <v>17</v>
      </c>
      <c r="F917" s="230">
        <v>35990</v>
      </c>
      <c r="G917" s="229" t="s">
        <v>2755</v>
      </c>
      <c r="H917" s="228" t="s">
        <v>1326</v>
      </c>
      <c r="I917" s="232">
        <v>45404</v>
      </c>
      <c r="J917" s="238" t="s">
        <v>1327</v>
      </c>
      <c r="K917" s="229" t="s">
        <v>2597</v>
      </c>
      <c r="L917" s="237" t="s">
        <v>675</v>
      </c>
      <c r="M917" s="227" t="s">
        <v>23</v>
      </c>
      <c r="N917" s="233" t="s">
        <v>24</v>
      </c>
      <c r="O917" s="2"/>
    </row>
    <row r="918" spans="1:15" s="68" customFormat="1" ht="30" customHeight="1">
      <c r="A918" s="18">
        <v>914</v>
      </c>
      <c r="B918" s="229" t="s">
        <v>2478</v>
      </c>
      <c r="C918" s="231">
        <f t="shared" ca="1" si="14"/>
        <v>26</v>
      </c>
      <c r="D918" s="228" t="s">
        <v>2659</v>
      </c>
      <c r="E918" s="229" t="s">
        <v>2615</v>
      </c>
      <c r="F918" s="230">
        <v>35996</v>
      </c>
      <c r="G918" s="229" t="s">
        <v>18</v>
      </c>
      <c r="H918" s="228" t="s">
        <v>1326</v>
      </c>
      <c r="I918" s="232">
        <v>45404</v>
      </c>
      <c r="J918" s="238" t="s">
        <v>1327</v>
      </c>
      <c r="K918" s="229" t="s">
        <v>2597</v>
      </c>
      <c r="L918" s="237" t="s">
        <v>675</v>
      </c>
      <c r="M918" s="227" t="s">
        <v>23</v>
      </c>
      <c r="N918" s="233" t="s">
        <v>24</v>
      </c>
      <c r="O918" s="2"/>
    </row>
    <row r="919" spans="1:15" s="68" customFormat="1" ht="30" customHeight="1">
      <c r="A919" s="18">
        <v>915</v>
      </c>
      <c r="B919" s="229" t="s">
        <v>2479</v>
      </c>
      <c r="C919" s="231">
        <f t="shared" ca="1" si="14"/>
        <v>33</v>
      </c>
      <c r="D919" s="228" t="s">
        <v>2660</v>
      </c>
      <c r="E919" s="229" t="s">
        <v>73</v>
      </c>
      <c r="F919" s="230">
        <v>33573</v>
      </c>
      <c r="G919" s="229" t="s">
        <v>2755</v>
      </c>
      <c r="H919" s="228" t="s">
        <v>1326</v>
      </c>
      <c r="I919" s="232">
        <v>45404</v>
      </c>
      <c r="J919" s="238" t="s">
        <v>1327</v>
      </c>
      <c r="K919" s="229" t="s">
        <v>2597</v>
      </c>
      <c r="L919" s="237" t="s">
        <v>675</v>
      </c>
      <c r="M919" s="227" t="s">
        <v>23</v>
      </c>
      <c r="N919" s="233" t="s">
        <v>24</v>
      </c>
      <c r="O919" s="2"/>
    </row>
    <row r="920" spans="1:15" s="68" customFormat="1" ht="30" customHeight="1">
      <c r="A920" s="18">
        <v>916</v>
      </c>
      <c r="B920" s="229" t="s">
        <v>2480</v>
      </c>
      <c r="C920" s="231">
        <f t="shared" ca="1" si="14"/>
        <v>28</v>
      </c>
      <c r="D920" s="228" t="s">
        <v>2661</v>
      </c>
      <c r="E920" s="229" t="s">
        <v>17</v>
      </c>
      <c r="F920" s="230">
        <v>35224</v>
      </c>
      <c r="G920" s="229" t="s">
        <v>18</v>
      </c>
      <c r="H920" s="228" t="s">
        <v>1326</v>
      </c>
      <c r="I920" s="232">
        <v>45404</v>
      </c>
      <c r="J920" s="238" t="s">
        <v>1327</v>
      </c>
      <c r="K920" s="229" t="s">
        <v>2597</v>
      </c>
      <c r="L920" s="237" t="s">
        <v>675</v>
      </c>
      <c r="M920" s="227" t="s">
        <v>23</v>
      </c>
      <c r="N920" s="233" t="s">
        <v>24</v>
      </c>
      <c r="O920" s="2"/>
    </row>
    <row r="921" spans="1:15" s="68" customFormat="1" ht="30" customHeight="1">
      <c r="A921" s="18">
        <v>917</v>
      </c>
      <c r="B921" s="229" t="s">
        <v>2481</v>
      </c>
      <c r="C921" s="231">
        <f t="shared" ca="1" si="14"/>
        <v>31</v>
      </c>
      <c r="D921" s="228" t="s">
        <v>2662</v>
      </c>
      <c r="E921" s="229" t="s">
        <v>73</v>
      </c>
      <c r="F921" s="230">
        <v>34174</v>
      </c>
      <c r="G921" s="229" t="s">
        <v>2755</v>
      </c>
      <c r="H921" s="228" t="s">
        <v>1326</v>
      </c>
      <c r="I921" s="232">
        <v>45404</v>
      </c>
      <c r="J921" s="238" t="s">
        <v>1327</v>
      </c>
      <c r="K921" s="229" t="s">
        <v>2597</v>
      </c>
      <c r="L921" s="237" t="s">
        <v>675</v>
      </c>
      <c r="M921" s="227" t="s">
        <v>23</v>
      </c>
      <c r="N921" s="233" t="s">
        <v>24</v>
      </c>
      <c r="O921" s="2"/>
    </row>
    <row r="922" spans="1:15" s="68" customFormat="1" ht="30" customHeight="1">
      <c r="A922" s="18">
        <v>918</v>
      </c>
      <c r="B922" s="229" t="s">
        <v>2482</v>
      </c>
      <c r="C922" s="231">
        <f t="shared" ca="1" si="14"/>
        <v>27</v>
      </c>
      <c r="D922" s="228" t="s">
        <v>2663</v>
      </c>
      <c r="E922" s="229" t="s">
        <v>2616</v>
      </c>
      <c r="F922" s="230">
        <v>35770</v>
      </c>
      <c r="G922" s="229" t="s">
        <v>18</v>
      </c>
      <c r="H922" s="228" t="s">
        <v>1326</v>
      </c>
      <c r="I922" s="232">
        <v>45404</v>
      </c>
      <c r="J922" s="238" t="s">
        <v>1327</v>
      </c>
      <c r="K922" s="229" t="s">
        <v>2597</v>
      </c>
      <c r="L922" s="237" t="s">
        <v>675</v>
      </c>
      <c r="M922" s="227" t="s">
        <v>23</v>
      </c>
      <c r="N922" s="233" t="s">
        <v>24</v>
      </c>
      <c r="O922" s="2"/>
    </row>
    <row r="923" spans="1:15" s="68" customFormat="1" ht="30" customHeight="1">
      <c r="A923" s="18">
        <v>919</v>
      </c>
      <c r="B923" s="229" t="s">
        <v>2483</v>
      </c>
      <c r="C923" s="231">
        <f t="shared" ca="1" si="14"/>
        <v>25</v>
      </c>
      <c r="D923" s="228" t="s">
        <v>2664</v>
      </c>
      <c r="E923" s="229" t="s">
        <v>17</v>
      </c>
      <c r="F923" s="230">
        <v>36467</v>
      </c>
      <c r="G923" s="229" t="s">
        <v>18</v>
      </c>
      <c r="H923" s="228" t="s">
        <v>1326</v>
      </c>
      <c r="I923" s="232">
        <v>45404</v>
      </c>
      <c r="J923" s="238" t="s">
        <v>1327</v>
      </c>
      <c r="K923" s="229" t="s">
        <v>2597</v>
      </c>
      <c r="L923" s="237" t="s">
        <v>675</v>
      </c>
      <c r="M923" s="227" t="s">
        <v>23</v>
      </c>
      <c r="N923" s="233" t="s">
        <v>24</v>
      </c>
      <c r="O923" s="2"/>
    </row>
    <row r="924" spans="1:15" s="68" customFormat="1" ht="30" customHeight="1">
      <c r="A924" s="18">
        <v>920</v>
      </c>
      <c r="B924" s="229" t="s">
        <v>2484</v>
      </c>
      <c r="C924" s="231">
        <f t="shared" ca="1" si="14"/>
        <v>27</v>
      </c>
      <c r="D924" s="228" t="s">
        <v>2665</v>
      </c>
      <c r="E924" s="229" t="s">
        <v>80</v>
      </c>
      <c r="F924" s="230">
        <v>35581</v>
      </c>
      <c r="G924" s="229" t="s">
        <v>2755</v>
      </c>
      <c r="H924" s="228" t="s">
        <v>1326</v>
      </c>
      <c r="I924" s="232">
        <v>45404</v>
      </c>
      <c r="J924" s="238" t="s">
        <v>1327</v>
      </c>
      <c r="K924" s="229" t="s">
        <v>2597</v>
      </c>
      <c r="L924" s="237" t="s">
        <v>675</v>
      </c>
      <c r="M924" s="227" t="s">
        <v>23</v>
      </c>
      <c r="N924" s="233" t="s">
        <v>24</v>
      </c>
      <c r="O924" s="2"/>
    </row>
    <row r="925" spans="1:15" s="68" customFormat="1" ht="30" customHeight="1">
      <c r="A925" s="18">
        <v>921</v>
      </c>
      <c r="B925" s="229" t="s">
        <v>2485</v>
      </c>
      <c r="C925" s="231">
        <f t="shared" ca="1" si="14"/>
        <v>25</v>
      </c>
      <c r="D925" s="228" t="s">
        <v>2666</v>
      </c>
      <c r="E925" s="229" t="s">
        <v>2617</v>
      </c>
      <c r="F925" s="230">
        <v>36251</v>
      </c>
      <c r="G925" s="229" t="s">
        <v>2755</v>
      </c>
      <c r="H925" s="228" t="s">
        <v>1326</v>
      </c>
      <c r="I925" s="232">
        <v>45404</v>
      </c>
      <c r="J925" s="238" t="s">
        <v>1327</v>
      </c>
      <c r="K925" s="229" t="s">
        <v>2597</v>
      </c>
      <c r="L925" s="237" t="s">
        <v>675</v>
      </c>
      <c r="M925" s="227" t="s">
        <v>23</v>
      </c>
      <c r="N925" s="233" t="s">
        <v>24</v>
      </c>
      <c r="O925" s="2"/>
    </row>
    <row r="926" spans="1:15" s="68" customFormat="1" ht="30" customHeight="1">
      <c r="A926" s="18">
        <v>922</v>
      </c>
      <c r="B926" s="229" t="s">
        <v>2486</v>
      </c>
      <c r="C926" s="231">
        <f t="shared" ca="1" si="14"/>
        <v>34</v>
      </c>
      <c r="D926" s="228" t="s">
        <v>2667</v>
      </c>
      <c r="E926" s="229" t="s">
        <v>73</v>
      </c>
      <c r="F926" s="230">
        <v>33094</v>
      </c>
      <c r="G926" s="229" t="s">
        <v>2755</v>
      </c>
      <c r="H926" s="228" t="s">
        <v>1326</v>
      </c>
      <c r="I926" s="232">
        <v>45404</v>
      </c>
      <c r="J926" s="238" t="s">
        <v>1327</v>
      </c>
      <c r="K926" s="229" t="s">
        <v>2597</v>
      </c>
      <c r="L926" s="237" t="s">
        <v>675</v>
      </c>
      <c r="M926" s="227" t="s">
        <v>23</v>
      </c>
      <c r="N926" s="233" t="s">
        <v>24</v>
      </c>
      <c r="O926" s="2"/>
    </row>
    <row r="927" spans="1:15" s="68" customFormat="1" ht="30" customHeight="1">
      <c r="A927" s="18">
        <v>923</v>
      </c>
      <c r="B927" s="229" t="s">
        <v>2487</v>
      </c>
      <c r="C927" s="231">
        <f t="shared" ca="1" si="14"/>
        <v>27</v>
      </c>
      <c r="D927" s="228" t="s">
        <v>2668</v>
      </c>
      <c r="E927" s="229" t="s">
        <v>17</v>
      </c>
      <c r="F927" s="230">
        <v>35745</v>
      </c>
      <c r="G927" s="229" t="s">
        <v>18</v>
      </c>
      <c r="H927" s="228" t="s">
        <v>1326</v>
      </c>
      <c r="I927" s="232">
        <v>45404</v>
      </c>
      <c r="J927" s="238" t="s">
        <v>1327</v>
      </c>
      <c r="K927" s="229" t="s">
        <v>2597</v>
      </c>
      <c r="L927" s="237" t="s">
        <v>675</v>
      </c>
      <c r="M927" s="227" t="s">
        <v>23</v>
      </c>
      <c r="N927" s="233" t="s">
        <v>24</v>
      </c>
      <c r="O927" s="2"/>
    </row>
    <row r="928" spans="1:15" s="68" customFormat="1" ht="30" customHeight="1">
      <c r="A928" s="18">
        <v>924</v>
      </c>
      <c r="B928" s="229" t="s">
        <v>2488</v>
      </c>
      <c r="C928" s="231">
        <f t="shared" ca="1" si="14"/>
        <v>26</v>
      </c>
      <c r="D928" s="228" t="s">
        <v>2669</v>
      </c>
      <c r="E928" s="229" t="s">
        <v>73</v>
      </c>
      <c r="F928" s="230">
        <v>35949</v>
      </c>
      <c r="G928" s="229" t="s">
        <v>18</v>
      </c>
      <c r="H928" s="228" t="s">
        <v>1326</v>
      </c>
      <c r="I928" s="232">
        <v>45404</v>
      </c>
      <c r="J928" s="238" t="s">
        <v>1327</v>
      </c>
      <c r="K928" s="229" t="s">
        <v>2597</v>
      </c>
      <c r="L928" s="237" t="s">
        <v>675</v>
      </c>
      <c r="M928" s="227" t="s">
        <v>23</v>
      </c>
      <c r="N928" s="233" t="s">
        <v>24</v>
      </c>
      <c r="O928" s="2"/>
    </row>
    <row r="929" spans="1:15" s="68" customFormat="1" ht="30" customHeight="1">
      <c r="A929" s="18">
        <v>925</v>
      </c>
      <c r="B929" s="229" t="s">
        <v>2489</v>
      </c>
      <c r="C929" s="231">
        <f t="shared" ca="1" si="14"/>
        <v>28</v>
      </c>
      <c r="D929" s="228" t="s">
        <v>2670</v>
      </c>
      <c r="E929" s="229" t="s">
        <v>17</v>
      </c>
      <c r="F929" s="230">
        <v>35393</v>
      </c>
      <c r="G929" s="229" t="s">
        <v>2755</v>
      </c>
      <c r="H929" s="228" t="s">
        <v>1326</v>
      </c>
      <c r="I929" s="232">
        <v>45404</v>
      </c>
      <c r="J929" s="238" t="s">
        <v>1327</v>
      </c>
      <c r="K929" s="229" t="s">
        <v>2597</v>
      </c>
      <c r="L929" s="237" t="s">
        <v>675</v>
      </c>
      <c r="M929" s="227" t="s">
        <v>23</v>
      </c>
      <c r="N929" s="233" t="s">
        <v>24</v>
      </c>
      <c r="O929" s="2"/>
    </row>
    <row r="930" spans="1:15" s="68" customFormat="1" ht="30" customHeight="1">
      <c r="A930" s="18">
        <v>926</v>
      </c>
      <c r="B930" s="229" t="s">
        <v>2490</v>
      </c>
      <c r="C930" s="231">
        <f t="shared" ca="1" si="14"/>
        <v>32</v>
      </c>
      <c r="D930" s="228" t="s">
        <v>2671</v>
      </c>
      <c r="E930" s="229" t="s">
        <v>17</v>
      </c>
      <c r="F930" s="230">
        <v>33682</v>
      </c>
      <c r="G930" s="229" t="s">
        <v>2755</v>
      </c>
      <c r="H930" s="228" t="s">
        <v>1326</v>
      </c>
      <c r="I930" s="232">
        <v>45404</v>
      </c>
      <c r="J930" s="238" t="s">
        <v>1327</v>
      </c>
      <c r="K930" s="229" t="s">
        <v>2597</v>
      </c>
      <c r="L930" s="237" t="s">
        <v>675</v>
      </c>
      <c r="M930" s="227" t="s">
        <v>23</v>
      </c>
      <c r="N930" s="233" t="s">
        <v>24</v>
      </c>
      <c r="O930" s="2"/>
    </row>
    <row r="931" spans="1:15" s="68" customFormat="1" ht="30" customHeight="1">
      <c r="A931" s="18">
        <v>927</v>
      </c>
      <c r="B931" s="229" t="s">
        <v>2491</v>
      </c>
      <c r="C931" s="231">
        <f t="shared" ca="1" si="14"/>
        <v>26</v>
      </c>
      <c r="D931" s="228" t="s">
        <v>2672</v>
      </c>
      <c r="E931" s="229" t="s">
        <v>17</v>
      </c>
      <c r="F931" s="230">
        <v>36067</v>
      </c>
      <c r="G931" s="229" t="s">
        <v>18</v>
      </c>
      <c r="H931" s="228" t="s">
        <v>1326</v>
      </c>
      <c r="I931" s="232">
        <v>45404</v>
      </c>
      <c r="J931" s="238" t="s">
        <v>1327</v>
      </c>
      <c r="K931" s="229" t="s">
        <v>2597</v>
      </c>
      <c r="L931" s="237" t="s">
        <v>675</v>
      </c>
      <c r="M931" s="227" t="s">
        <v>23</v>
      </c>
      <c r="N931" s="233" t="s">
        <v>24</v>
      </c>
      <c r="O931" s="2"/>
    </row>
    <row r="932" spans="1:15" s="68" customFormat="1" ht="30" customHeight="1">
      <c r="A932" s="18">
        <v>928</v>
      </c>
      <c r="B932" s="229" t="s">
        <v>2492</v>
      </c>
      <c r="C932" s="231">
        <f t="shared" ca="1" si="14"/>
        <v>24</v>
      </c>
      <c r="D932" s="228" t="s">
        <v>2673</v>
      </c>
      <c r="E932" s="229" t="s">
        <v>17</v>
      </c>
      <c r="F932" s="230">
        <v>36803</v>
      </c>
      <c r="G932" s="229" t="s">
        <v>18</v>
      </c>
      <c r="H932" s="228" t="s">
        <v>1326</v>
      </c>
      <c r="I932" s="232">
        <v>45404</v>
      </c>
      <c r="J932" s="238" t="s">
        <v>1327</v>
      </c>
      <c r="K932" s="229" t="s">
        <v>2597</v>
      </c>
      <c r="L932" s="237" t="s">
        <v>675</v>
      </c>
      <c r="M932" s="227" t="s">
        <v>23</v>
      </c>
      <c r="N932" s="233" t="s">
        <v>24</v>
      </c>
      <c r="O932" s="2"/>
    </row>
    <row r="933" spans="1:15" s="68" customFormat="1" ht="30" customHeight="1">
      <c r="A933" s="18">
        <v>929</v>
      </c>
      <c r="B933" s="229" t="s">
        <v>2493</v>
      </c>
      <c r="C933" s="231">
        <f t="shared" ca="1" si="14"/>
        <v>26</v>
      </c>
      <c r="D933" s="228" t="s">
        <v>2674</v>
      </c>
      <c r="E933" s="229" t="s">
        <v>17</v>
      </c>
      <c r="F933" s="230">
        <v>36062</v>
      </c>
      <c r="G933" s="229" t="s">
        <v>18</v>
      </c>
      <c r="H933" s="228" t="s">
        <v>1326</v>
      </c>
      <c r="I933" s="232">
        <v>45404</v>
      </c>
      <c r="J933" s="238" t="s">
        <v>1327</v>
      </c>
      <c r="K933" s="229" t="s">
        <v>2597</v>
      </c>
      <c r="L933" s="237" t="s">
        <v>675</v>
      </c>
      <c r="M933" s="227" t="s">
        <v>23</v>
      </c>
      <c r="N933" s="233" t="s">
        <v>24</v>
      </c>
      <c r="O933" s="2"/>
    </row>
    <row r="934" spans="1:15" s="68" customFormat="1" ht="30" customHeight="1">
      <c r="A934" s="18">
        <v>930</v>
      </c>
      <c r="B934" s="229" t="s">
        <v>2494</v>
      </c>
      <c r="C934" s="231">
        <f t="shared" ca="1" si="14"/>
        <v>33</v>
      </c>
      <c r="D934" s="228" t="s">
        <v>2675</v>
      </c>
      <c r="E934" s="229" t="s">
        <v>17</v>
      </c>
      <c r="F934" s="230">
        <v>33372</v>
      </c>
      <c r="G934" s="229" t="s">
        <v>18</v>
      </c>
      <c r="H934" s="228" t="s">
        <v>1326</v>
      </c>
      <c r="I934" s="232">
        <v>45404</v>
      </c>
      <c r="J934" s="238" t="s">
        <v>1327</v>
      </c>
      <c r="K934" s="229" t="s">
        <v>2597</v>
      </c>
      <c r="L934" s="237" t="s">
        <v>675</v>
      </c>
      <c r="M934" s="227" t="s">
        <v>23</v>
      </c>
      <c r="N934" s="233" t="s">
        <v>24</v>
      </c>
      <c r="O934" s="2"/>
    </row>
    <row r="935" spans="1:15" s="68" customFormat="1" ht="30" customHeight="1">
      <c r="A935" s="18">
        <v>931</v>
      </c>
      <c r="B935" s="229" t="s">
        <v>2495</v>
      </c>
      <c r="C935" s="231">
        <f t="shared" ca="1" si="14"/>
        <v>27</v>
      </c>
      <c r="D935" s="228" t="s">
        <v>2676</v>
      </c>
      <c r="E935" s="229" t="s">
        <v>17</v>
      </c>
      <c r="F935" s="230">
        <v>35463</v>
      </c>
      <c r="G935" s="229" t="s">
        <v>2755</v>
      </c>
      <c r="H935" s="228" t="s">
        <v>1326</v>
      </c>
      <c r="I935" s="232">
        <v>45404</v>
      </c>
      <c r="J935" s="238" t="s">
        <v>1327</v>
      </c>
      <c r="K935" s="229" t="s">
        <v>2597</v>
      </c>
      <c r="L935" s="237" t="s">
        <v>675</v>
      </c>
      <c r="M935" s="227" t="s">
        <v>23</v>
      </c>
      <c r="N935" s="233" t="s">
        <v>24</v>
      </c>
      <c r="O935" s="2"/>
    </row>
    <row r="936" spans="1:15" s="68" customFormat="1" ht="30" customHeight="1">
      <c r="A936" s="18">
        <v>932</v>
      </c>
      <c r="B936" s="229" t="s">
        <v>2496</v>
      </c>
      <c r="C936" s="231">
        <f t="shared" ca="1" si="14"/>
        <v>27</v>
      </c>
      <c r="D936" s="228" t="s">
        <v>2677</v>
      </c>
      <c r="E936" s="229" t="s">
        <v>17</v>
      </c>
      <c r="F936" s="230">
        <v>35494</v>
      </c>
      <c r="G936" s="229" t="s">
        <v>18</v>
      </c>
      <c r="H936" s="228" t="s">
        <v>1326</v>
      </c>
      <c r="I936" s="232">
        <v>45404</v>
      </c>
      <c r="J936" s="238" t="s">
        <v>1327</v>
      </c>
      <c r="K936" s="229" t="s">
        <v>2597</v>
      </c>
      <c r="L936" s="237" t="s">
        <v>675</v>
      </c>
      <c r="M936" s="227" t="s">
        <v>23</v>
      </c>
      <c r="N936" s="233" t="s">
        <v>24</v>
      </c>
      <c r="O936" s="2"/>
    </row>
    <row r="937" spans="1:15" s="68" customFormat="1" ht="30" customHeight="1">
      <c r="A937" s="18">
        <v>933</v>
      </c>
      <c r="B937" s="229" t="s">
        <v>2497</v>
      </c>
      <c r="C937" s="231">
        <f t="shared" ca="1" si="14"/>
        <v>28</v>
      </c>
      <c r="D937" s="228" t="s">
        <v>2678</v>
      </c>
      <c r="E937" s="229" t="s">
        <v>17</v>
      </c>
      <c r="F937" s="230">
        <v>35394</v>
      </c>
      <c r="G937" s="229" t="s">
        <v>18</v>
      </c>
      <c r="H937" s="228" t="s">
        <v>1326</v>
      </c>
      <c r="I937" s="232">
        <v>45404</v>
      </c>
      <c r="J937" s="238" t="s">
        <v>1327</v>
      </c>
      <c r="K937" s="229" t="s">
        <v>2597</v>
      </c>
      <c r="L937" s="237" t="s">
        <v>675</v>
      </c>
      <c r="M937" s="227" t="s">
        <v>23</v>
      </c>
      <c r="N937" s="233" t="s">
        <v>24</v>
      </c>
      <c r="O937" s="2"/>
    </row>
    <row r="938" spans="1:15" s="68" customFormat="1" ht="30" customHeight="1">
      <c r="A938" s="18">
        <v>934</v>
      </c>
      <c r="B938" s="229" t="s">
        <v>2498</v>
      </c>
      <c r="C938" s="231">
        <f t="shared" ca="1" si="14"/>
        <v>27</v>
      </c>
      <c r="D938" s="228" t="s">
        <v>2679</v>
      </c>
      <c r="E938" s="229" t="s">
        <v>509</v>
      </c>
      <c r="F938" s="230">
        <v>35442</v>
      </c>
      <c r="G938" s="229" t="s">
        <v>2755</v>
      </c>
      <c r="H938" s="228" t="s">
        <v>1326</v>
      </c>
      <c r="I938" s="232">
        <v>45404</v>
      </c>
      <c r="J938" s="238" t="s">
        <v>1327</v>
      </c>
      <c r="K938" s="229" t="s">
        <v>2597</v>
      </c>
      <c r="L938" s="237" t="s">
        <v>675</v>
      </c>
      <c r="M938" s="227" t="s">
        <v>23</v>
      </c>
      <c r="N938" s="233" t="s">
        <v>24</v>
      </c>
      <c r="O938" s="2"/>
    </row>
    <row r="939" spans="1:15" s="68" customFormat="1" ht="30" customHeight="1">
      <c r="A939" s="18">
        <v>935</v>
      </c>
      <c r="B939" s="229" t="s">
        <v>2499</v>
      </c>
      <c r="C939" s="231">
        <f t="shared" ca="1" si="14"/>
        <v>31</v>
      </c>
      <c r="D939" s="228" t="s">
        <v>2680</v>
      </c>
      <c r="E939" s="229" t="s">
        <v>17</v>
      </c>
      <c r="F939" s="230">
        <v>34252</v>
      </c>
      <c r="G939" s="229" t="s">
        <v>2755</v>
      </c>
      <c r="H939" s="228" t="s">
        <v>1326</v>
      </c>
      <c r="I939" s="232">
        <v>45404</v>
      </c>
      <c r="J939" s="238" t="s">
        <v>1327</v>
      </c>
      <c r="K939" s="229" t="s">
        <v>2597</v>
      </c>
      <c r="L939" s="237" t="s">
        <v>675</v>
      </c>
      <c r="M939" s="227" t="s">
        <v>23</v>
      </c>
      <c r="N939" s="233" t="s">
        <v>24</v>
      </c>
      <c r="O939" s="2"/>
    </row>
    <row r="940" spans="1:15" s="68" customFormat="1" ht="30" customHeight="1">
      <c r="A940" s="18">
        <v>936</v>
      </c>
      <c r="B940" s="229" t="s">
        <v>2500</v>
      </c>
      <c r="C940" s="231">
        <f t="shared" ca="1" si="14"/>
        <v>25</v>
      </c>
      <c r="D940" s="228" t="s">
        <v>2681</v>
      </c>
      <c r="E940" s="229" t="s">
        <v>246</v>
      </c>
      <c r="F940" s="230">
        <v>36296</v>
      </c>
      <c r="G940" s="229" t="s">
        <v>2755</v>
      </c>
      <c r="H940" s="228" t="s">
        <v>1326</v>
      </c>
      <c r="I940" s="232">
        <v>45404</v>
      </c>
      <c r="J940" s="238" t="s">
        <v>1327</v>
      </c>
      <c r="K940" s="229" t="s">
        <v>2597</v>
      </c>
      <c r="L940" s="237" t="s">
        <v>675</v>
      </c>
      <c r="M940" s="227" t="s">
        <v>23</v>
      </c>
      <c r="N940" s="233" t="s">
        <v>24</v>
      </c>
      <c r="O940" s="2"/>
    </row>
    <row r="941" spans="1:15" s="68" customFormat="1" ht="30" customHeight="1">
      <c r="A941" s="18">
        <v>937</v>
      </c>
      <c r="B941" s="229" t="s">
        <v>2501</v>
      </c>
      <c r="C941" s="231">
        <f t="shared" ca="1" si="14"/>
        <v>29</v>
      </c>
      <c r="D941" s="228" t="s">
        <v>2682</v>
      </c>
      <c r="E941" s="229" t="s">
        <v>516</v>
      </c>
      <c r="F941" s="230">
        <v>34770</v>
      </c>
      <c r="G941" s="229" t="s">
        <v>18</v>
      </c>
      <c r="H941" s="228" t="s">
        <v>1326</v>
      </c>
      <c r="I941" s="232">
        <v>45404</v>
      </c>
      <c r="J941" s="238" t="s">
        <v>1327</v>
      </c>
      <c r="K941" s="229" t="s">
        <v>2597</v>
      </c>
      <c r="L941" s="237" t="s">
        <v>675</v>
      </c>
      <c r="M941" s="227" t="s">
        <v>23</v>
      </c>
      <c r="N941" s="233" t="s">
        <v>24</v>
      </c>
      <c r="O941" s="2"/>
    </row>
    <row r="942" spans="1:15" s="68" customFormat="1" ht="30" customHeight="1">
      <c r="A942" s="18">
        <v>938</v>
      </c>
      <c r="B942" s="229" t="s">
        <v>2502</v>
      </c>
      <c r="C942" s="231">
        <f t="shared" ca="1" si="14"/>
        <v>28</v>
      </c>
      <c r="D942" s="228" t="s">
        <v>2683</v>
      </c>
      <c r="E942" s="229" t="s">
        <v>17</v>
      </c>
      <c r="F942" s="230">
        <v>35070</v>
      </c>
      <c r="G942" s="229" t="s">
        <v>18</v>
      </c>
      <c r="H942" s="228" t="s">
        <v>1326</v>
      </c>
      <c r="I942" s="232">
        <v>45404</v>
      </c>
      <c r="J942" s="238" t="s">
        <v>1327</v>
      </c>
      <c r="K942" s="229" t="s">
        <v>2597</v>
      </c>
      <c r="L942" s="237" t="s">
        <v>675</v>
      </c>
      <c r="M942" s="227" t="s">
        <v>23</v>
      </c>
      <c r="N942" s="233" t="s">
        <v>24</v>
      </c>
      <c r="O942" s="2"/>
    </row>
    <row r="943" spans="1:15" s="68" customFormat="1" ht="30" customHeight="1">
      <c r="A943" s="18">
        <v>939</v>
      </c>
      <c r="B943" s="229" t="s">
        <v>2503</v>
      </c>
      <c r="C943" s="231">
        <f t="shared" ca="1" si="14"/>
        <v>31</v>
      </c>
      <c r="D943" s="228" t="s">
        <v>2684</v>
      </c>
      <c r="E943" s="229" t="s">
        <v>2618</v>
      </c>
      <c r="F943" s="230">
        <v>34185</v>
      </c>
      <c r="G943" s="229" t="s">
        <v>2755</v>
      </c>
      <c r="H943" s="228" t="s">
        <v>1326</v>
      </c>
      <c r="I943" s="232">
        <v>45404</v>
      </c>
      <c r="J943" s="238" t="s">
        <v>1327</v>
      </c>
      <c r="K943" s="229" t="s">
        <v>2597</v>
      </c>
      <c r="L943" s="237" t="s">
        <v>675</v>
      </c>
      <c r="M943" s="227" t="s">
        <v>23</v>
      </c>
      <c r="N943" s="233" t="s">
        <v>24</v>
      </c>
      <c r="O943" s="2"/>
    </row>
    <row r="944" spans="1:15" s="68" customFormat="1" ht="30" customHeight="1">
      <c r="A944" s="18">
        <v>940</v>
      </c>
      <c r="B944" s="229" t="s">
        <v>2504</v>
      </c>
      <c r="C944" s="231">
        <f t="shared" ca="1" si="14"/>
        <v>33</v>
      </c>
      <c r="D944" s="228" t="s">
        <v>2685</v>
      </c>
      <c r="E944" s="229" t="s">
        <v>17</v>
      </c>
      <c r="F944" s="230">
        <v>33353</v>
      </c>
      <c r="G944" s="229" t="s">
        <v>2755</v>
      </c>
      <c r="H944" s="228" t="s">
        <v>1326</v>
      </c>
      <c r="I944" s="232">
        <v>45404</v>
      </c>
      <c r="J944" s="238" t="s">
        <v>1327</v>
      </c>
      <c r="K944" s="229" t="s">
        <v>2597</v>
      </c>
      <c r="L944" s="237" t="s">
        <v>675</v>
      </c>
      <c r="M944" s="227" t="s">
        <v>23</v>
      </c>
      <c r="N944" s="233" t="s">
        <v>24</v>
      </c>
      <c r="O944" s="2"/>
    </row>
    <row r="945" spans="1:15" s="68" customFormat="1" ht="30" customHeight="1">
      <c r="A945" s="18">
        <v>941</v>
      </c>
      <c r="B945" s="229" t="s">
        <v>2505</v>
      </c>
      <c r="C945" s="231">
        <f t="shared" ca="1" si="14"/>
        <v>29</v>
      </c>
      <c r="D945" s="228" t="s">
        <v>2686</v>
      </c>
      <c r="E945" s="229" t="s">
        <v>17</v>
      </c>
      <c r="F945" s="230">
        <v>34810</v>
      </c>
      <c r="G945" s="229" t="s">
        <v>18</v>
      </c>
      <c r="H945" s="228" t="s">
        <v>1326</v>
      </c>
      <c r="I945" s="232">
        <v>45404</v>
      </c>
      <c r="J945" s="238" t="s">
        <v>1327</v>
      </c>
      <c r="K945" s="229" t="s">
        <v>2597</v>
      </c>
      <c r="L945" s="237" t="s">
        <v>675</v>
      </c>
      <c r="M945" s="227" t="s">
        <v>23</v>
      </c>
      <c r="N945" s="233" t="s">
        <v>24</v>
      </c>
      <c r="O945" s="2"/>
    </row>
    <row r="946" spans="1:15" s="68" customFormat="1" ht="30" customHeight="1">
      <c r="A946" s="18">
        <v>942</v>
      </c>
      <c r="B946" s="229" t="s">
        <v>2506</v>
      </c>
      <c r="C946" s="231">
        <f t="shared" ca="1" si="14"/>
        <v>28</v>
      </c>
      <c r="D946" s="228" t="s">
        <v>2687</v>
      </c>
      <c r="E946" s="229" t="s">
        <v>298</v>
      </c>
      <c r="F946" s="230">
        <v>35132</v>
      </c>
      <c r="G946" s="229" t="s">
        <v>18</v>
      </c>
      <c r="H946" s="228" t="s">
        <v>1326</v>
      </c>
      <c r="I946" s="232">
        <v>45404</v>
      </c>
      <c r="J946" s="238" t="s">
        <v>1327</v>
      </c>
      <c r="K946" s="229" t="s">
        <v>2597</v>
      </c>
      <c r="L946" s="237" t="s">
        <v>675</v>
      </c>
      <c r="M946" s="227" t="s">
        <v>23</v>
      </c>
      <c r="N946" s="233" t="s">
        <v>24</v>
      </c>
      <c r="O946" s="2"/>
    </row>
    <row r="947" spans="1:15" s="68" customFormat="1" ht="30" customHeight="1">
      <c r="A947" s="18">
        <v>943</v>
      </c>
      <c r="B947" s="229" t="s">
        <v>2507</v>
      </c>
      <c r="C947" s="231">
        <f t="shared" ca="1" si="14"/>
        <v>26</v>
      </c>
      <c r="D947" s="228" t="s">
        <v>2688</v>
      </c>
      <c r="E947" s="229" t="s">
        <v>33</v>
      </c>
      <c r="F947" s="230">
        <v>35850</v>
      </c>
      <c r="G947" s="229" t="s">
        <v>18</v>
      </c>
      <c r="H947" s="228" t="s">
        <v>1326</v>
      </c>
      <c r="I947" s="232">
        <v>45404</v>
      </c>
      <c r="J947" s="238" t="s">
        <v>1327</v>
      </c>
      <c r="K947" s="229" t="s">
        <v>2597</v>
      </c>
      <c r="L947" s="237" t="s">
        <v>675</v>
      </c>
      <c r="M947" s="227" t="s">
        <v>23</v>
      </c>
      <c r="N947" s="233" t="s">
        <v>24</v>
      </c>
      <c r="O947" s="2"/>
    </row>
    <row r="948" spans="1:15" s="68" customFormat="1" ht="30" customHeight="1">
      <c r="A948" s="18">
        <v>944</v>
      </c>
      <c r="B948" s="229" t="s">
        <v>2508</v>
      </c>
      <c r="C948" s="231">
        <f t="shared" ca="1" si="14"/>
        <v>28</v>
      </c>
      <c r="D948" s="228" t="s">
        <v>2689</v>
      </c>
      <c r="E948" s="229" t="s">
        <v>103</v>
      </c>
      <c r="F948" s="230">
        <v>35351</v>
      </c>
      <c r="G948" s="229" t="s">
        <v>18</v>
      </c>
      <c r="H948" s="228" t="s">
        <v>1326</v>
      </c>
      <c r="I948" s="232">
        <v>45404</v>
      </c>
      <c r="J948" s="238" t="s">
        <v>1327</v>
      </c>
      <c r="K948" s="229" t="s">
        <v>2597</v>
      </c>
      <c r="L948" s="237" t="s">
        <v>675</v>
      </c>
      <c r="M948" s="227" t="s">
        <v>23</v>
      </c>
      <c r="N948" s="233" t="s">
        <v>24</v>
      </c>
      <c r="O948" s="2"/>
    </row>
    <row r="949" spans="1:15" s="68" customFormat="1" ht="30" customHeight="1">
      <c r="A949" s="18">
        <v>945</v>
      </c>
      <c r="B949" s="229" t="s">
        <v>2509</v>
      </c>
      <c r="C949" s="231">
        <f t="shared" ca="1" si="14"/>
        <v>27</v>
      </c>
      <c r="D949" s="228" t="s">
        <v>2690</v>
      </c>
      <c r="E949" s="229" t="s">
        <v>509</v>
      </c>
      <c r="F949" s="230">
        <v>35660</v>
      </c>
      <c r="G949" s="229" t="s">
        <v>2755</v>
      </c>
      <c r="H949" s="228" t="s">
        <v>1326</v>
      </c>
      <c r="I949" s="232">
        <v>45404</v>
      </c>
      <c r="J949" s="238" t="s">
        <v>1327</v>
      </c>
      <c r="K949" s="229" t="s">
        <v>2597</v>
      </c>
      <c r="L949" s="237" t="s">
        <v>675</v>
      </c>
      <c r="M949" s="227" t="s">
        <v>23</v>
      </c>
      <c r="N949" s="233" t="s">
        <v>24</v>
      </c>
      <c r="O949" s="2"/>
    </row>
    <row r="950" spans="1:15" s="68" customFormat="1" ht="30" customHeight="1">
      <c r="A950" s="18">
        <v>946</v>
      </c>
      <c r="B950" s="229" t="s">
        <v>2510</v>
      </c>
      <c r="C950" s="231">
        <f t="shared" ca="1" si="14"/>
        <v>28</v>
      </c>
      <c r="D950" s="228" t="s">
        <v>2691</v>
      </c>
      <c r="E950" s="229" t="s">
        <v>2619</v>
      </c>
      <c r="F950" s="230">
        <v>35078</v>
      </c>
      <c r="G950" s="229" t="s">
        <v>2755</v>
      </c>
      <c r="H950" s="228" t="s">
        <v>1326</v>
      </c>
      <c r="I950" s="232">
        <v>45404</v>
      </c>
      <c r="J950" s="238" t="s">
        <v>1327</v>
      </c>
      <c r="K950" s="229" t="s">
        <v>2597</v>
      </c>
      <c r="L950" s="237" t="s">
        <v>675</v>
      </c>
      <c r="M950" s="227" t="s">
        <v>23</v>
      </c>
      <c r="N950" s="233" t="s">
        <v>24</v>
      </c>
      <c r="O950" s="2"/>
    </row>
    <row r="951" spans="1:15" s="68" customFormat="1" ht="30" customHeight="1">
      <c r="A951" s="18">
        <v>947</v>
      </c>
      <c r="B951" s="229" t="s">
        <v>2511</v>
      </c>
      <c r="C951" s="231">
        <f t="shared" ca="1" si="14"/>
        <v>31</v>
      </c>
      <c r="D951" s="228" t="s">
        <v>2692</v>
      </c>
      <c r="E951" s="229" t="s">
        <v>2620</v>
      </c>
      <c r="F951" s="230">
        <v>34189</v>
      </c>
      <c r="G951" s="229" t="s">
        <v>18</v>
      </c>
      <c r="H951" s="228" t="s">
        <v>1326</v>
      </c>
      <c r="I951" s="232">
        <v>45404</v>
      </c>
      <c r="J951" s="238" t="s">
        <v>1327</v>
      </c>
      <c r="K951" s="229" t="s">
        <v>2597</v>
      </c>
      <c r="L951" s="237" t="s">
        <v>675</v>
      </c>
      <c r="M951" s="227" t="s">
        <v>23</v>
      </c>
      <c r="N951" s="233" t="s">
        <v>24</v>
      </c>
      <c r="O951" s="2"/>
    </row>
    <row r="952" spans="1:15" s="68" customFormat="1" ht="30" customHeight="1">
      <c r="A952" s="18">
        <v>948</v>
      </c>
      <c r="B952" s="229" t="s">
        <v>2512</v>
      </c>
      <c r="C952" s="231">
        <f t="shared" ca="1" si="14"/>
        <v>30</v>
      </c>
      <c r="D952" s="228" t="s">
        <v>2693</v>
      </c>
      <c r="E952" s="229" t="s">
        <v>17</v>
      </c>
      <c r="F952" s="230">
        <v>34352</v>
      </c>
      <c r="G952" s="229" t="s">
        <v>2755</v>
      </c>
      <c r="H952" s="228" t="s">
        <v>1326</v>
      </c>
      <c r="I952" s="232">
        <v>45404</v>
      </c>
      <c r="J952" s="238" t="s">
        <v>1327</v>
      </c>
      <c r="K952" s="229" t="s">
        <v>2597</v>
      </c>
      <c r="L952" s="237" t="s">
        <v>675</v>
      </c>
      <c r="M952" s="227" t="s">
        <v>23</v>
      </c>
      <c r="N952" s="233" t="s">
        <v>24</v>
      </c>
      <c r="O952" s="2"/>
    </row>
    <row r="953" spans="1:15" s="68" customFormat="1" ht="30" customHeight="1">
      <c r="A953" s="18">
        <v>949</v>
      </c>
      <c r="B953" s="229" t="s">
        <v>2513</v>
      </c>
      <c r="C953" s="231">
        <f t="shared" ca="1" si="14"/>
        <v>31</v>
      </c>
      <c r="D953" s="228" t="s">
        <v>2694</v>
      </c>
      <c r="E953" s="229" t="s">
        <v>17</v>
      </c>
      <c r="F953" s="230">
        <v>34300</v>
      </c>
      <c r="G953" s="229" t="s">
        <v>2755</v>
      </c>
      <c r="H953" s="228" t="s">
        <v>1326</v>
      </c>
      <c r="I953" s="232">
        <v>45404</v>
      </c>
      <c r="J953" s="238" t="s">
        <v>1327</v>
      </c>
      <c r="K953" s="229" t="s">
        <v>2597</v>
      </c>
      <c r="L953" s="237" t="s">
        <v>675</v>
      </c>
      <c r="M953" s="227" t="s">
        <v>23</v>
      </c>
      <c r="N953" s="233" t="s">
        <v>24</v>
      </c>
      <c r="O953" s="2"/>
    </row>
    <row r="954" spans="1:15" s="68" customFormat="1" ht="30" customHeight="1">
      <c r="A954" s="18">
        <v>950</v>
      </c>
      <c r="B954" s="229" t="s">
        <v>2514</v>
      </c>
      <c r="C954" s="231">
        <f t="shared" ca="1" si="14"/>
        <v>30</v>
      </c>
      <c r="D954" s="228" t="s">
        <v>2695</v>
      </c>
      <c r="E954" s="229" t="s">
        <v>17</v>
      </c>
      <c r="F954" s="230">
        <v>34428</v>
      </c>
      <c r="G954" s="229" t="s">
        <v>2755</v>
      </c>
      <c r="H954" s="228" t="s">
        <v>1326</v>
      </c>
      <c r="I954" s="232">
        <v>45404</v>
      </c>
      <c r="J954" s="238" t="s">
        <v>1327</v>
      </c>
      <c r="K954" s="229" t="s">
        <v>2597</v>
      </c>
      <c r="L954" s="237" t="s">
        <v>675</v>
      </c>
      <c r="M954" s="227" t="s">
        <v>23</v>
      </c>
      <c r="N954" s="233" t="s">
        <v>24</v>
      </c>
      <c r="O954" s="2"/>
    </row>
    <row r="955" spans="1:15" s="68" customFormat="1" ht="30" customHeight="1">
      <c r="A955" s="18">
        <v>951</v>
      </c>
      <c r="B955" s="229" t="s">
        <v>2515</v>
      </c>
      <c r="C955" s="231">
        <f t="shared" ca="1" si="14"/>
        <v>28</v>
      </c>
      <c r="D955" s="228" t="s">
        <v>2696</v>
      </c>
      <c r="E955" s="229" t="s">
        <v>73</v>
      </c>
      <c r="F955" s="230">
        <v>35327</v>
      </c>
      <c r="G955" s="229" t="s">
        <v>2755</v>
      </c>
      <c r="H955" s="228" t="s">
        <v>1326</v>
      </c>
      <c r="I955" s="232">
        <v>45404</v>
      </c>
      <c r="J955" s="238" t="s">
        <v>1327</v>
      </c>
      <c r="K955" s="229" t="s">
        <v>2597</v>
      </c>
      <c r="L955" s="237" t="s">
        <v>675</v>
      </c>
      <c r="M955" s="227" t="s">
        <v>23</v>
      </c>
      <c r="N955" s="233" t="s">
        <v>24</v>
      </c>
      <c r="O955" s="2"/>
    </row>
    <row r="956" spans="1:15" s="68" customFormat="1" ht="30" customHeight="1">
      <c r="A956" s="18">
        <v>952</v>
      </c>
      <c r="B956" s="229" t="s">
        <v>2516</v>
      </c>
      <c r="C956" s="231">
        <f t="shared" ca="1" si="14"/>
        <v>29</v>
      </c>
      <c r="D956" s="228" t="s">
        <v>2697</v>
      </c>
      <c r="E956" s="229" t="s">
        <v>17</v>
      </c>
      <c r="F956" s="230">
        <v>34934</v>
      </c>
      <c r="G956" s="229" t="s">
        <v>18</v>
      </c>
      <c r="H956" s="228" t="s">
        <v>1326</v>
      </c>
      <c r="I956" s="232">
        <v>45404</v>
      </c>
      <c r="J956" s="238" t="s">
        <v>1327</v>
      </c>
      <c r="K956" s="229" t="s">
        <v>2598</v>
      </c>
      <c r="L956" s="237" t="s">
        <v>30</v>
      </c>
      <c r="M956" s="227" t="s">
        <v>23</v>
      </c>
      <c r="N956" s="233" t="s">
        <v>24</v>
      </c>
      <c r="O956" s="2"/>
    </row>
    <row r="957" spans="1:15" s="68" customFormat="1" ht="30" customHeight="1">
      <c r="A957" s="18">
        <v>953</v>
      </c>
      <c r="B957" s="229" t="s">
        <v>2517</v>
      </c>
      <c r="C957" s="231">
        <f t="shared" ca="1" si="14"/>
        <v>35</v>
      </c>
      <c r="D957" s="228" t="s">
        <v>2698</v>
      </c>
      <c r="E957" s="229" t="s">
        <v>17</v>
      </c>
      <c r="F957" s="230">
        <v>32676</v>
      </c>
      <c r="G957" s="229" t="s">
        <v>18</v>
      </c>
      <c r="H957" s="228" t="s">
        <v>1326</v>
      </c>
      <c r="I957" s="232">
        <v>45404</v>
      </c>
      <c r="J957" s="238" t="s">
        <v>1327</v>
      </c>
      <c r="K957" s="229" t="s">
        <v>2598</v>
      </c>
      <c r="L957" s="237" t="s">
        <v>30</v>
      </c>
      <c r="M957" s="227" t="s">
        <v>23</v>
      </c>
      <c r="N957" s="233" t="s">
        <v>24</v>
      </c>
      <c r="O957" s="2"/>
    </row>
    <row r="958" spans="1:15" s="68" customFormat="1" ht="30" customHeight="1">
      <c r="A958" s="18">
        <v>954</v>
      </c>
      <c r="B958" s="229" t="s">
        <v>2518</v>
      </c>
      <c r="C958" s="231">
        <f t="shared" ca="1" si="14"/>
        <v>31</v>
      </c>
      <c r="D958" s="228" t="s">
        <v>2699</v>
      </c>
      <c r="E958" s="229" t="s">
        <v>17</v>
      </c>
      <c r="F958" s="230">
        <v>34324</v>
      </c>
      <c r="G958" s="229" t="s">
        <v>2755</v>
      </c>
      <c r="H958" s="228" t="s">
        <v>1326</v>
      </c>
      <c r="I958" s="232">
        <v>45404</v>
      </c>
      <c r="J958" s="238" t="s">
        <v>1327</v>
      </c>
      <c r="K958" s="229" t="s">
        <v>2598</v>
      </c>
      <c r="L958" s="237" t="s">
        <v>30</v>
      </c>
      <c r="M958" s="227" t="s">
        <v>23</v>
      </c>
      <c r="N958" s="233" t="s">
        <v>24</v>
      </c>
      <c r="O958" s="2"/>
    </row>
    <row r="959" spans="1:15" s="68" customFormat="1" ht="30" customHeight="1">
      <c r="A959" s="18">
        <v>955</v>
      </c>
      <c r="B959" s="229" t="s">
        <v>2519</v>
      </c>
      <c r="C959" s="231">
        <f t="shared" ca="1" si="14"/>
        <v>28</v>
      </c>
      <c r="D959" s="228" t="s">
        <v>2700</v>
      </c>
      <c r="E959" s="229" t="s">
        <v>17</v>
      </c>
      <c r="F959" s="230">
        <v>35350</v>
      </c>
      <c r="G959" s="229" t="s">
        <v>18</v>
      </c>
      <c r="H959" s="228" t="s">
        <v>1326</v>
      </c>
      <c r="I959" s="232">
        <v>45404</v>
      </c>
      <c r="J959" s="238" t="s">
        <v>1327</v>
      </c>
      <c r="K959" s="229" t="s">
        <v>2598</v>
      </c>
      <c r="L959" s="237" t="s">
        <v>30</v>
      </c>
      <c r="M959" s="227" t="s">
        <v>23</v>
      </c>
      <c r="N959" s="233" t="s">
        <v>24</v>
      </c>
      <c r="O959" s="2"/>
    </row>
    <row r="960" spans="1:15" s="68" customFormat="1" ht="30" customHeight="1">
      <c r="A960" s="18">
        <v>956</v>
      </c>
      <c r="B960" s="229" t="s">
        <v>2520</v>
      </c>
      <c r="C960" s="231">
        <f t="shared" ca="1" si="14"/>
        <v>24</v>
      </c>
      <c r="D960" s="228" t="s">
        <v>2701</v>
      </c>
      <c r="E960" s="229" t="s">
        <v>779</v>
      </c>
      <c r="F960" s="230">
        <v>36628</v>
      </c>
      <c r="G960" s="229" t="s">
        <v>18</v>
      </c>
      <c r="H960" s="228" t="s">
        <v>1326</v>
      </c>
      <c r="I960" s="232">
        <v>45404</v>
      </c>
      <c r="J960" s="238" t="s">
        <v>1327</v>
      </c>
      <c r="K960" s="229" t="s">
        <v>2598</v>
      </c>
      <c r="L960" s="237" t="s">
        <v>30</v>
      </c>
      <c r="M960" s="227" t="s">
        <v>23</v>
      </c>
      <c r="N960" s="233" t="s">
        <v>24</v>
      </c>
      <c r="O960" s="2"/>
    </row>
    <row r="961" spans="1:15" s="68" customFormat="1" ht="30" customHeight="1">
      <c r="A961" s="18">
        <v>957</v>
      </c>
      <c r="B961" s="229" t="s">
        <v>2521</v>
      </c>
      <c r="C961" s="231">
        <f t="shared" ca="1" si="14"/>
        <v>25</v>
      </c>
      <c r="D961" s="228" t="s">
        <v>2702</v>
      </c>
      <c r="E961" s="229" t="s">
        <v>17</v>
      </c>
      <c r="F961" s="230">
        <v>36161</v>
      </c>
      <c r="G961" s="229" t="s">
        <v>18</v>
      </c>
      <c r="H961" s="228" t="s">
        <v>1326</v>
      </c>
      <c r="I961" s="232">
        <v>45404</v>
      </c>
      <c r="J961" s="238" t="s">
        <v>1327</v>
      </c>
      <c r="K961" s="229" t="s">
        <v>2598</v>
      </c>
      <c r="L961" s="237" t="s">
        <v>30</v>
      </c>
      <c r="M961" s="227" t="s">
        <v>23</v>
      </c>
      <c r="N961" s="233" t="s">
        <v>24</v>
      </c>
      <c r="O961" s="2"/>
    </row>
    <row r="962" spans="1:15" s="68" customFormat="1" ht="30" customHeight="1">
      <c r="A962" s="18">
        <v>958</v>
      </c>
      <c r="B962" s="229" t="s">
        <v>2522</v>
      </c>
      <c r="C962" s="231">
        <f t="shared" ca="1" si="14"/>
        <v>35</v>
      </c>
      <c r="D962" s="228" t="s">
        <v>2703</v>
      </c>
      <c r="E962" s="229" t="s">
        <v>17</v>
      </c>
      <c r="F962" s="230">
        <v>32824</v>
      </c>
      <c r="G962" s="229" t="s">
        <v>2755</v>
      </c>
      <c r="H962" s="228" t="s">
        <v>1326</v>
      </c>
      <c r="I962" s="232">
        <v>45404</v>
      </c>
      <c r="J962" s="238" t="s">
        <v>1327</v>
      </c>
      <c r="K962" s="229" t="s">
        <v>2598</v>
      </c>
      <c r="L962" s="237" t="s">
        <v>30</v>
      </c>
      <c r="M962" s="227" t="s">
        <v>23</v>
      </c>
      <c r="N962" s="233" t="s">
        <v>24</v>
      </c>
      <c r="O962" s="2"/>
    </row>
    <row r="963" spans="1:15" s="68" customFormat="1" ht="30" customHeight="1">
      <c r="A963" s="18">
        <v>959</v>
      </c>
      <c r="B963" s="229" t="s">
        <v>2523</v>
      </c>
      <c r="C963" s="231">
        <f t="shared" ca="1" si="14"/>
        <v>24</v>
      </c>
      <c r="D963" s="228" t="s">
        <v>2704</v>
      </c>
      <c r="E963" s="229" t="s">
        <v>73</v>
      </c>
      <c r="F963" s="230">
        <v>36867</v>
      </c>
      <c r="G963" s="229" t="s">
        <v>18</v>
      </c>
      <c r="H963" s="228" t="s">
        <v>1326</v>
      </c>
      <c r="I963" s="232">
        <v>45404</v>
      </c>
      <c r="J963" s="238" t="s">
        <v>1327</v>
      </c>
      <c r="K963" s="229" t="s">
        <v>2598</v>
      </c>
      <c r="L963" s="237" t="s">
        <v>30</v>
      </c>
      <c r="M963" s="227" t="s">
        <v>23</v>
      </c>
      <c r="N963" s="233" t="s">
        <v>24</v>
      </c>
      <c r="O963" s="2"/>
    </row>
    <row r="964" spans="1:15" s="68" customFormat="1" ht="30" customHeight="1">
      <c r="A964" s="18">
        <v>960</v>
      </c>
      <c r="B964" s="229" t="s">
        <v>2524</v>
      </c>
      <c r="C964" s="231">
        <f t="shared" ref="C964:C1015" ca="1" si="15">(YEAR(NOW())-YEAR(F964))</f>
        <v>29</v>
      </c>
      <c r="D964" s="228" t="s">
        <v>2705</v>
      </c>
      <c r="E964" s="229" t="s">
        <v>17</v>
      </c>
      <c r="F964" s="230">
        <v>34828</v>
      </c>
      <c r="G964" s="229" t="s">
        <v>18</v>
      </c>
      <c r="H964" s="228" t="s">
        <v>1326</v>
      </c>
      <c r="I964" s="232">
        <v>45404</v>
      </c>
      <c r="J964" s="238" t="s">
        <v>1327</v>
      </c>
      <c r="K964" s="229" t="s">
        <v>2598</v>
      </c>
      <c r="L964" s="237" t="s">
        <v>30</v>
      </c>
      <c r="M964" s="227" t="s">
        <v>23</v>
      </c>
      <c r="N964" s="233" t="s">
        <v>24</v>
      </c>
      <c r="O964" s="2"/>
    </row>
    <row r="965" spans="1:15" s="68" customFormat="1" ht="30" customHeight="1">
      <c r="A965" s="18">
        <v>961</v>
      </c>
      <c r="B965" s="229" t="s">
        <v>2525</v>
      </c>
      <c r="C965" s="231">
        <f t="shared" ca="1" si="15"/>
        <v>30</v>
      </c>
      <c r="D965" s="228" t="s">
        <v>2706</v>
      </c>
      <c r="E965" s="229" t="s">
        <v>17</v>
      </c>
      <c r="F965" s="230">
        <v>34531</v>
      </c>
      <c r="G965" s="229" t="s">
        <v>18</v>
      </c>
      <c r="H965" s="228" t="s">
        <v>1326</v>
      </c>
      <c r="I965" s="232">
        <v>45404</v>
      </c>
      <c r="J965" s="238" t="s">
        <v>1327</v>
      </c>
      <c r="K965" s="229" t="s">
        <v>2598</v>
      </c>
      <c r="L965" s="237" t="s">
        <v>30</v>
      </c>
      <c r="M965" s="227" t="s">
        <v>23</v>
      </c>
      <c r="N965" s="233" t="s">
        <v>24</v>
      </c>
      <c r="O965" s="2"/>
    </row>
    <row r="966" spans="1:15" s="68" customFormat="1" ht="30" customHeight="1">
      <c r="A966" s="18">
        <v>962</v>
      </c>
      <c r="B966" s="229" t="s">
        <v>2526</v>
      </c>
      <c r="C966" s="231">
        <f t="shared" ca="1" si="15"/>
        <v>34</v>
      </c>
      <c r="D966" s="228" t="s">
        <v>2707</v>
      </c>
      <c r="E966" s="229" t="s">
        <v>17</v>
      </c>
      <c r="F966" s="230">
        <v>33017</v>
      </c>
      <c r="G966" s="229" t="s">
        <v>2755</v>
      </c>
      <c r="H966" s="228" t="s">
        <v>1326</v>
      </c>
      <c r="I966" s="232">
        <v>45404</v>
      </c>
      <c r="J966" s="238" t="s">
        <v>1327</v>
      </c>
      <c r="K966" s="229" t="s">
        <v>2598</v>
      </c>
      <c r="L966" s="237" t="s">
        <v>30</v>
      </c>
      <c r="M966" s="227" t="s">
        <v>23</v>
      </c>
      <c r="N966" s="233" t="s">
        <v>24</v>
      </c>
      <c r="O966" s="2"/>
    </row>
    <row r="967" spans="1:15" s="68" customFormat="1" ht="30" customHeight="1">
      <c r="A967" s="18">
        <v>963</v>
      </c>
      <c r="B967" s="229" t="s">
        <v>2527</v>
      </c>
      <c r="C967" s="231">
        <f t="shared" ca="1" si="15"/>
        <v>28</v>
      </c>
      <c r="D967" s="228" t="s">
        <v>2708</v>
      </c>
      <c r="E967" s="229" t="s">
        <v>17</v>
      </c>
      <c r="F967" s="230">
        <v>35364</v>
      </c>
      <c r="G967" s="229" t="s">
        <v>18</v>
      </c>
      <c r="H967" s="228" t="s">
        <v>1326</v>
      </c>
      <c r="I967" s="232">
        <v>45404</v>
      </c>
      <c r="J967" s="238" t="s">
        <v>1327</v>
      </c>
      <c r="K967" s="229" t="s">
        <v>2598</v>
      </c>
      <c r="L967" s="237" t="s">
        <v>30</v>
      </c>
      <c r="M967" s="227" t="s">
        <v>23</v>
      </c>
      <c r="N967" s="233" t="s">
        <v>24</v>
      </c>
      <c r="O967" s="2"/>
    </row>
    <row r="968" spans="1:15" s="68" customFormat="1" ht="30" customHeight="1">
      <c r="A968" s="18">
        <v>964</v>
      </c>
      <c r="B968" s="229" t="s">
        <v>2528</v>
      </c>
      <c r="C968" s="231">
        <f t="shared" ca="1" si="15"/>
        <v>31</v>
      </c>
      <c r="D968" s="228" t="s">
        <v>2709</v>
      </c>
      <c r="E968" s="229" t="s">
        <v>17</v>
      </c>
      <c r="F968" s="230">
        <v>34075</v>
      </c>
      <c r="G968" s="229" t="s">
        <v>18</v>
      </c>
      <c r="H968" s="228" t="s">
        <v>1326</v>
      </c>
      <c r="I968" s="232">
        <v>45404</v>
      </c>
      <c r="J968" s="238" t="s">
        <v>1327</v>
      </c>
      <c r="K968" s="229" t="s">
        <v>2598</v>
      </c>
      <c r="L968" s="237" t="s">
        <v>30</v>
      </c>
      <c r="M968" s="227" t="s">
        <v>23</v>
      </c>
      <c r="N968" s="233" t="s">
        <v>24</v>
      </c>
      <c r="O968" s="2"/>
    </row>
    <row r="969" spans="1:15" s="68" customFormat="1" ht="30" customHeight="1">
      <c r="A969" s="18">
        <v>965</v>
      </c>
      <c r="B969" s="229" t="s">
        <v>2529</v>
      </c>
      <c r="C969" s="231">
        <f t="shared" ca="1" si="15"/>
        <v>24</v>
      </c>
      <c r="D969" s="228" t="s">
        <v>2710</v>
      </c>
      <c r="E969" s="229" t="s">
        <v>17</v>
      </c>
      <c r="F969" s="230">
        <v>36653</v>
      </c>
      <c r="G969" s="229" t="s">
        <v>18</v>
      </c>
      <c r="H969" s="228" t="s">
        <v>1326</v>
      </c>
      <c r="I969" s="232">
        <v>45404</v>
      </c>
      <c r="J969" s="238" t="s">
        <v>1327</v>
      </c>
      <c r="K969" s="229" t="s">
        <v>2598</v>
      </c>
      <c r="L969" s="237" t="s">
        <v>30</v>
      </c>
      <c r="M969" s="227" t="s">
        <v>23</v>
      </c>
      <c r="N969" s="233" t="s">
        <v>24</v>
      </c>
      <c r="O969" s="2"/>
    </row>
    <row r="970" spans="1:15" s="68" customFormat="1" ht="30" customHeight="1">
      <c r="A970" s="18">
        <v>966</v>
      </c>
      <c r="B970" s="229" t="s">
        <v>2530</v>
      </c>
      <c r="C970" s="231">
        <f t="shared" ca="1" si="15"/>
        <v>35</v>
      </c>
      <c r="D970" s="228" t="s">
        <v>2711</v>
      </c>
      <c r="E970" s="229" t="s">
        <v>17</v>
      </c>
      <c r="F970" s="230">
        <v>32611</v>
      </c>
      <c r="G970" s="229" t="s">
        <v>18</v>
      </c>
      <c r="H970" s="228" t="s">
        <v>1326</v>
      </c>
      <c r="I970" s="232">
        <v>45404</v>
      </c>
      <c r="J970" s="238" t="s">
        <v>1327</v>
      </c>
      <c r="K970" s="229" t="s">
        <v>2598</v>
      </c>
      <c r="L970" s="237" t="s">
        <v>30</v>
      </c>
      <c r="M970" s="227" t="s">
        <v>23</v>
      </c>
      <c r="N970" s="233" t="s">
        <v>24</v>
      </c>
      <c r="O970" s="2"/>
    </row>
    <row r="971" spans="1:15" s="68" customFormat="1" ht="30" customHeight="1">
      <c r="A971" s="18">
        <v>967</v>
      </c>
      <c r="B971" s="229" t="s">
        <v>2531</v>
      </c>
      <c r="C971" s="231">
        <f t="shared" ca="1" si="15"/>
        <v>23</v>
      </c>
      <c r="D971" s="228" t="s">
        <v>2712</v>
      </c>
      <c r="E971" s="229" t="s">
        <v>17</v>
      </c>
      <c r="F971" s="230">
        <v>37191</v>
      </c>
      <c r="G971" s="229" t="s">
        <v>2755</v>
      </c>
      <c r="H971" s="228" t="s">
        <v>1326</v>
      </c>
      <c r="I971" s="232">
        <v>45404</v>
      </c>
      <c r="J971" s="238" t="s">
        <v>1327</v>
      </c>
      <c r="K971" s="229" t="s">
        <v>2598</v>
      </c>
      <c r="L971" s="237" t="s">
        <v>30</v>
      </c>
      <c r="M971" s="227" t="s">
        <v>23</v>
      </c>
      <c r="N971" s="233" t="s">
        <v>24</v>
      </c>
      <c r="O971" s="2"/>
    </row>
    <row r="972" spans="1:15" s="68" customFormat="1" ht="30" customHeight="1">
      <c r="A972" s="18">
        <v>968</v>
      </c>
      <c r="B972" s="229" t="s">
        <v>2532</v>
      </c>
      <c r="C972" s="231">
        <f t="shared" ca="1" si="15"/>
        <v>34</v>
      </c>
      <c r="D972" s="228" t="s">
        <v>2713</v>
      </c>
      <c r="E972" s="229" t="s">
        <v>509</v>
      </c>
      <c r="F972" s="230">
        <v>33029</v>
      </c>
      <c r="G972" s="229" t="s">
        <v>18</v>
      </c>
      <c r="H972" s="228" t="s">
        <v>1326</v>
      </c>
      <c r="I972" s="232">
        <v>45404</v>
      </c>
      <c r="J972" s="238" t="s">
        <v>1327</v>
      </c>
      <c r="K972" s="229" t="s">
        <v>2598</v>
      </c>
      <c r="L972" s="237" t="s">
        <v>30</v>
      </c>
      <c r="M972" s="227" t="s">
        <v>23</v>
      </c>
      <c r="N972" s="233" t="s">
        <v>24</v>
      </c>
      <c r="O972" s="2"/>
    </row>
    <row r="973" spans="1:15" s="68" customFormat="1" ht="30" customHeight="1">
      <c r="A973" s="18">
        <v>969</v>
      </c>
      <c r="B973" s="229" t="s">
        <v>2533</v>
      </c>
      <c r="C973" s="231">
        <f t="shared" ca="1" si="15"/>
        <v>23</v>
      </c>
      <c r="D973" s="228" t="s">
        <v>2714</v>
      </c>
      <c r="E973" s="229" t="s">
        <v>17</v>
      </c>
      <c r="F973" s="230">
        <v>37004</v>
      </c>
      <c r="G973" s="229" t="s">
        <v>18</v>
      </c>
      <c r="H973" s="228" t="s">
        <v>1326</v>
      </c>
      <c r="I973" s="232">
        <v>45404</v>
      </c>
      <c r="J973" s="238" t="s">
        <v>1327</v>
      </c>
      <c r="K973" s="229" t="s">
        <v>2598</v>
      </c>
      <c r="L973" s="237" t="s">
        <v>30</v>
      </c>
      <c r="M973" s="227" t="s">
        <v>23</v>
      </c>
      <c r="N973" s="233" t="s">
        <v>24</v>
      </c>
      <c r="O973" s="2"/>
    </row>
    <row r="974" spans="1:15" s="68" customFormat="1" ht="30" customHeight="1">
      <c r="A974" s="18">
        <v>970</v>
      </c>
      <c r="B974" s="229" t="s">
        <v>2534</v>
      </c>
      <c r="C974" s="231">
        <f t="shared" ca="1" si="15"/>
        <v>23</v>
      </c>
      <c r="D974" s="228" t="s">
        <v>2715</v>
      </c>
      <c r="E974" s="229" t="s">
        <v>17</v>
      </c>
      <c r="F974" s="230">
        <v>37193</v>
      </c>
      <c r="G974" s="229" t="s">
        <v>18</v>
      </c>
      <c r="H974" s="228" t="s">
        <v>1326</v>
      </c>
      <c r="I974" s="232">
        <v>45404</v>
      </c>
      <c r="J974" s="238" t="s">
        <v>1327</v>
      </c>
      <c r="K974" s="229" t="s">
        <v>2598</v>
      </c>
      <c r="L974" s="237" t="s">
        <v>30</v>
      </c>
      <c r="M974" s="227" t="s">
        <v>23</v>
      </c>
      <c r="N974" s="233" t="s">
        <v>24</v>
      </c>
      <c r="O974" s="2"/>
    </row>
    <row r="975" spans="1:15" s="68" customFormat="1" ht="30" customHeight="1">
      <c r="A975" s="18">
        <v>971</v>
      </c>
      <c r="B975" s="229" t="s">
        <v>2535</v>
      </c>
      <c r="C975" s="231">
        <f t="shared" ca="1" si="15"/>
        <v>26</v>
      </c>
      <c r="D975" s="228" t="s">
        <v>2716</v>
      </c>
      <c r="E975" s="229" t="s">
        <v>73</v>
      </c>
      <c r="F975" s="230">
        <v>35980</v>
      </c>
      <c r="G975" s="229" t="s">
        <v>18</v>
      </c>
      <c r="H975" s="228" t="s">
        <v>1326</v>
      </c>
      <c r="I975" s="232">
        <v>45404</v>
      </c>
      <c r="J975" s="238" t="s">
        <v>1327</v>
      </c>
      <c r="K975" s="229" t="s">
        <v>2598</v>
      </c>
      <c r="L975" s="237" t="s">
        <v>30</v>
      </c>
      <c r="M975" s="227" t="s">
        <v>23</v>
      </c>
      <c r="N975" s="233" t="s">
        <v>24</v>
      </c>
      <c r="O975" s="2"/>
    </row>
    <row r="976" spans="1:15" s="68" customFormat="1" ht="30" customHeight="1">
      <c r="A976" s="18">
        <v>972</v>
      </c>
      <c r="B976" s="229" t="s">
        <v>2536</v>
      </c>
      <c r="C976" s="231">
        <f t="shared" ca="1" si="15"/>
        <v>29</v>
      </c>
      <c r="D976" s="228" t="s">
        <v>2717</v>
      </c>
      <c r="E976" s="229" t="s">
        <v>17</v>
      </c>
      <c r="F976" s="230">
        <v>34891</v>
      </c>
      <c r="G976" s="229" t="s">
        <v>18</v>
      </c>
      <c r="H976" s="228" t="s">
        <v>1326</v>
      </c>
      <c r="I976" s="232">
        <v>45404</v>
      </c>
      <c r="J976" s="238" t="s">
        <v>1327</v>
      </c>
      <c r="K976" s="229" t="s">
        <v>2598</v>
      </c>
      <c r="L976" s="237" t="s">
        <v>30</v>
      </c>
      <c r="M976" s="227" t="s">
        <v>23</v>
      </c>
      <c r="N976" s="233" t="s">
        <v>24</v>
      </c>
      <c r="O976" s="2"/>
    </row>
    <row r="977" spans="1:15" s="68" customFormat="1" ht="30" customHeight="1">
      <c r="A977" s="18">
        <v>973</v>
      </c>
      <c r="B977" s="229" t="s">
        <v>2537</v>
      </c>
      <c r="C977" s="231">
        <f t="shared" ca="1" si="15"/>
        <v>28</v>
      </c>
      <c r="D977" s="228" t="s">
        <v>2718</v>
      </c>
      <c r="E977" s="229" t="s">
        <v>17</v>
      </c>
      <c r="F977" s="230">
        <v>35092</v>
      </c>
      <c r="G977" s="229" t="s">
        <v>18</v>
      </c>
      <c r="H977" s="228" t="s">
        <v>1326</v>
      </c>
      <c r="I977" s="232">
        <v>45404</v>
      </c>
      <c r="J977" s="238" t="s">
        <v>1327</v>
      </c>
      <c r="K977" s="229" t="s">
        <v>2598</v>
      </c>
      <c r="L977" s="237" t="s">
        <v>30</v>
      </c>
      <c r="M977" s="227" t="s">
        <v>23</v>
      </c>
      <c r="N977" s="233" t="s">
        <v>24</v>
      </c>
      <c r="O977" s="2"/>
    </row>
    <row r="978" spans="1:15" s="68" customFormat="1" ht="30" customHeight="1">
      <c r="A978" s="18">
        <v>974</v>
      </c>
      <c r="B978" s="229" t="s">
        <v>2538</v>
      </c>
      <c r="C978" s="231">
        <f t="shared" ca="1" si="15"/>
        <v>33</v>
      </c>
      <c r="D978" s="228" t="s">
        <v>2719</v>
      </c>
      <c r="E978" s="229" t="s">
        <v>73</v>
      </c>
      <c r="F978" s="230">
        <v>33494</v>
      </c>
      <c r="G978" s="229" t="s">
        <v>2755</v>
      </c>
      <c r="H978" s="228" t="s">
        <v>1326</v>
      </c>
      <c r="I978" s="232">
        <v>45404</v>
      </c>
      <c r="J978" s="238" t="s">
        <v>1327</v>
      </c>
      <c r="K978" s="229" t="s">
        <v>2598</v>
      </c>
      <c r="L978" s="237" t="s">
        <v>30</v>
      </c>
      <c r="M978" s="227" t="s">
        <v>23</v>
      </c>
      <c r="N978" s="233" t="s">
        <v>24</v>
      </c>
      <c r="O978" s="2"/>
    </row>
    <row r="979" spans="1:15" s="68" customFormat="1" ht="30" customHeight="1">
      <c r="A979" s="18">
        <v>975</v>
      </c>
      <c r="B979" s="229" t="s">
        <v>2539</v>
      </c>
      <c r="C979" s="231">
        <f t="shared" ca="1" si="15"/>
        <v>33</v>
      </c>
      <c r="D979" s="228" t="s">
        <v>2720</v>
      </c>
      <c r="E979" s="229" t="s">
        <v>2621</v>
      </c>
      <c r="F979" s="230">
        <v>33336</v>
      </c>
      <c r="G979" s="229" t="s">
        <v>2755</v>
      </c>
      <c r="H979" s="228" t="s">
        <v>1326</v>
      </c>
      <c r="I979" s="232">
        <v>45404</v>
      </c>
      <c r="J979" s="238" t="s">
        <v>1327</v>
      </c>
      <c r="K979" s="229" t="s">
        <v>2598</v>
      </c>
      <c r="L979" s="237" t="s">
        <v>30</v>
      </c>
      <c r="M979" s="227" t="s">
        <v>23</v>
      </c>
      <c r="N979" s="233" t="s">
        <v>24</v>
      </c>
      <c r="O979" s="2"/>
    </row>
    <row r="980" spans="1:15" s="68" customFormat="1" ht="30" customHeight="1">
      <c r="A980" s="18">
        <v>976</v>
      </c>
      <c r="B980" s="229" t="s">
        <v>2540</v>
      </c>
      <c r="C980" s="231">
        <f t="shared" ca="1" si="15"/>
        <v>22</v>
      </c>
      <c r="D980" s="228" t="s">
        <v>2721</v>
      </c>
      <c r="E980" s="229" t="s">
        <v>2622</v>
      </c>
      <c r="F980" s="230">
        <v>37462</v>
      </c>
      <c r="G980" s="229" t="s">
        <v>2755</v>
      </c>
      <c r="H980" s="228" t="s">
        <v>1326</v>
      </c>
      <c r="I980" s="232">
        <v>45404</v>
      </c>
      <c r="J980" s="238" t="s">
        <v>1327</v>
      </c>
      <c r="K980" s="229" t="s">
        <v>2598</v>
      </c>
      <c r="L980" s="237" t="s">
        <v>30</v>
      </c>
      <c r="M980" s="227" t="s">
        <v>23</v>
      </c>
      <c r="N980" s="233" t="s">
        <v>24</v>
      </c>
      <c r="O980" s="2"/>
    </row>
    <row r="981" spans="1:15" s="68" customFormat="1" ht="30" customHeight="1">
      <c r="A981" s="18">
        <v>977</v>
      </c>
      <c r="B981" s="229" t="s">
        <v>2541</v>
      </c>
      <c r="C981" s="231">
        <f t="shared" ca="1" si="15"/>
        <v>24</v>
      </c>
      <c r="D981" s="228" t="s">
        <v>2722</v>
      </c>
      <c r="E981" s="229" t="s">
        <v>246</v>
      </c>
      <c r="F981" s="230">
        <v>36694</v>
      </c>
      <c r="G981" s="229" t="s">
        <v>2755</v>
      </c>
      <c r="H981" s="228" t="s">
        <v>1326</v>
      </c>
      <c r="I981" s="232">
        <v>45404</v>
      </c>
      <c r="J981" s="238" t="s">
        <v>1327</v>
      </c>
      <c r="K981" s="229" t="s">
        <v>2598</v>
      </c>
      <c r="L981" s="237" t="s">
        <v>30</v>
      </c>
      <c r="M981" s="227" t="s">
        <v>23</v>
      </c>
      <c r="N981" s="233" t="s">
        <v>24</v>
      </c>
      <c r="O981" s="2"/>
    </row>
    <row r="982" spans="1:15" s="68" customFormat="1" ht="30" customHeight="1">
      <c r="A982" s="18">
        <v>978</v>
      </c>
      <c r="B982" s="229" t="s">
        <v>2542</v>
      </c>
      <c r="C982" s="231">
        <f t="shared" ca="1" si="15"/>
        <v>35</v>
      </c>
      <c r="D982" s="228" t="s">
        <v>2723</v>
      </c>
      <c r="E982" s="229" t="s">
        <v>17</v>
      </c>
      <c r="F982" s="230">
        <v>32765</v>
      </c>
      <c r="G982" s="229" t="s">
        <v>2755</v>
      </c>
      <c r="H982" s="228" t="s">
        <v>1326</v>
      </c>
      <c r="I982" s="232">
        <v>45404</v>
      </c>
      <c r="J982" s="238" t="s">
        <v>1327</v>
      </c>
      <c r="K982" s="229" t="s">
        <v>2598</v>
      </c>
      <c r="L982" s="237" t="s">
        <v>30</v>
      </c>
      <c r="M982" s="227" t="s">
        <v>23</v>
      </c>
      <c r="N982" s="233" t="s">
        <v>24</v>
      </c>
      <c r="O982" s="2"/>
    </row>
    <row r="983" spans="1:15" s="68" customFormat="1" ht="30" customHeight="1">
      <c r="A983" s="18">
        <v>979</v>
      </c>
      <c r="B983" s="229" t="s">
        <v>2543</v>
      </c>
      <c r="C983" s="231">
        <f t="shared" ca="1" si="15"/>
        <v>31</v>
      </c>
      <c r="D983" s="228" t="s">
        <v>2724</v>
      </c>
      <c r="E983" s="229" t="s">
        <v>246</v>
      </c>
      <c r="F983" s="230">
        <v>34207</v>
      </c>
      <c r="G983" s="229" t="s">
        <v>2755</v>
      </c>
      <c r="H983" s="228" t="s">
        <v>1326</v>
      </c>
      <c r="I983" s="232">
        <v>45404</v>
      </c>
      <c r="J983" s="238" t="s">
        <v>1327</v>
      </c>
      <c r="K983" s="229" t="s">
        <v>2598</v>
      </c>
      <c r="L983" s="237" t="s">
        <v>30</v>
      </c>
      <c r="M983" s="227" t="s">
        <v>23</v>
      </c>
      <c r="N983" s="233" t="s">
        <v>24</v>
      </c>
      <c r="O983" s="2"/>
    </row>
    <row r="984" spans="1:15" s="68" customFormat="1" ht="30" customHeight="1">
      <c r="A984" s="18">
        <v>980</v>
      </c>
      <c r="B984" s="229" t="s">
        <v>2544</v>
      </c>
      <c r="C984" s="231">
        <f t="shared" ca="1" si="15"/>
        <v>25</v>
      </c>
      <c r="D984" s="228" t="s">
        <v>2725</v>
      </c>
      <c r="E984" s="229" t="s">
        <v>779</v>
      </c>
      <c r="F984" s="230">
        <v>36387</v>
      </c>
      <c r="G984" s="229" t="s">
        <v>18</v>
      </c>
      <c r="H984" s="228" t="s">
        <v>1326</v>
      </c>
      <c r="I984" s="232">
        <v>45404</v>
      </c>
      <c r="J984" s="238" t="s">
        <v>1327</v>
      </c>
      <c r="K984" s="229" t="s">
        <v>2598</v>
      </c>
      <c r="L984" s="237" t="s">
        <v>30</v>
      </c>
      <c r="M984" s="227" t="s">
        <v>23</v>
      </c>
      <c r="N984" s="233" t="s">
        <v>24</v>
      </c>
      <c r="O984" s="2"/>
    </row>
    <row r="985" spans="1:15" s="68" customFormat="1" ht="30" customHeight="1">
      <c r="A985" s="18">
        <v>981</v>
      </c>
      <c r="B985" s="229" t="s">
        <v>2545</v>
      </c>
      <c r="C985" s="231">
        <f t="shared" ca="1" si="15"/>
        <v>25</v>
      </c>
      <c r="D985" s="228" t="s">
        <v>2726</v>
      </c>
      <c r="E985" s="229" t="s">
        <v>509</v>
      </c>
      <c r="F985" s="230">
        <v>36482</v>
      </c>
      <c r="G985" s="229" t="s">
        <v>18</v>
      </c>
      <c r="H985" s="228" t="s">
        <v>1326</v>
      </c>
      <c r="I985" s="232">
        <v>45404</v>
      </c>
      <c r="J985" s="238" t="s">
        <v>1327</v>
      </c>
      <c r="K985" s="229" t="s">
        <v>2598</v>
      </c>
      <c r="L985" s="237" t="s">
        <v>30</v>
      </c>
      <c r="M985" s="227" t="s">
        <v>23</v>
      </c>
      <c r="N985" s="233" t="s">
        <v>24</v>
      </c>
      <c r="O985" s="2"/>
    </row>
    <row r="986" spans="1:15" s="68" customFormat="1" ht="30" customHeight="1">
      <c r="A986" s="18">
        <v>982</v>
      </c>
      <c r="B986" s="229" t="s">
        <v>2546</v>
      </c>
      <c r="C986" s="231">
        <f t="shared" ca="1" si="15"/>
        <v>23</v>
      </c>
      <c r="D986" s="228" t="s">
        <v>2727</v>
      </c>
      <c r="E986" s="229" t="s">
        <v>1150</v>
      </c>
      <c r="F986" s="230">
        <v>37160</v>
      </c>
      <c r="G986" s="229" t="s">
        <v>2755</v>
      </c>
      <c r="H986" s="228" t="s">
        <v>1326</v>
      </c>
      <c r="I986" s="232">
        <v>45404</v>
      </c>
      <c r="J986" s="238" t="s">
        <v>1327</v>
      </c>
      <c r="K986" s="229" t="s">
        <v>2599</v>
      </c>
      <c r="L986" s="237" t="s">
        <v>2582</v>
      </c>
      <c r="M986" s="227" t="s">
        <v>1227</v>
      </c>
      <c r="N986" s="233" t="s">
        <v>24</v>
      </c>
      <c r="O986" s="2"/>
    </row>
    <row r="987" spans="1:15" s="68" customFormat="1" ht="30" customHeight="1">
      <c r="A987" s="18">
        <v>983</v>
      </c>
      <c r="B987" s="229" t="s">
        <v>2547</v>
      </c>
      <c r="C987" s="231">
        <f t="shared" ca="1" si="15"/>
        <v>25</v>
      </c>
      <c r="D987" s="228" t="s">
        <v>2728</v>
      </c>
      <c r="E987" s="229" t="s">
        <v>1150</v>
      </c>
      <c r="F987" s="230">
        <v>36469</v>
      </c>
      <c r="G987" s="229" t="s">
        <v>18</v>
      </c>
      <c r="H987" s="228" t="s">
        <v>1326</v>
      </c>
      <c r="I987" s="232">
        <v>45404</v>
      </c>
      <c r="J987" s="238" t="s">
        <v>1327</v>
      </c>
      <c r="K987" s="229" t="s">
        <v>2599</v>
      </c>
      <c r="L987" s="237" t="s">
        <v>2582</v>
      </c>
      <c r="M987" s="227" t="s">
        <v>1227</v>
      </c>
      <c r="N987" s="233" t="s">
        <v>24</v>
      </c>
      <c r="O987" s="2"/>
    </row>
    <row r="988" spans="1:15" s="68" customFormat="1" ht="30" customHeight="1">
      <c r="A988" s="18">
        <v>984</v>
      </c>
      <c r="B988" s="229" t="s">
        <v>2548</v>
      </c>
      <c r="C988" s="231">
        <f t="shared" ca="1" si="15"/>
        <v>23</v>
      </c>
      <c r="D988" s="228" t="s">
        <v>2729</v>
      </c>
      <c r="E988" s="229" t="s">
        <v>73</v>
      </c>
      <c r="F988" s="230">
        <v>36971</v>
      </c>
      <c r="G988" s="229" t="s">
        <v>2755</v>
      </c>
      <c r="H988" s="228" t="s">
        <v>1326</v>
      </c>
      <c r="I988" s="232">
        <v>45404</v>
      </c>
      <c r="J988" s="238" t="s">
        <v>1327</v>
      </c>
      <c r="K988" s="229" t="s">
        <v>2599</v>
      </c>
      <c r="L988" s="237" t="s">
        <v>2582</v>
      </c>
      <c r="M988" s="227" t="s">
        <v>1227</v>
      </c>
      <c r="N988" s="233" t="s">
        <v>24</v>
      </c>
      <c r="O988" s="2"/>
    </row>
    <row r="989" spans="1:15" s="68" customFormat="1" ht="30" customHeight="1">
      <c r="A989" s="18">
        <v>985</v>
      </c>
      <c r="B989" s="229" t="s">
        <v>2549</v>
      </c>
      <c r="C989" s="231">
        <f t="shared" ca="1" si="15"/>
        <v>25</v>
      </c>
      <c r="D989" s="228" t="s">
        <v>2730</v>
      </c>
      <c r="E989" s="229" t="s">
        <v>17</v>
      </c>
      <c r="F989" s="230">
        <v>36413</v>
      </c>
      <c r="G989" s="229" t="s">
        <v>18</v>
      </c>
      <c r="H989" s="228" t="s">
        <v>1326</v>
      </c>
      <c r="I989" s="232">
        <v>45404</v>
      </c>
      <c r="J989" s="238" t="s">
        <v>1327</v>
      </c>
      <c r="K989" s="229" t="s">
        <v>2599</v>
      </c>
      <c r="L989" s="237" t="s">
        <v>2582</v>
      </c>
      <c r="M989" s="227" t="s">
        <v>1227</v>
      </c>
      <c r="N989" s="233" t="s">
        <v>24</v>
      </c>
      <c r="O989" s="2"/>
    </row>
    <row r="990" spans="1:15" s="68" customFormat="1" ht="30" customHeight="1">
      <c r="A990" s="18">
        <v>986</v>
      </c>
      <c r="B990" s="229" t="s">
        <v>2550</v>
      </c>
      <c r="C990" s="231">
        <f t="shared" ca="1" si="15"/>
        <v>25</v>
      </c>
      <c r="D990" s="228" t="s">
        <v>2731</v>
      </c>
      <c r="E990" s="229" t="s">
        <v>17</v>
      </c>
      <c r="F990" s="230">
        <v>36413</v>
      </c>
      <c r="G990" s="229" t="s">
        <v>18</v>
      </c>
      <c r="H990" s="228" t="s">
        <v>1326</v>
      </c>
      <c r="I990" s="232">
        <v>45404</v>
      </c>
      <c r="J990" s="238" t="s">
        <v>1327</v>
      </c>
      <c r="K990" s="229" t="s">
        <v>2599</v>
      </c>
      <c r="L990" s="237" t="s">
        <v>2582</v>
      </c>
      <c r="M990" s="227" t="s">
        <v>1227</v>
      </c>
      <c r="N990" s="233" t="s">
        <v>24</v>
      </c>
      <c r="O990" s="2"/>
    </row>
    <row r="991" spans="1:15" s="68" customFormat="1" ht="30" customHeight="1">
      <c r="A991" s="18">
        <v>987</v>
      </c>
      <c r="B991" s="229" t="s">
        <v>2551</v>
      </c>
      <c r="C991" s="231">
        <f t="shared" ca="1" si="15"/>
        <v>30</v>
      </c>
      <c r="D991" s="228" t="s">
        <v>2732</v>
      </c>
      <c r="E991" s="229" t="s">
        <v>103</v>
      </c>
      <c r="F991" s="230">
        <v>34498</v>
      </c>
      <c r="G991" s="229" t="s">
        <v>2755</v>
      </c>
      <c r="H991" s="228" t="s">
        <v>1326</v>
      </c>
      <c r="I991" s="232">
        <v>45404</v>
      </c>
      <c r="J991" s="238" t="s">
        <v>1327</v>
      </c>
      <c r="K991" s="229" t="s">
        <v>2599</v>
      </c>
      <c r="L991" s="237" t="s">
        <v>2582</v>
      </c>
      <c r="M991" s="227" t="s">
        <v>1227</v>
      </c>
      <c r="N991" s="233" t="s">
        <v>24</v>
      </c>
      <c r="O991" s="2"/>
    </row>
    <row r="992" spans="1:15" s="68" customFormat="1" ht="30" customHeight="1">
      <c r="A992" s="18">
        <v>988</v>
      </c>
      <c r="B992" s="229" t="s">
        <v>2552</v>
      </c>
      <c r="C992" s="231">
        <f t="shared" ca="1" si="15"/>
        <v>23</v>
      </c>
      <c r="D992" s="228" t="s">
        <v>2733</v>
      </c>
      <c r="E992" s="229" t="s">
        <v>73</v>
      </c>
      <c r="F992" s="230">
        <v>36970</v>
      </c>
      <c r="G992" s="229" t="s">
        <v>18</v>
      </c>
      <c r="H992" s="228" t="s">
        <v>1326</v>
      </c>
      <c r="I992" s="232">
        <v>45404</v>
      </c>
      <c r="J992" s="238" t="s">
        <v>1327</v>
      </c>
      <c r="K992" s="229" t="s">
        <v>2599</v>
      </c>
      <c r="L992" s="237" t="s">
        <v>2582</v>
      </c>
      <c r="M992" s="227" t="s">
        <v>1227</v>
      </c>
      <c r="N992" s="233" t="s">
        <v>24</v>
      </c>
      <c r="O992" s="2"/>
    </row>
    <row r="993" spans="1:15" s="68" customFormat="1" ht="30" customHeight="1">
      <c r="A993" s="18">
        <v>989</v>
      </c>
      <c r="B993" s="229" t="s">
        <v>2553</v>
      </c>
      <c r="C993" s="231">
        <f t="shared" ca="1" si="15"/>
        <v>26</v>
      </c>
      <c r="D993" s="228" t="s">
        <v>2734</v>
      </c>
      <c r="E993" s="229" t="s">
        <v>653</v>
      </c>
      <c r="F993" s="230">
        <v>36036</v>
      </c>
      <c r="G993" s="229" t="s">
        <v>18</v>
      </c>
      <c r="H993" s="228" t="s">
        <v>1326</v>
      </c>
      <c r="I993" s="232">
        <v>45404</v>
      </c>
      <c r="J993" s="238" t="s">
        <v>1327</v>
      </c>
      <c r="K993" s="229" t="s">
        <v>2600</v>
      </c>
      <c r="L993" s="237" t="s">
        <v>2582</v>
      </c>
      <c r="M993" s="227" t="s">
        <v>1227</v>
      </c>
      <c r="N993" s="233" t="s">
        <v>24</v>
      </c>
      <c r="O993" s="2"/>
    </row>
    <row r="994" spans="1:15" s="68" customFormat="1" ht="30" customHeight="1">
      <c r="A994" s="18">
        <v>990</v>
      </c>
      <c r="B994" s="229" t="s">
        <v>2554</v>
      </c>
      <c r="C994" s="231">
        <f t="shared" ca="1" si="15"/>
        <v>24</v>
      </c>
      <c r="D994" s="228" t="s">
        <v>2735</v>
      </c>
      <c r="E994" s="229" t="s">
        <v>17</v>
      </c>
      <c r="F994" s="230">
        <v>36528</v>
      </c>
      <c r="G994" s="229" t="s">
        <v>18</v>
      </c>
      <c r="H994" s="228" t="s">
        <v>1326</v>
      </c>
      <c r="I994" s="232">
        <v>45404</v>
      </c>
      <c r="J994" s="238" t="s">
        <v>1327</v>
      </c>
      <c r="K994" s="229" t="s">
        <v>2599</v>
      </c>
      <c r="L994" s="237" t="s">
        <v>2582</v>
      </c>
      <c r="M994" s="227" t="s">
        <v>1227</v>
      </c>
      <c r="N994" s="233" t="s">
        <v>24</v>
      </c>
      <c r="O994" s="2"/>
    </row>
    <row r="995" spans="1:15" s="68" customFormat="1" ht="30" customHeight="1">
      <c r="A995" s="18">
        <v>991</v>
      </c>
      <c r="B995" s="229" t="s">
        <v>2555</v>
      </c>
      <c r="C995" s="231">
        <f t="shared" ca="1" si="15"/>
        <v>24</v>
      </c>
      <c r="D995" s="228" t="s">
        <v>2736</v>
      </c>
      <c r="E995" s="229" t="s">
        <v>45</v>
      </c>
      <c r="F995" s="230">
        <v>36863</v>
      </c>
      <c r="G995" s="229" t="s">
        <v>18</v>
      </c>
      <c r="H995" s="228" t="s">
        <v>1326</v>
      </c>
      <c r="I995" s="232">
        <v>45404</v>
      </c>
      <c r="J995" s="238" t="s">
        <v>1327</v>
      </c>
      <c r="K995" s="229" t="s">
        <v>2599</v>
      </c>
      <c r="L995" s="237" t="s">
        <v>2582</v>
      </c>
      <c r="M995" s="227" t="s">
        <v>1227</v>
      </c>
      <c r="N995" s="233" t="s">
        <v>24</v>
      </c>
      <c r="O995" s="2"/>
    </row>
    <row r="996" spans="1:15" s="68" customFormat="1" ht="30" customHeight="1">
      <c r="A996" s="18">
        <v>992</v>
      </c>
      <c r="B996" s="229" t="s">
        <v>2556</v>
      </c>
      <c r="C996" s="231">
        <f t="shared" ca="1" si="15"/>
        <v>24</v>
      </c>
      <c r="D996" s="228" t="s">
        <v>2737</v>
      </c>
      <c r="E996" s="229" t="s">
        <v>17</v>
      </c>
      <c r="F996" s="230">
        <v>36609</v>
      </c>
      <c r="G996" s="229" t="s">
        <v>18</v>
      </c>
      <c r="H996" s="228" t="s">
        <v>1326</v>
      </c>
      <c r="I996" s="232">
        <v>45404</v>
      </c>
      <c r="J996" s="238" t="s">
        <v>1327</v>
      </c>
      <c r="K996" s="229" t="s">
        <v>2599</v>
      </c>
      <c r="L996" s="237" t="s">
        <v>2582</v>
      </c>
      <c r="M996" s="227" t="s">
        <v>1227</v>
      </c>
      <c r="N996" s="233" t="s">
        <v>24</v>
      </c>
      <c r="O996" s="2"/>
    </row>
    <row r="997" spans="1:15" s="68" customFormat="1" ht="30" customHeight="1">
      <c r="A997" s="18">
        <v>993</v>
      </c>
      <c r="B997" s="229" t="s">
        <v>2557</v>
      </c>
      <c r="C997" s="231">
        <f t="shared" ca="1" si="15"/>
        <v>23</v>
      </c>
      <c r="D997" s="228" t="s">
        <v>2738</v>
      </c>
      <c r="E997" s="229" t="s">
        <v>17</v>
      </c>
      <c r="F997" s="230">
        <v>37127</v>
      </c>
      <c r="G997" s="229" t="s">
        <v>18</v>
      </c>
      <c r="H997" s="228" t="s">
        <v>1326</v>
      </c>
      <c r="I997" s="232">
        <v>45404</v>
      </c>
      <c r="J997" s="238" t="s">
        <v>1327</v>
      </c>
      <c r="K997" s="229" t="s">
        <v>2599</v>
      </c>
      <c r="L997" s="237" t="s">
        <v>2582</v>
      </c>
      <c r="M997" s="227" t="s">
        <v>1227</v>
      </c>
      <c r="N997" s="233" t="s">
        <v>24</v>
      </c>
      <c r="O997" s="2"/>
    </row>
    <row r="998" spans="1:15" s="68" customFormat="1" ht="30" customHeight="1">
      <c r="A998" s="18">
        <v>994</v>
      </c>
      <c r="B998" s="229" t="s">
        <v>2558</v>
      </c>
      <c r="C998" s="231">
        <f t="shared" ca="1" si="15"/>
        <v>23</v>
      </c>
      <c r="D998" s="228" t="s">
        <v>2739</v>
      </c>
      <c r="E998" s="229" t="s">
        <v>298</v>
      </c>
      <c r="F998" s="230">
        <v>37085</v>
      </c>
      <c r="G998" s="229" t="s">
        <v>18</v>
      </c>
      <c r="H998" s="228" t="s">
        <v>1326</v>
      </c>
      <c r="I998" s="232">
        <v>45404</v>
      </c>
      <c r="J998" s="238" t="s">
        <v>1327</v>
      </c>
      <c r="K998" s="229" t="s">
        <v>2599</v>
      </c>
      <c r="L998" s="237" t="s">
        <v>2582</v>
      </c>
      <c r="M998" s="227" t="s">
        <v>1227</v>
      </c>
      <c r="N998" s="233" t="s">
        <v>24</v>
      </c>
      <c r="O998" s="2"/>
    </row>
    <row r="999" spans="1:15" s="68" customFormat="1" ht="30" customHeight="1">
      <c r="A999" s="18">
        <v>995</v>
      </c>
      <c r="B999" s="229" t="s">
        <v>2559</v>
      </c>
      <c r="C999" s="231">
        <f t="shared" ca="1" si="15"/>
        <v>23</v>
      </c>
      <c r="D999" s="228" t="s">
        <v>2740</v>
      </c>
      <c r="E999" s="229" t="s">
        <v>17</v>
      </c>
      <c r="F999" s="230">
        <v>37185</v>
      </c>
      <c r="G999" s="229" t="s">
        <v>18</v>
      </c>
      <c r="H999" s="228" t="s">
        <v>1326</v>
      </c>
      <c r="I999" s="232">
        <v>45404</v>
      </c>
      <c r="J999" s="238" t="s">
        <v>1327</v>
      </c>
      <c r="K999" s="229" t="s">
        <v>2599</v>
      </c>
      <c r="L999" s="237" t="s">
        <v>2582</v>
      </c>
      <c r="M999" s="227" t="s">
        <v>1227</v>
      </c>
      <c r="N999" s="233" t="s">
        <v>24</v>
      </c>
      <c r="O999" s="2"/>
    </row>
    <row r="1000" spans="1:15" s="68" customFormat="1" ht="30" customHeight="1">
      <c r="A1000" s="18">
        <v>996</v>
      </c>
      <c r="B1000" s="229" t="s">
        <v>2560</v>
      </c>
      <c r="C1000" s="231">
        <f t="shared" ca="1" si="15"/>
        <v>25</v>
      </c>
      <c r="D1000" s="228" t="s">
        <v>2741</v>
      </c>
      <c r="E1000" s="229" t="s">
        <v>73</v>
      </c>
      <c r="F1000" s="230">
        <v>36305</v>
      </c>
      <c r="G1000" s="229" t="s">
        <v>18</v>
      </c>
      <c r="H1000" s="228" t="s">
        <v>1326</v>
      </c>
      <c r="I1000" s="232">
        <v>45404</v>
      </c>
      <c r="J1000" s="238" t="s">
        <v>1327</v>
      </c>
      <c r="K1000" s="229" t="s">
        <v>2599</v>
      </c>
      <c r="L1000" s="237" t="s">
        <v>2582</v>
      </c>
      <c r="M1000" s="227" t="s">
        <v>1227</v>
      </c>
      <c r="N1000" s="233" t="s">
        <v>24</v>
      </c>
      <c r="O1000" s="2"/>
    </row>
    <row r="1001" spans="1:15" s="68" customFormat="1" ht="30" customHeight="1">
      <c r="A1001" s="18">
        <v>997</v>
      </c>
      <c r="B1001" s="229" t="s">
        <v>2561</v>
      </c>
      <c r="C1001" s="231">
        <f t="shared" ca="1" si="15"/>
        <v>26</v>
      </c>
      <c r="D1001" s="228" t="s">
        <v>2742</v>
      </c>
      <c r="E1001" s="229" t="s">
        <v>80</v>
      </c>
      <c r="F1001" s="230">
        <v>36122</v>
      </c>
      <c r="G1001" s="229" t="s">
        <v>2755</v>
      </c>
      <c r="H1001" s="228" t="s">
        <v>1326</v>
      </c>
      <c r="I1001" s="232">
        <v>45404</v>
      </c>
      <c r="J1001" s="238" t="s">
        <v>1327</v>
      </c>
      <c r="K1001" s="229" t="s">
        <v>2601</v>
      </c>
      <c r="L1001" s="237" t="s">
        <v>2583</v>
      </c>
      <c r="M1001" s="227" t="s">
        <v>1227</v>
      </c>
      <c r="N1001" s="233" t="s">
        <v>77</v>
      </c>
      <c r="O1001" s="2"/>
    </row>
    <row r="1002" spans="1:15" s="68" customFormat="1" ht="30" customHeight="1">
      <c r="A1002" s="18">
        <v>998</v>
      </c>
      <c r="B1002" s="229" t="s">
        <v>2562</v>
      </c>
      <c r="C1002" s="231">
        <f t="shared" ca="1" si="15"/>
        <v>27</v>
      </c>
      <c r="D1002" s="228" t="s">
        <v>2743</v>
      </c>
      <c r="E1002" s="229" t="s">
        <v>73</v>
      </c>
      <c r="F1002" s="230">
        <v>35552</v>
      </c>
      <c r="G1002" s="229" t="s">
        <v>18</v>
      </c>
      <c r="H1002" s="228" t="s">
        <v>1326</v>
      </c>
      <c r="I1002" s="232">
        <v>45404</v>
      </c>
      <c r="J1002" s="238" t="s">
        <v>1327</v>
      </c>
      <c r="K1002" s="229" t="s">
        <v>2602</v>
      </c>
      <c r="L1002" s="237" t="s">
        <v>2583</v>
      </c>
      <c r="M1002" s="227" t="s">
        <v>1227</v>
      </c>
      <c r="N1002" s="233" t="s">
        <v>77</v>
      </c>
      <c r="O1002" s="2"/>
    </row>
    <row r="1003" spans="1:15" s="68" customFormat="1" ht="30" customHeight="1">
      <c r="A1003" s="18">
        <v>999</v>
      </c>
      <c r="B1003" s="229" t="s">
        <v>2563</v>
      </c>
      <c r="C1003" s="231">
        <f t="shared" ca="1" si="15"/>
        <v>23</v>
      </c>
      <c r="D1003" s="228" t="s">
        <v>2744</v>
      </c>
      <c r="E1003" s="229" t="s">
        <v>17</v>
      </c>
      <c r="F1003" s="230">
        <v>37205</v>
      </c>
      <c r="G1003" s="229" t="s">
        <v>18</v>
      </c>
      <c r="H1003" s="228" t="s">
        <v>1326</v>
      </c>
      <c r="I1003" s="232">
        <v>45404</v>
      </c>
      <c r="J1003" s="238" t="s">
        <v>1327</v>
      </c>
      <c r="K1003" s="229" t="s">
        <v>2603</v>
      </c>
      <c r="L1003" s="237" t="s">
        <v>2583</v>
      </c>
      <c r="M1003" s="227" t="s">
        <v>1227</v>
      </c>
      <c r="N1003" s="233" t="s">
        <v>77</v>
      </c>
      <c r="O1003" s="2"/>
    </row>
    <row r="1004" spans="1:15" s="68" customFormat="1" ht="30" customHeight="1">
      <c r="A1004" s="18">
        <v>1000</v>
      </c>
      <c r="B1004" s="229" t="s">
        <v>2564</v>
      </c>
      <c r="C1004" s="231">
        <f t="shared" ca="1" si="15"/>
        <v>19</v>
      </c>
      <c r="D1004" s="228" t="s">
        <v>2745</v>
      </c>
      <c r="E1004" s="229" t="s">
        <v>2623</v>
      </c>
      <c r="F1004" s="230">
        <v>38505</v>
      </c>
      <c r="G1004" s="229" t="s">
        <v>18</v>
      </c>
      <c r="H1004" s="228" t="s">
        <v>1326</v>
      </c>
      <c r="I1004" s="232">
        <v>45404</v>
      </c>
      <c r="J1004" s="238" t="s">
        <v>1327</v>
      </c>
      <c r="K1004" s="229" t="s">
        <v>2601</v>
      </c>
      <c r="L1004" s="237" t="s">
        <v>2583</v>
      </c>
      <c r="M1004" s="227" t="s">
        <v>1227</v>
      </c>
      <c r="N1004" s="233" t="s">
        <v>77</v>
      </c>
      <c r="O1004" s="2"/>
    </row>
    <row r="1005" spans="1:15" s="68" customFormat="1" ht="30" customHeight="1">
      <c r="A1005" s="18">
        <v>1001</v>
      </c>
      <c r="B1005" s="229" t="s">
        <v>2565</v>
      </c>
      <c r="C1005" s="231">
        <f t="shared" ca="1" si="15"/>
        <v>21</v>
      </c>
      <c r="D1005" s="228" t="s">
        <v>2746</v>
      </c>
      <c r="E1005" s="229" t="s">
        <v>431</v>
      </c>
      <c r="F1005" s="230">
        <v>37649</v>
      </c>
      <c r="G1005" s="229" t="s">
        <v>18</v>
      </c>
      <c r="H1005" s="228" t="s">
        <v>1326</v>
      </c>
      <c r="I1005" s="232">
        <v>45404</v>
      </c>
      <c r="J1005" s="238" t="s">
        <v>1327</v>
      </c>
      <c r="K1005" s="229" t="s">
        <v>2601</v>
      </c>
      <c r="L1005" s="237" t="s">
        <v>2583</v>
      </c>
      <c r="M1005" s="227" t="s">
        <v>1227</v>
      </c>
      <c r="N1005" s="233" t="s">
        <v>77</v>
      </c>
      <c r="O1005" s="2"/>
    </row>
    <row r="1006" spans="1:15" s="68" customFormat="1" ht="30" customHeight="1">
      <c r="A1006" s="18">
        <v>1002</v>
      </c>
      <c r="B1006" s="229" t="s">
        <v>2566</v>
      </c>
      <c r="C1006" s="231">
        <f t="shared" ca="1" si="15"/>
        <v>31</v>
      </c>
      <c r="D1006" s="228" t="s">
        <v>2747</v>
      </c>
      <c r="E1006" s="229" t="s">
        <v>17</v>
      </c>
      <c r="F1006" s="230">
        <v>34219</v>
      </c>
      <c r="G1006" s="229" t="s">
        <v>2755</v>
      </c>
      <c r="H1006" s="228" t="s">
        <v>1326</v>
      </c>
      <c r="I1006" s="232">
        <v>45404</v>
      </c>
      <c r="J1006" s="238" t="s">
        <v>1327</v>
      </c>
      <c r="K1006" s="229" t="s">
        <v>2604</v>
      </c>
      <c r="L1006" s="237" t="s">
        <v>1593</v>
      </c>
      <c r="M1006" s="227" t="s">
        <v>1227</v>
      </c>
      <c r="N1006" s="233" t="s">
        <v>24</v>
      </c>
      <c r="O1006" s="2"/>
    </row>
    <row r="1007" spans="1:15" s="68" customFormat="1" ht="30" customHeight="1">
      <c r="A1007" s="18">
        <v>1003</v>
      </c>
      <c r="B1007" s="229" t="s">
        <v>2567</v>
      </c>
      <c r="C1007" s="231">
        <f t="shared" ca="1" si="15"/>
        <v>27</v>
      </c>
      <c r="D1007" s="228" t="s">
        <v>2748</v>
      </c>
      <c r="E1007" s="229" t="s">
        <v>17</v>
      </c>
      <c r="F1007" s="230">
        <v>35546</v>
      </c>
      <c r="G1007" s="229" t="s">
        <v>2755</v>
      </c>
      <c r="H1007" s="228" t="s">
        <v>1326</v>
      </c>
      <c r="I1007" s="232">
        <v>45404</v>
      </c>
      <c r="J1007" s="238" t="s">
        <v>1327</v>
      </c>
      <c r="K1007" s="229" t="s">
        <v>2604</v>
      </c>
      <c r="L1007" s="237" t="s">
        <v>1593</v>
      </c>
      <c r="M1007" s="227" t="s">
        <v>1227</v>
      </c>
      <c r="N1007" s="233" t="s">
        <v>24</v>
      </c>
      <c r="O1007" s="2"/>
    </row>
    <row r="1008" spans="1:15" s="68" customFormat="1" ht="30" customHeight="1">
      <c r="A1008" s="18">
        <v>1004</v>
      </c>
      <c r="B1008" s="229" t="s">
        <v>2568</v>
      </c>
      <c r="C1008" s="231">
        <f t="shared" ca="1" si="15"/>
        <v>24</v>
      </c>
      <c r="D1008" s="228" t="s">
        <v>2749</v>
      </c>
      <c r="E1008" s="229" t="s">
        <v>17</v>
      </c>
      <c r="F1008" s="230">
        <v>36806</v>
      </c>
      <c r="G1008" s="229" t="s">
        <v>2755</v>
      </c>
      <c r="H1008" s="228" t="s">
        <v>1326</v>
      </c>
      <c r="I1008" s="232">
        <v>45404</v>
      </c>
      <c r="J1008" s="238" t="s">
        <v>1327</v>
      </c>
      <c r="K1008" s="229" t="s">
        <v>2605</v>
      </c>
      <c r="L1008" s="237" t="s">
        <v>1593</v>
      </c>
      <c r="M1008" s="227" t="s">
        <v>1227</v>
      </c>
      <c r="N1008" s="233" t="s">
        <v>24</v>
      </c>
      <c r="O1008" s="2"/>
    </row>
    <row r="1009" spans="1:15" s="68" customFormat="1" ht="30" customHeight="1">
      <c r="A1009" s="18">
        <v>1005</v>
      </c>
      <c r="B1009" s="229" t="s">
        <v>2569</v>
      </c>
      <c r="C1009" s="231">
        <f t="shared" ca="1" si="15"/>
        <v>29</v>
      </c>
      <c r="D1009" s="228" t="s">
        <v>2750</v>
      </c>
      <c r="E1009" s="229" t="s">
        <v>17</v>
      </c>
      <c r="F1009" s="230">
        <v>34914</v>
      </c>
      <c r="G1009" s="229" t="s">
        <v>18</v>
      </c>
      <c r="H1009" s="228" t="s">
        <v>1326</v>
      </c>
      <c r="I1009" s="232">
        <v>45404</v>
      </c>
      <c r="J1009" s="238" t="s">
        <v>1327</v>
      </c>
      <c r="K1009" s="229" t="s">
        <v>2604</v>
      </c>
      <c r="L1009" s="237" t="s">
        <v>1593</v>
      </c>
      <c r="M1009" s="227" t="s">
        <v>1227</v>
      </c>
      <c r="N1009" s="233" t="s">
        <v>24</v>
      </c>
      <c r="O1009" s="2"/>
    </row>
    <row r="1010" spans="1:15" s="68" customFormat="1" ht="30" customHeight="1">
      <c r="A1010" s="18">
        <v>1006</v>
      </c>
      <c r="B1010" s="229" t="s">
        <v>2570</v>
      </c>
      <c r="C1010" s="231">
        <f t="shared" ca="1" si="15"/>
        <v>25</v>
      </c>
      <c r="D1010" s="228" t="s">
        <v>2751</v>
      </c>
      <c r="E1010" s="229" t="s">
        <v>431</v>
      </c>
      <c r="F1010" s="230">
        <v>36483</v>
      </c>
      <c r="G1010" s="229" t="s">
        <v>2755</v>
      </c>
      <c r="H1010" s="228" t="s">
        <v>1326</v>
      </c>
      <c r="I1010" s="232">
        <v>45404</v>
      </c>
      <c r="J1010" s="238" t="s">
        <v>1327</v>
      </c>
      <c r="K1010" s="229" t="s">
        <v>2606</v>
      </c>
      <c r="L1010" s="237" t="s">
        <v>2584</v>
      </c>
      <c r="M1010" s="227" t="s">
        <v>1227</v>
      </c>
      <c r="N1010" s="233" t="s">
        <v>24</v>
      </c>
      <c r="O1010" s="2"/>
    </row>
    <row r="1011" spans="1:15" s="68" customFormat="1" ht="30" customHeight="1">
      <c r="A1011" s="18">
        <v>1007</v>
      </c>
      <c r="B1011" s="229" t="s">
        <v>2571</v>
      </c>
      <c r="C1011" s="231">
        <f t="shared" ca="1" si="15"/>
        <v>25</v>
      </c>
      <c r="D1011" s="228" t="s">
        <v>2752</v>
      </c>
      <c r="E1011" s="229" t="s">
        <v>779</v>
      </c>
      <c r="F1011" s="230">
        <v>36187</v>
      </c>
      <c r="G1011" s="229" t="s">
        <v>2755</v>
      </c>
      <c r="H1011" s="228" t="s">
        <v>1326</v>
      </c>
      <c r="I1011" s="232">
        <v>45404</v>
      </c>
      <c r="J1011" s="238" t="s">
        <v>1327</v>
      </c>
      <c r="K1011" s="229" t="s">
        <v>2607</v>
      </c>
      <c r="L1011" s="237" t="s">
        <v>497</v>
      </c>
      <c r="M1011" s="227" t="s">
        <v>1227</v>
      </c>
      <c r="N1011" s="233" t="s">
        <v>24</v>
      </c>
      <c r="O1011" s="2"/>
    </row>
    <row r="1012" spans="1:15" s="68" customFormat="1" ht="30" customHeight="1">
      <c r="A1012" s="18">
        <v>1008</v>
      </c>
      <c r="B1012" s="229" t="s">
        <v>2572</v>
      </c>
      <c r="C1012" s="231">
        <f t="shared" ca="1" si="15"/>
        <v>23</v>
      </c>
      <c r="D1012" s="228" t="s">
        <v>2753</v>
      </c>
      <c r="E1012" s="229" t="s">
        <v>246</v>
      </c>
      <c r="F1012" s="230">
        <v>36946</v>
      </c>
      <c r="G1012" s="229" t="s">
        <v>2755</v>
      </c>
      <c r="H1012" s="228" t="s">
        <v>1326</v>
      </c>
      <c r="I1012" s="232">
        <v>45404</v>
      </c>
      <c r="J1012" s="238" t="s">
        <v>1327</v>
      </c>
      <c r="K1012" s="229" t="s">
        <v>2608</v>
      </c>
      <c r="L1012" s="237" t="s">
        <v>497</v>
      </c>
      <c r="M1012" s="227" t="s">
        <v>1227</v>
      </c>
      <c r="N1012" s="233" t="s">
        <v>24</v>
      </c>
      <c r="O1012" s="2"/>
    </row>
    <row r="1013" spans="1:15" s="68" customFormat="1" ht="30" customHeight="1">
      <c r="A1013" s="18">
        <v>1009</v>
      </c>
      <c r="B1013" s="229" t="s">
        <v>2573</v>
      </c>
      <c r="C1013" s="231">
        <f t="shared" ca="1" si="15"/>
        <v>32</v>
      </c>
      <c r="D1013" s="228" t="s">
        <v>2754</v>
      </c>
      <c r="E1013" s="229" t="s">
        <v>80</v>
      </c>
      <c r="F1013" s="230">
        <v>33689</v>
      </c>
      <c r="G1013" s="229" t="s">
        <v>18</v>
      </c>
      <c r="H1013" s="228" t="s">
        <v>1326</v>
      </c>
      <c r="I1013" s="232">
        <v>45404</v>
      </c>
      <c r="J1013" s="238" t="s">
        <v>1327</v>
      </c>
      <c r="K1013" s="229" t="s">
        <v>2609</v>
      </c>
      <c r="L1013" s="237" t="s">
        <v>497</v>
      </c>
      <c r="M1013" s="227" t="s">
        <v>1227</v>
      </c>
      <c r="N1013" s="233" t="s">
        <v>24</v>
      </c>
      <c r="O1013" s="2"/>
    </row>
    <row r="1014" spans="1:15" s="68" customFormat="1" ht="30" customHeight="1">
      <c r="A1014" s="18">
        <v>1010</v>
      </c>
      <c r="B1014" s="229" t="s">
        <v>2574</v>
      </c>
      <c r="C1014" s="231">
        <f t="shared" ca="1" si="15"/>
        <v>25</v>
      </c>
      <c r="D1014" s="228" t="s">
        <v>2624</v>
      </c>
      <c r="E1014" s="229" t="s">
        <v>17</v>
      </c>
      <c r="F1014" s="230">
        <v>36270</v>
      </c>
      <c r="G1014" s="229" t="s">
        <v>18</v>
      </c>
      <c r="H1014" s="228" t="s">
        <v>1326</v>
      </c>
      <c r="I1014" s="232">
        <v>45404</v>
      </c>
      <c r="J1014" s="238" t="s">
        <v>1327</v>
      </c>
      <c r="K1014" s="229" t="s">
        <v>2597</v>
      </c>
      <c r="L1014" s="237" t="s">
        <v>675</v>
      </c>
      <c r="M1014" s="227" t="s">
        <v>23</v>
      </c>
      <c r="N1014" s="233" t="s">
        <v>24</v>
      </c>
      <c r="O1014" s="2"/>
    </row>
    <row r="1015" spans="1:15" s="68" customFormat="1" ht="30" customHeight="1">
      <c r="A1015" s="18"/>
      <c r="B1015" s="227" t="s">
        <v>2772</v>
      </c>
      <c r="C1015" s="231">
        <f t="shared" ca="1" si="15"/>
        <v>54</v>
      </c>
      <c r="D1015" s="228" t="s">
        <v>2773</v>
      </c>
      <c r="E1015" s="227" t="s">
        <v>779</v>
      </c>
      <c r="F1015" s="249">
        <v>25831</v>
      </c>
      <c r="G1015" s="250" t="s">
        <v>2755</v>
      </c>
      <c r="H1015" s="250" t="s">
        <v>19</v>
      </c>
      <c r="I1015" s="251">
        <v>45383</v>
      </c>
      <c r="J1015" s="250" t="s">
        <v>81</v>
      </c>
      <c r="K1015" s="227" t="s">
        <v>2440</v>
      </c>
      <c r="L1015" s="227" t="s">
        <v>2774</v>
      </c>
      <c r="M1015" s="227" t="s">
        <v>37</v>
      </c>
      <c r="N1015" s="252" t="s">
        <v>37</v>
      </c>
      <c r="O1015" s="2"/>
    </row>
    <row r="1016" spans="1:15" s="68" customFormat="1" ht="30" customHeight="1">
      <c r="A1016" s="18"/>
      <c r="B1016" s="253" t="s">
        <v>2776</v>
      </c>
      <c r="C1016" s="231"/>
      <c r="D1016" s="228"/>
      <c r="E1016" s="231"/>
      <c r="F1016" s="234"/>
      <c r="G1016" s="228"/>
      <c r="H1016" s="228" t="s">
        <v>1109</v>
      </c>
      <c r="I1016" s="232"/>
      <c r="J1016" s="228"/>
      <c r="K1016" s="227"/>
      <c r="L1016" s="253" t="s">
        <v>2780</v>
      </c>
      <c r="M1016" s="227"/>
      <c r="N1016" s="233"/>
      <c r="O1016" s="2"/>
    </row>
    <row r="1017" spans="1:15" s="68" customFormat="1" ht="30" customHeight="1">
      <c r="A1017" s="18"/>
      <c r="B1017" s="253" t="s">
        <v>2777</v>
      </c>
      <c r="C1017" s="231"/>
      <c r="D1017" s="228"/>
      <c r="E1017" s="231"/>
      <c r="F1017" s="234"/>
      <c r="G1017" s="228"/>
      <c r="H1017" s="228" t="s">
        <v>1109</v>
      </c>
      <c r="I1017" s="232"/>
      <c r="J1017" s="228"/>
      <c r="K1017" s="227"/>
      <c r="L1017" s="253" t="s">
        <v>2781</v>
      </c>
      <c r="M1017" s="227"/>
      <c r="N1017" s="233"/>
      <c r="O1017" s="2"/>
    </row>
    <row r="1018" spans="1:15" s="68" customFormat="1" ht="30" customHeight="1">
      <c r="A1018" s="18"/>
      <c r="B1018" s="253" t="s">
        <v>2778</v>
      </c>
      <c r="C1018" s="231"/>
      <c r="D1018" s="228"/>
      <c r="E1018" s="231"/>
      <c r="F1018" s="234"/>
      <c r="G1018" s="228"/>
      <c r="H1018" s="228" t="s">
        <v>1109</v>
      </c>
      <c r="I1018" s="232"/>
      <c r="J1018" s="228"/>
      <c r="K1018" s="227"/>
      <c r="L1018" s="253" t="s">
        <v>2782</v>
      </c>
      <c r="M1018" s="227"/>
      <c r="N1018" s="233"/>
      <c r="O1018" s="2"/>
    </row>
    <row r="1019" spans="1:15" s="68" customFormat="1" ht="30" customHeight="1">
      <c r="A1019" s="18"/>
      <c r="B1019" s="253" t="s">
        <v>2779</v>
      </c>
      <c r="C1019" s="231"/>
      <c r="D1019" s="228"/>
      <c r="E1019" s="231"/>
      <c r="F1019" s="234"/>
      <c r="G1019" s="228"/>
      <c r="H1019" s="228" t="s">
        <v>1109</v>
      </c>
      <c r="I1019" s="232"/>
      <c r="J1019" s="228"/>
      <c r="K1019" s="227"/>
      <c r="L1019" s="253" t="s">
        <v>2783</v>
      </c>
      <c r="M1019" s="227"/>
      <c r="N1019" s="233"/>
      <c r="O1019" s="2"/>
    </row>
    <row r="1020" spans="1:15" ht="20.25" customHeight="1">
      <c r="A1020" s="69"/>
      <c r="B1020" s="70"/>
      <c r="C1020" s="71"/>
      <c r="D1020" s="72"/>
      <c r="E1020" s="73"/>
      <c r="F1020" s="74"/>
      <c r="G1020" s="75"/>
      <c r="H1020" s="75"/>
      <c r="I1020" s="75"/>
      <c r="J1020" s="75"/>
      <c r="K1020" s="70"/>
      <c r="L1020" s="76"/>
      <c r="M1020" s="70"/>
      <c r="N1020" s="69"/>
    </row>
  </sheetData>
  <sheetProtection selectLockedCells="1"/>
  <autoFilter ref="A3:P1015" xr:uid="{D85CA8B4-8DDF-421A-AD99-61F117186993}"/>
  <mergeCells count="2">
    <mergeCell ref="A1:M1"/>
    <mergeCell ref="A2:B2"/>
  </mergeCells>
  <conditionalFormatting sqref="B571">
    <cfRule type="duplicateValues" dxfId="9" priority="5"/>
  </conditionalFormatting>
  <conditionalFormatting sqref="B876">
    <cfRule type="duplicateValues" dxfId="8" priority="4"/>
  </conditionalFormatting>
  <conditionalFormatting sqref="B878">
    <cfRule type="duplicateValues" dxfId="7" priority="3"/>
  </conditionalFormatting>
  <conditionalFormatting sqref="B877">
    <cfRule type="duplicateValues" dxfId="6" priority="2"/>
  </conditionalFormatting>
  <conditionalFormatting sqref="C1:C1048576">
    <cfRule type="cellIs" dxfId="5" priority="1" operator="between">
      <formula>58</formula>
      <formula>60</formula>
    </cfRule>
  </conditionalFormatting>
  <pageMargins left="0.25" right="0.25" top="0.75" bottom="0.75" header="0.3" footer="0.3"/>
  <pageSetup paperSize="5" scale="8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385B-3820-4FC2-99FE-2EC2C4D26EE8}">
  <sheetPr>
    <tabColor rgb="FFFFFF00"/>
  </sheetPr>
  <dimension ref="A1:W168"/>
  <sheetViews>
    <sheetView zoomScale="70" zoomScaleNormal="70" zoomScaleSheetLayoutView="70" workbookViewId="0">
      <selection activeCell="M10" sqref="M10"/>
    </sheetView>
  </sheetViews>
  <sheetFormatPr defaultRowHeight="32.1" customHeight="1"/>
  <cols>
    <col min="1" max="1" width="3.7109375" style="3" bestFit="1" customWidth="1"/>
    <col min="2" max="2" width="61.5703125" style="172" customWidth="1"/>
    <col min="3" max="3" width="10.7109375" style="176" customWidth="1"/>
    <col min="4" max="4" width="10.710937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99" t="s">
        <v>2233</v>
      </c>
      <c r="B1" s="299"/>
      <c r="C1" s="299"/>
      <c r="D1" s="299"/>
      <c r="E1" s="299"/>
      <c r="F1" s="299"/>
      <c r="G1" s="299"/>
      <c r="J1" s="90"/>
      <c r="L1" s="91" t="s">
        <v>13</v>
      </c>
      <c r="M1" s="91" t="s">
        <v>2234</v>
      </c>
      <c r="Q1" s="226"/>
      <c r="R1" s="226"/>
      <c r="S1" s="221"/>
      <c r="T1" s="222"/>
    </row>
    <row r="2" spans="1:23" ht="23.25">
      <c r="A2" s="300" t="s">
        <v>2758</v>
      </c>
      <c r="B2" s="300"/>
      <c r="C2" s="300"/>
      <c r="D2" s="300"/>
      <c r="E2" s="300"/>
      <c r="F2" s="300"/>
      <c r="G2" s="300"/>
      <c r="L2" s="93" t="s">
        <v>2235</v>
      </c>
      <c r="M2" s="94">
        <f>G5</f>
        <v>21</v>
      </c>
      <c r="Q2" s="223"/>
      <c r="R2" s="224"/>
      <c r="S2" s="221"/>
      <c r="T2" s="221"/>
    </row>
    <row r="3" spans="1:23" ht="23.25">
      <c r="A3" s="301" t="s">
        <v>2</v>
      </c>
      <c r="B3" s="301" t="s">
        <v>2237</v>
      </c>
      <c r="C3" s="301" t="s">
        <v>2238</v>
      </c>
      <c r="D3" s="301"/>
      <c r="E3" s="301"/>
      <c r="F3" s="301"/>
      <c r="G3" s="301"/>
      <c r="L3" s="93" t="s">
        <v>2239</v>
      </c>
      <c r="M3" s="94">
        <f>G29</f>
        <v>24</v>
      </c>
      <c r="Q3" s="223"/>
      <c r="R3" s="224"/>
      <c r="S3" s="221"/>
      <c r="T3" s="221"/>
    </row>
    <row r="4" spans="1:23" ht="31.5">
      <c r="A4" s="301"/>
      <c r="B4" s="301"/>
      <c r="C4" s="95" t="s">
        <v>2236</v>
      </c>
      <c r="D4" s="95" t="s">
        <v>2240</v>
      </c>
      <c r="E4" s="95" t="s">
        <v>1109</v>
      </c>
      <c r="F4" s="95" t="s">
        <v>1326</v>
      </c>
      <c r="G4" s="95" t="s">
        <v>2234</v>
      </c>
      <c r="L4" s="93" t="s">
        <v>2241</v>
      </c>
      <c r="M4" s="94">
        <f>SUM(G30:G47)</f>
        <v>35</v>
      </c>
      <c r="N4" s="96"/>
      <c r="Q4" s="223"/>
      <c r="R4" s="221"/>
      <c r="S4" s="221"/>
      <c r="T4" s="221"/>
    </row>
    <row r="5" spans="1:23" s="100" customFormat="1" ht="23.25">
      <c r="A5" s="91">
        <v>1</v>
      </c>
      <c r="B5" s="97" t="s">
        <v>2242</v>
      </c>
      <c r="C5" s="98">
        <f>SUM(C6:C26)</f>
        <v>21</v>
      </c>
      <c r="D5" s="98">
        <f>SUM(D6:D26)</f>
        <v>0</v>
      </c>
      <c r="E5" s="98">
        <f>SUM(E6:E26)</f>
        <v>0</v>
      </c>
      <c r="F5" s="98">
        <f>SUM(F6:F26)</f>
        <v>0</v>
      </c>
      <c r="G5" s="99">
        <f t="shared" ref="G5:G69" si="0">SUM(C5:F5)</f>
        <v>21</v>
      </c>
      <c r="J5" s="101"/>
      <c r="L5" s="93" t="s">
        <v>2243</v>
      </c>
      <c r="M5" s="94">
        <f>SUM(G48:G49)</f>
        <v>3</v>
      </c>
      <c r="Q5" s="222"/>
      <c r="R5" s="224"/>
      <c r="S5" s="225"/>
      <c r="T5" s="221"/>
    </row>
    <row r="6" spans="1:23" s="100" customFormat="1" ht="32.1" customHeight="1">
      <c r="A6" s="102"/>
      <c r="B6" s="103" t="s">
        <v>2244</v>
      </c>
      <c r="C6" s="104">
        <v>1</v>
      </c>
      <c r="D6" s="102"/>
      <c r="E6" s="105"/>
      <c r="F6" s="106"/>
      <c r="G6" s="102">
        <f t="shared" si="0"/>
        <v>1</v>
      </c>
      <c r="J6" s="101"/>
      <c r="L6" s="93" t="s">
        <v>2245</v>
      </c>
      <c r="M6" s="94">
        <f>G53</f>
        <v>382</v>
      </c>
      <c r="W6" s="107"/>
    </row>
    <row r="7" spans="1:23" s="100" customFormat="1" ht="32.1" customHeight="1">
      <c r="A7" s="102"/>
      <c r="B7" s="103" t="s">
        <v>2246</v>
      </c>
      <c r="C7" s="104">
        <v>1</v>
      </c>
      <c r="D7" s="102"/>
      <c r="E7" s="105"/>
      <c r="F7" s="106"/>
      <c r="G7" s="102">
        <f t="shared" si="0"/>
        <v>1</v>
      </c>
      <c r="J7" s="101"/>
      <c r="L7" s="93" t="s">
        <v>2247</v>
      </c>
      <c r="M7" s="94">
        <f>G59</f>
        <v>68</v>
      </c>
      <c r="N7" s="108"/>
    </row>
    <row r="8" spans="1:23" s="100" customFormat="1" ht="32.1" customHeight="1">
      <c r="A8" s="102"/>
      <c r="B8" s="220" t="s">
        <v>2248</v>
      </c>
      <c r="C8" s="104">
        <v>1</v>
      </c>
      <c r="D8" s="102"/>
      <c r="E8" s="105"/>
      <c r="F8" s="106"/>
      <c r="G8" s="102">
        <f t="shared" si="0"/>
        <v>1</v>
      </c>
      <c r="J8" s="101"/>
      <c r="L8" s="93" t="s">
        <v>2249</v>
      </c>
      <c r="M8" s="94">
        <f>SUM(G50,G62,G64,G68,G71,G74,G86,G94)</f>
        <v>210</v>
      </c>
      <c r="N8" s="107"/>
    </row>
    <row r="9" spans="1:23" s="100" customFormat="1" ht="32.1" customHeight="1">
      <c r="A9" s="102"/>
      <c r="B9" s="103" t="s">
        <v>2250</v>
      </c>
      <c r="C9" s="104">
        <v>1</v>
      </c>
      <c r="D9" s="102"/>
      <c r="E9" s="105"/>
      <c r="F9" s="106"/>
      <c r="G9" s="102">
        <f t="shared" si="0"/>
        <v>1</v>
      </c>
      <c r="J9" s="101"/>
      <c r="L9" s="93" t="s">
        <v>2251</v>
      </c>
      <c r="M9" s="94">
        <f>G100</f>
        <v>267</v>
      </c>
      <c r="N9" s="108"/>
    </row>
    <row r="10" spans="1:23" s="100" customFormat="1" ht="32.1" customHeight="1">
      <c r="A10" s="102"/>
      <c r="B10" s="103" t="s">
        <v>2252</v>
      </c>
      <c r="C10" s="104">
        <v>1</v>
      </c>
      <c r="D10" s="102"/>
      <c r="E10" s="105"/>
      <c r="F10" s="106"/>
      <c r="G10" s="102">
        <f t="shared" si="0"/>
        <v>1</v>
      </c>
      <c r="J10" s="101"/>
      <c r="L10" s="93" t="s">
        <v>2253</v>
      </c>
      <c r="M10" s="94">
        <f>SUM(M2:M9)</f>
        <v>1010</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c r="L14" s="245" t="s">
        <v>13</v>
      </c>
      <c r="M14" s="245" t="s">
        <v>2234</v>
      </c>
    </row>
    <row r="15" spans="1:23" s="100" customFormat="1" ht="32.1" customHeight="1">
      <c r="A15" s="102"/>
      <c r="B15" s="103" t="s">
        <v>2258</v>
      </c>
      <c r="C15" s="104">
        <v>1</v>
      </c>
      <c r="D15" s="102"/>
      <c r="E15" s="105"/>
      <c r="F15" s="106"/>
      <c r="G15" s="102">
        <f t="shared" si="0"/>
        <v>1</v>
      </c>
      <c r="J15" s="101"/>
      <c r="L15" s="243" t="s">
        <v>37</v>
      </c>
      <c r="M15" s="242">
        <v>22</v>
      </c>
    </row>
    <row r="16" spans="1:23" s="100" customFormat="1" ht="32.1" customHeight="1">
      <c r="A16" s="102"/>
      <c r="B16" s="103" t="s">
        <v>2259</v>
      </c>
      <c r="C16" s="104">
        <v>1</v>
      </c>
      <c r="D16" s="102"/>
      <c r="E16" s="105"/>
      <c r="F16" s="106"/>
      <c r="G16" s="102">
        <f t="shared" si="0"/>
        <v>1</v>
      </c>
      <c r="J16" s="101"/>
      <c r="L16" s="243" t="s">
        <v>2761</v>
      </c>
      <c r="M16" s="244">
        <f>SUM(M3:M8)</f>
        <v>722</v>
      </c>
    </row>
    <row r="17" spans="1:13" s="100" customFormat="1" ht="32.1" customHeight="1">
      <c r="A17" s="102"/>
      <c r="B17" s="103" t="s">
        <v>2260</v>
      </c>
      <c r="C17" s="104">
        <v>1</v>
      </c>
      <c r="D17" s="102"/>
      <c r="E17" s="105"/>
      <c r="F17" s="106"/>
      <c r="G17" s="102">
        <f t="shared" si="0"/>
        <v>1</v>
      </c>
      <c r="J17" s="101"/>
      <c r="L17" s="243" t="s">
        <v>2762</v>
      </c>
      <c r="M17" s="242">
        <v>267</v>
      </c>
    </row>
    <row r="18" spans="1:13" s="100" customFormat="1" ht="32.1" customHeight="1">
      <c r="A18" s="102"/>
      <c r="B18" s="103" t="s">
        <v>2261</v>
      </c>
      <c r="C18" s="104">
        <v>1</v>
      </c>
      <c r="D18" s="102"/>
      <c r="E18" s="105"/>
      <c r="F18" s="106"/>
      <c r="G18" s="102">
        <f t="shared" si="0"/>
        <v>1</v>
      </c>
      <c r="J18" s="101"/>
      <c r="L18" s="240" t="s">
        <v>2253</v>
      </c>
      <c r="M18" s="241">
        <f>SUM(M15:M17)</f>
        <v>1011</v>
      </c>
    </row>
    <row r="19" spans="1:13" s="100" customFormat="1" ht="32.1" customHeight="1">
      <c r="A19" s="102"/>
      <c r="B19" s="103" t="s">
        <v>2262</v>
      </c>
      <c r="C19" s="104">
        <v>1</v>
      </c>
      <c r="D19" s="102"/>
      <c r="E19" s="105"/>
      <c r="F19" s="106"/>
      <c r="G19" s="102">
        <f t="shared" si="0"/>
        <v>1</v>
      </c>
      <c r="J19" s="101"/>
    </row>
    <row r="20" spans="1:13" s="100" customFormat="1" ht="32.1" customHeight="1">
      <c r="A20" s="102"/>
      <c r="B20" s="103" t="s">
        <v>2263</v>
      </c>
      <c r="C20" s="104">
        <v>1</v>
      </c>
      <c r="D20" s="102"/>
      <c r="E20" s="105"/>
      <c r="F20" s="106"/>
      <c r="G20" s="102">
        <f t="shared" si="0"/>
        <v>1</v>
      </c>
      <c r="J20" s="101"/>
    </row>
    <row r="21" spans="1:13" s="100" customFormat="1" ht="32.1" customHeight="1">
      <c r="A21" s="102"/>
      <c r="B21" s="103" t="s">
        <v>2264</v>
      </c>
      <c r="C21" s="104">
        <v>1</v>
      </c>
      <c r="D21" s="102"/>
      <c r="E21" s="105"/>
      <c r="F21" s="106"/>
      <c r="G21" s="102">
        <f t="shared" si="0"/>
        <v>1</v>
      </c>
      <c r="J21" s="101"/>
    </row>
    <row r="22" spans="1:13" s="100" customFormat="1" ht="32.1" customHeight="1">
      <c r="A22" s="102"/>
      <c r="B22" s="103" t="s">
        <v>2265</v>
      </c>
      <c r="C22" s="104">
        <v>1</v>
      </c>
      <c r="D22" s="102"/>
      <c r="E22" s="105"/>
      <c r="F22" s="106"/>
      <c r="G22" s="102">
        <f t="shared" si="0"/>
        <v>1</v>
      </c>
      <c r="L22" s="246" t="s">
        <v>2763</v>
      </c>
      <c r="M22" s="246" t="s">
        <v>2234</v>
      </c>
    </row>
    <row r="23" spans="1:13" s="100" customFormat="1" ht="32.1" customHeight="1">
      <c r="A23" s="102"/>
      <c r="B23" s="103" t="s">
        <v>2266</v>
      </c>
      <c r="C23" s="104">
        <v>1</v>
      </c>
      <c r="D23" s="102"/>
      <c r="E23" s="105"/>
      <c r="F23" s="106"/>
      <c r="G23" s="102">
        <f t="shared" si="0"/>
        <v>1</v>
      </c>
      <c r="J23" s="101"/>
      <c r="L23" s="240" t="s">
        <v>2236</v>
      </c>
      <c r="M23" s="241">
        <v>396</v>
      </c>
    </row>
    <row r="24" spans="1:13" s="100" customFormat="1" ht="32.1" customHeight="1">
      <c r="A24" s="102"/>
      <c r="B24" s="220" t="s">
        <v>2267</v>
      </c>
      <c r="C24" s="104">
        <v>1</v>
      </c>
      <c r="D24" s="102"/>
      <c r="E24" s="105"/>
      <c r="F24" s="106"/>
      <c r="G24" s="102">
        <f t="shared" si="0"/>
        <v>1</v>
      </c>
      <c r="J24" s="101"/>
      <c r="L24" s="240" t="s">
        <v>2240</v>
      </c>
      <c r="M24" s="241">
        <v>0</v>
      </c>
    </row>
    <row r="25" spans="1:13" s="100" customFormat="1" ht="32.1" customHeight="1">
      <c r="A25" s="102"/>
      <c r="B25" s="220" t="s">
        <v>2268</v>
      </c>
      <c r="C25" s="104">
        <v>1</v>
      </c>
      <c r="D25" s="102"/>
      <c r="E25" s="105"/>
      <c r="F25" s="106"/>
      <c r="G25" s="102">
        <f t="shared" si="0"/>
        <v>1</v>
      </c>
      <c r="J25" s="101"/>
      <c r="L25" s="240" t="s">
        <v>1109</v>
      </c>
      <c r="M25" s="241">
        <v>100</v>
      </c>
    </row>
    <row r="26" spans="1:13" s="100" customFormat="1" ht="32.1" customHeight="1">
      <c r="A26" s="102"/>
      <c r="B26" s="103" t="s">
        <v>2269</v>
      </c>
      <c r="C26" s="104">
        <v>1</v>
      </c>
      <c r="D26" s="102"/>
      <c r="E26" s="105"/>
      <c r="F26" s="106"/>
      <c r="G26" s="102">
        <f t="shared" si="0"/>
        <v>1</v>
      </c>
      <c r="J26" s="101"/>
      <c r="L26" s="240" t="s">
        <v>2764</v>
      </c>
      <c r="M26" s="241">
        <v>514</v>
      </c>
    </row>
    <row r="27" spans="1:13" s="100" customFormat="1" ht="32.1" customHeight="1">
      <c r="A27" s="91">
        <v>2</v>
      </c>
      <c r="B27" s="97" t="s">
        <v>2270</v>
      </c>
      <c r="C27" s="109"/>
      <c r="D27" s="110"/>
      <c r="E27" s="111"/>
      <c r="F27" s="109"/>
      <c r="G27" s="112">
        <f t="shared" si="0"/>
        <v>0</v>
      </c>
      <c r="J27" s="101"/>
      <c r="L27" s="240" t="s">
        <v>2253</v>
      </c>
      <c r="M27" s="241">
        <f>SUM(M23:M26)</f>
        <v>1010</v>
      </c>
    </row>
    <row r="28" spans="1:13" s="100" customFormat="1" ht="32.1" customHeight="1">
      <c r="A28" s="113">
        <v>1</v>
      </c>
      <c r="B28" s="114" t="s">
        <v>2271</v>
      </c>
      <c r="C28" s="115">
        <f>SUM(C29:C49)</f>
        <v>46</v>
      </c>
      <c r="D28" s="115">
        <f>SUM(D29:D49)</f>
        <v>0</v>
      </c>
      <c r="E28" s="115">
        <f>SUM(E29:E49)</f>
        <v>5</v>
      </c>
      <c r="F28" s="116">
        <f>SUM(F29:F49)</f>
        <v>11</v>
      </c>
      <c r="G28" s="117">
        <f t="shared" si="0"/>
        <v>62</v>
      </c>
      <c r="H28" s="107"/>
      <c r="J28" s="101"/>
    </row>
    <row r="29" spans="1:13" s="100" customFormat="1" ht="32.1" customHeight="1">
      <c r="A29" s="93"/>
      <c r="B29" s="103" t="s">
        <v>2272</v>
      </c>
      <c r="C29" s="118">
        <f>13+3</f>
        <v>16</v>
      </c>
      <c r="D29" s="119"/>
      <c r="E29" s="102">
        <v>2</v>
      </c>
      <c r="F29" s="106">
        <f>4+2</f>
        <v>6</v>
      </c>
      <c r="G29" s="102">
        <f t="shared" si="0"/>
        <v>24</v>
      </c>
      <c r="H29" s="120"/>
      <c r="I29" s="101"/>
      <c r="J29" s="121"/>
    </row>
    <row r="30" spans="1:13" s="100" customFormat="1" ht="32.1" customHeight="1">
      <c r="A30" s="93"/>
      <c r="B30" s="103" t="s">
        <v>2273</v>
      </c>
      <c r="C30" s="122">
        <v>2</v>
      </c>
      <c r="D30" s="119"/>
      <c r="E30" s="102">
        <v>1</v>
      </c>
      <c r="F30" s="106">
        <v>1</v>
      </c>
      <c r="G30" s="102">
        <f t="shared" si="0"/>
        <v>4</v>
      </c>
      <c r="J30" s="101"/>
    </row>
    <row r="31" spans="1:13" s="100" customFormat="1" ht="32.1" customHeight="1">
      <c r="A31" s="93"/>
      <c r="B31" s="103" t="s">
        <v>2274</v>
      </c>
      <c r="C31" s="122">
        <v>2</v>
      </c>
      <c r="D31" s="123"/>
      <c r="E31" s="102"/>
      <c r="F31" s="106"/>
      <c r="G31" s="102">
        <f t="shared" si="0"/>
        <v>2</v>
      </c>
      <c r="J31" s="208"/>
    </row>
    <row r="32" spans="1:13" s="100" customFormat="1" ht="32.1" customHeight="1">
      <c r="A32" s="93"/>
      <c r="B32" s="103" t="s">
        <v>2275</v>
      </c>
      <c r="C32" s="122">
        <v>1</v>
      </c>
      <c r="D32" s="123"/>
      <c r="E32" s="102"/>
      <c r="F32" s="106"/>
      <c r="G32" s="102">
        <f t="shared" si="0"/>
        <v>1</v>
      </c>
      <c r="J32" s="101"/>
    </row>
    <row r="33" spans="1:10" s="100" customFormat="1" ht="32.1" customHeight="1">
      <c r="A33" s="93"/>
      <c r="B33" s="103" t="s">
        <v>2276</v>
      </c>
      <c r="C33" s="122">
        <v>1</v>
      </c>
      <c r="D33" s="119"/>
      <c r="E33" s="102"/>
      <c r="F33" s="106">
        <v>1</v>
      </c>
      <c r="G33" s="102">
        <f t="shared" si="0"/>
        <v>2</v>
      </c>
      <c r="J33" s="101"/>
    </row>
    <row r="34" spans="1:10" s="100" customFormat="1" ht="32.1" customHeight="1">
      <c r="A34" s="93"/>
      <c r="B34" s="103" t="s">
        <v>2277</v>
      </c>
      <c r="C34" s="122">
        <v>2</v>
      </c>
      <c r="D34" s="119"/>
      <c r="E34" s="105"/>
      <c r="F34" s="106"/>
      <c r="G34" s="102">
        <f t="shared" si="0"/>
        <v>2</v>
      </c>
      <c r="J34" s="101"/>
    </row>
    <row r="35" spans="1:10" s="100" customFormat="1" ht="32.1" customHeight="1">
      <c r="A35" s="93"/>
      <c r="B35" s="103" t="s">
        <v>2278</v>
      </c>
      <c r="C35" s="122">
        <v>2</v>
      </c>
      <c r="D35" s="119"/>
      <c r="E35" s="105"/>
      <c r="F35" s="106"/>
      <c r="G35" s="102">
        <f t="shared" si="0"/>
        <v>2</v>
      </c>
      <c r="J35" s="101"/>
    </row>
    <row r="36" spans="1:10" s="100" customFormat="1" ht="32.1" customHeight="1">
      <c r="A36" s="93"/>
      <c r="B36" s="103" t="s">
        <v>2279</v>
      </c>
      <c r="C36" s="122">
        <v>3</v>
      </c>
      <c r="D36" s="119"/>
      <c r="E36" s="105"/>
      <c r="F36" s="106"/>
      <c r="G36" s="102">
        <f t="shared" si="0"/>
        <v>3</v>
      </c>
      <c r="J36" s="101"/>
    </row>
    <row r="37" spans="1:10" s="100" customFormat="1" ht="32.1" customHeight="1">
      <c r="A37" s="93"/>
      <c r="B37" s="103" t="s">
        <v>2280</v>
      </c>
      <c r="C37" s="122">
        <v>2</v>
      </c>
      <c r="D37" s="119"/>
      <c r="E37" s="105"/>
      <c r="F37" s="106">
        <v>1</v>
      </c>
      <c r="G37" s="102">
        <f t="shared" si="0"/>
        <v>3</v>
      </c>
      <c r="J37" s="101"/>
    </row>
    <row r="38" spans="1:10" s="100" customFormat="1" ht="32.1" customHeight="1">
      <c r="A38" s="93"/>
      <c r="B38" s="103" t="s">
        <v>2281</v>
      </c>
      <c r="C38" s="122">
        <f>1+1</f>
        <v>2</v>
      </c>
      <c r="D38" s="123"/>
      <c r="E38" s="102"/>
      <c r="F38" s="106"/>
      <c r="G38" s="102">
        <f t="shared" si="0"/>
        <v>2</v>
      </c>
      <c r="J38" s="101"/>
    </row>
    <row r="39" spans="1:10" s="100" customFormat="1" ht="32.1" customHeight="1">
      <c r="A39" s="93"/>
      <c r="B39" s="103" t="s">
        <v>2282</v>
      </c>
      <c r="C39" s="122">
        <f>1+1</f>
        <v>2</v>
      </c>
      <c r="D39" s="123"/>
      <c r="E39" s="102"/>
      <c r="F39" s="106">
        <v>1</v>
      </c>
      <c r="G39" s="102">
        <f t="shared" si="0"/>
        <v>3</v>
      </c>
      <c r="J39" s="101"/>
    </row>
    <row r="40" spans="1:10" s="100" customFormat="1" ht="32.1" customHeight="1">
      <c r="A40" s="93"/>
      <c r="B40" s="103" t="s">
        <v>2283</v>
      </c>
      <c r="C40" s="125"/>
      <c r="D40" s="126"/>
      <c r="E40" s="102"/>
      <c r="F40" s="106">
        <v>1</v>
      </c>
      <c r="G40" s="102">
        <f t="shared" si="0"/>
        <v>1</v>
      </c>
      <c r="J40" s="101"/>
    </row>
    <row r="41" spans="1:10" s="100" customFormat="1" ht="32.1" customHeight="1">
      <c r="A41" s="93"/>
      <c r="B41" s="103" t="s">
        <v>2284</v>
      </c>
      <c r="C41" s="122">
        <v>2</v>
      </c>
      <c r="D41" s="119"/>
      <c r="E41" s="105"/>
      <c r="F41" s="106"/>
      <c r="G41" s="102">
        <f t="shared" si="0"/>
        <v>2</v>
      </c>
      <c r="J41" s="101"/>
    </row>
    <row r="42" spans="1:10" s="100" customFormat="1" ht="32.1" customHeight="1">
      <c r="A42" s="93"/>
      <c r="B42" s="103" t="s">
        <v>2285</v>
      </c>
      <c r="C42" s="122">
        <v>1</v>
      </c>
      <c r="D42" s="119"/>
      <c r="E42" s="105"/>
      <c r="F42" s="106"/>
      <c r="G42" s="102">
        <f t="shared" si="0"/>
        <v>1</v>
      </c>
      <c r="J42" s="101"/>
    </row>
    <row r="43" spans="1:10" s="100" customFormat="1" ht="32.1" customHeight="1">
      <c r="A43" s="93"/>
      <c r="B43" s="103" t="s">
        <v>2286</v>
      </c>
      <c r="C43" s="122">
        <v>1</v>
      </c>
      <c r="D43" s="127"/>
      <c r="E43" s="102">
        <v>1</v>
      </c>
      <c r="F43" s="106"/>
      <c r="G43" s="102">
        <f t="shared" si="0"/>
        <v>2</v>
      </c>
      <c r="J43" s="124"/>
    </row>
    <row r="44" spans="1:10" s="100" customFormat="1" ht="32.1" customHeight="1">
      <c r="A44" s="93"/>
      <c r="B44" s="103" t="s">
        <v>2288</v>
      </c>
      <c r="C44" s="125">
        <v>1</v>
      </c>
      <c r="D44" s="125"/>
      <c r="E44" s="102"/>
      <c r="F44" s="106"/>
      <c r="G44" s="102">
        <f t="shared" si="0"/>
        <v>1</v>
      </c>
      <c r="J44" s="101"/>
    </row>
    <row r="45" spans="1:10" s="100" customFormat="1" ht="32.1" customHeight="1">
      <c r="A45" s="93"/>
      <c r="B45" s="103" t="s">
        <v>2289</v>
      </c>
      <c r="C45" s="122">
        <v>1</v>
      </c>
      <c r="D45" s="119"/>
      <c r="E45" s="102">
        <v>1</v>
      </c>
      <c r="F45" s="106"/>
      <c r="G45" s="102">
        <f t="shared" si="0"/>
        <v>2</v>
      </c>
      <c r="J45" s="101"/>
    </row>
    <row r="46" spans="1:10" s="100" customFormat="1" ht="32.1" customHeight="1">
      <c r="A46" s="93"/>
      <c r="B46" s="103" t="s">
        <v>2290</v>
      </c>
      <c r="C46" s="122">
        <v>1</v>
      </c>
      <c r="D46" s="119"/>
      <c r="E46" s="105"/>
      <c r="F46" s="106"/>
      <c r="G46" s="102">
        <f t="shared" si="0"/>
        <v>1</v>
      </c>
      <c r="J46" s="101"/>
    </row>
    <row r="47" spans="1:10" s="100" customFormat="1" ht="32.1" customHeight="1">
      <c r="A47" s="93"/>
      <c r="B47" s="103" t="s">
        <v>2291</v>
      </c>
      <c r="C47" s="122">
        <v>1</v>
      </c>
      <c r="D47" s="119"/>
      <c r="E47" s="105"/>
      <c r="F47" s="106"/>
      <c r="G47" s="102">
        <f t="shared" si="0"/>
        <v>1</v>
      </c>
      <c r="J47" s="101"/>
    </row>
    <row r="48" spans="1:10" s="100" customFormat="1" ht="32.1" customHeight="1">
      <c r="A48" s="93"/>
      <c r="B48" s="103" t="s">
        <v>2243</v>
      </c>
      <c r="C48" s="122">
        <v>2</v>
      </c>
      <c r="D48" s="119"/>
      <c r="E48" s="105"/>
      <c r="F48" s="106"/>
      <c r="G48" s="102">
        <f t="shared" si="0"/>
        <v>2</v>
      </c>
      <c r="J48" s="101"/>
    </row>
    <row r="49" spans="1:11" s="100" customFormat="1" ht="31.5" customHeight="1">
      <c r="A49" s="93"/>
      <c r="B49" s="103" t="s">
        <v>2292</v>
      </c>
      <c r="C49" s="122">
        <v>1</v>
      </c>
      <c r="D49" s="119"/>
      <c r="E49" s="105"/>
      <c r="F49" s="106"/>
      <c r="G49" s="102">
        <f t="shared" si="0"/>
        <v>1</v>
      </c>
      <c r="J49" s="101"/>
    </row>
    <row r="50" spans="1:11" s="100" customFormat="1" ht="32.1" customHeight="1">
      <c r="A50" s="113">
        <v>2</v>
      </c>
      <c r="B50" s="114" t="s">
        <v>2293</v>
      </c>
      <c r="C50" s="115">
        <f>SUM(C51:C52)</f>
        <v>11</v>
      </c>
      <c r="D50" s="115">
        <f>SUM(D51:D52)</f>
        <v>0</v>
      </c>
      <c r="E50" s="115">
        <f>SUM(E51:E52)</f>
        <v>14</v>
      </c>
      <c r="F50" s="116">
        <f>SUM(F51:F52)</f>
        <v>33</v>
      </c>
      <c r="G50" s="117">
        <f t="shared" si="0"/>
        <v>58</v>
      </c>
      <c r="J50" s="101"/>
    </row>
    <row r="51" spans="1:11" s="100" customFormat="1" ht="32.1" customHeight="1">
      <c r="A51" s="93"/>
      <c r="B51" s="103" t="s">
        <v>2294</v>
      </c>
      <c r="C51" s="104">
        <v>5</v>
      </c>
      <c r="D51" s="102"/>
      <c r="E51" s="102">
        <v>5</v>
      </c>
      <c r="F51" s="106">
        <v>5</v>
      </c>
      <c r="G51" s="102">
        <f t="shared" si="0"/>
        <v>15</v>
      </c>
      <c r="J51" s="101"/>
    </row>
    <row r="52" spans="1:11" s="100" customFormat="1" ht="31.5" customHeight="1">
      <c r="A52" s="93"/>
      <c r="B52" s="103" t="s">
        <v>2295</v>
      </c>
      <c r="C52" s="104">
        <v>6</v>
      </c>
      <c r="D52" s="102"/>
      <c r="E52" s="102">
        <v>9</v>
      </c>
      <c r="F52" s="106">
        <f>23+5</f>
        <v>28</v>
      </c>
      <c r="G52" s="102">
        <f t="shared" si="0"/>
        <v>43</v>
      </c>
      <c r="J52" s="101"/>
    </row>
    <row r="53" spans="1:11" s="100" customFormat="1" ht="32.1" customHeight="1">
      <c r="A53" s="128">
        <v>3</v>
      </c>
      <c r="B53" s="129" t="s">
        <v>2296</v>
      </c>
      <c r="C53" s="130">
        <f>SUM(C54:C58)</f>
        <v>143</v>
      </c>
      <c r="D53" s="130">
        <f>SUM(D54:D58)</f>
        <v>0</v>
      </c>
      <c r="E53" s="131">
        <f>SUM(E54:E58)</f>
        <v>47</v>
      </c>
      <c r="F53" s="132">
        <f>SUM(F54:F58)</f>
        <v>192</v>
      </c>
      <c r="G53" s="117">
        <f t="shared" si="0"/>
        <v>382</v>
      </c>
      <c r="J53" s="101"/>
    </row>
    <row r="54" spans="1:11" s="100" customFormat="1" ht="32.1" customHeight="1">
      <c r="A54" s="93"/>
      <c r="B54" s="103" t="s">
        <v>2297</v>
      </c>
      <c r="C54" s="104">
        <v>87</v>
      </c>
      <c r="D54" s="102"/>
      <c r="E54" s="133">
        <v>15</v>
      </c>
      <c r="F54" s="106">
        <f>44-1+48</f>
        <v>91</v>
      </c>
      <c r="G54" s="102">
        <f t="shared" si="0"/>
        <v>193</v>
      </c>
      <c r="I54" s="121"/>
      <c r="J54" s="121"/>
      <c r="K54" s="134"/>
    </row>
    <row r="55" spans="1:11" s="100" customFormat="1" ht="32.1" customHeight="1">
      <c r="A55" s="93"/>
      <c r="B55" s="103" t="s">
        <v>2299</v>
      </c>
      <c r="C55" s="104">
        <v>51</v>
      </c>
      <c r="D55" s="102"/>
      <c r="E55" s="133">
        <v>32</v>
      </c>
      <c r="F55" s="106">
        <f>72-1+30</f>
        <v>101</v>
      </c>
      <c r="G55" s="102">
        <f t="shared" si="0"/>
        <v>184</v>
      </c>
      <c r="I55" s="210"/>
      <c r="J55" s="136"/>
      <c r="K55" s="137"/>
    </row>
    <row r="56" spans="1:11" s="100" customFormat="1" ht="32.1" customHeight="1">
      <c r="A56" s="93"/>
      <c r="B56" s="103" t="s">
        <v>2300</v>
      </c>
      <c r="C56" s="104">
        <v>1</v>
      </c>
      <c r="D56" s="102"/>
      <c r="E56" s="133"/>
      <c r="F56" s="106"/>
      <c r="G56" s="102">
        <f t="shared" si="0"/>
        <v>1</v>
      </c>
      <c r="J56" s="101"/>
    </row>
    <row r="57" spans="1:11" s="100" customFormat="1" ht="32.1" customHeight="1">
      <c r="A57" s="93"/>
      <c r="B57" s="103" t="s">
        <v>2301</v>
      </c>
      <c r="C57" s="104">
        <v>4</v>
      </c>
      <c r="D57" s="102"/>
      <c r="E57" s="133"/>
      <c r="F57" s="106"/>
      <c r="G57" s="102">
        <f t="shared" si="0"/>
        <v>4</v>
      </c>
      <c r="J57" s="101"/>
    </row>
    <row r="58" spans="1:11" s="100" customFormat="1" ht="31.5" customHeight="1">
      <c r="A58" s="93"/>
      <c r="B58" s="103" t="s">
        <v>2302</v>
      </c>
      <c r="C58" s="104"/>
      <c r="D58" s="102"/>
      <c r="E58" s="133"/>
      <c r="F58" s="106"/>
      <c r="G58" s="102">
        <f t="shared" si="0"/>
        <v>0</v>
      </c>
      <c r="J58" s="101"/>
    </row>
    <row r="59" spans="1:11" s="100" customFormat="1" ht="32.1" customHeight="1">
      <c r="A59" s="128">
        <v>4</v>
      </c>
      <c r="B59" s="129" t="s">
        <v>2303</v>
      </c>
      <c r="C59" s="130">
        <f>SUM(C60:C61)</f>
        <v>42</v>
      </c>
      <c r="D59" s="130">
        <f>SUM(D60:D61)</f>
        <v>0</v>
      </c>
      <c r="E59" s="132">
        <f>SUM(E60:E61)</f>
        <v>15</v>
      </c>
      <c r="F59" s="132">
        <f>SUM(F60:F61)</f>
        <v>11</v>
      </c>
      <c r="G59" s="117">
        <f t="shared" si="0"/>
        <v>68</v>
      </c>
      <c r="J59" s="101"/>
    </row>
    <row r="60" spans="1:11" s="100" customFormat="1" ht="32.1" customHeight="1">
      <c r="A60" s="138"/>
      <c r="B60" s="139" t="s">
        <v>2304</v>
      </c>
      <c r="C60" s="104">
        <v>4</v>
      </c>
      <c r="D60" s="102"/>
      <c r="E60" s="140"/>
      <c r="F60" s="141">
        <f>2-1</f>
        <v>1</v>
      </c>
      <c r="G60" s="102">
        <f t="shared" si="0"/>
        <v>5</v>
      </c>
      <c r="I60" s="137"/>
      <c r="J60" s="101"/>
      <c r="K60" s="101"/>
    </row>
    <row r="61" spans="1:11" s="100" customFormat="1" ht="31.5" customHeight="1">
      <c r="A61" s="138"/>
      <c r="B61" s="139" t="s">
        <v>2305</v>
      </c>
      <c r="C61" s="104">
        <v>38</v>
      </c>
      <c r="D61" s="102"/>
      <c r="E61" s="102">
        <v>15</v>
      </c>
      <c r="F61" s="141">
        <v>10</v>
      </c>
      <c r="G61" s="102">
        <f t="shared" si="0"/>
        <v>63</v>
      </c>
      <c r="J61" s="101"/>
    </row>
    <row r="62" spans="1:11" s="100" customFormat="1" ht="32.1" customHeight="1">
      <c r="A62" s="128">
        <v>5</v>
      </c>
      <c r="B62" s="142" t="s">
        <v>2306</v>
      </c>
      <c r="C62" s="143">
        <f>SUM(C63)</f>
        <v>4</v>
      </c>
      <c r="D62" s="143">
        <f>SUM(D63)</f>
        <v>0</v>
      </c>
      <c r="E62" s="143">
        <f>SUM(E63)</f>
        <v>0</v>
      </c>
      <c r="F62" s="143">
        <f>SUM(F63)</f>
        <v>0</v>
      </c>
      <c r="G62" s="117">
        <f t="shared" si="0"/>
        <v>4</v>
      </c>
      <c r="J62" s="101"/>
    </row>
    <row r="63" spans="1:11" s="100" customFormat="1" ht="32.1" customHeight="1">
      <c r="A63" s="138"/>
      <c r="B63" s="139" t="s">
        <v>2307</v>
      </c>
      <c r="C63" s="104">
        <v>4</v>
      </c>
      <c r="D63" s="102"/>
      <c r="E63" s="140"/>
      <c r="F63" s="141"/>
      <c r="G63" s="102">
        <f t="shared" si="0"/>
        <v>4</v>
      </c>
      <c r="J63" s="101"/>
    </row>
    <row r="64" spans="1:11" s="100" customFormat="1" ht="32.1" customHeight="1">
      <c r="A64" s="128">
        <v>6</v>
      </c>
      <c r="B64" s="142" t="s">
        <v>2308</v>
      </c>
      <c r="C64" s="143">
        <f>SUM(C65:C66)</f>
        <v>1</v>
      </c>
      <c r="D64" s="143">
        <f>SUM(D65:D66)</f>
        <v>0</v>
      </c>
      <c r="E64" s="143">
        <f>SUM(E65:E66)</f>
        <v>1</v>
      </c>
      <c r="F64" s="143">
        <f>SUM(F65:F66)</f>
        <v>0</v>
      </c>
      <c r="G64" s="117">
        <f t="shared" si="0"/>
        <v>2</v>
      </c>
      <c r="J64" s="101"/>
    </row>
    <row r="65" spans="1:12" s="100" customFormat="1" ht="32.1" customHeight="1">
      <c r="A65" s="138"/>
      <c r="B65" s="139" t="s">
        <v>2309</v>
      </c>
      <c r="C65" s="104">
        <v>1</v>
      </c>
      <c r="D65" s="102"/>
      <c r="E65" s="140"/>
      <c r="F65" s="141"/>
      <c r="G65" s="102">
        <f t="shared" si="0"/>
        <v>1</v>
      </c>
      <c r="J65" s="101"/>
    </row>
    <row r="66" spans="1:12" s="100" customFormat="1" ht="31.5" customHeight="1">
      <c r="A66" s="138"/>
      <c r="B66" s="139" t="s">
        <v>2310</v>
      </c>
      <c r="C66" s="141"/>
      <c r="D66" s="144"/>
      <c r="E66" s="141">
        <v>1</v>
      </c>
      <c r="F66" s="141"/>
      <c r="G66" s="102">
        <f t="shared" si="0"/>
        <v>1</v>
      </c>
      <c r="J66" s="101"/>
    </row>
    <row r="67" spans="1:12" s="100" customFormat="1" ht="7.5" customHeight="1">
      <c r="A67" s="138"/>
      <c r="B67" s="139"/>
      <c r="C67" s="141"/>
      <c r="D67" s="144"/>
      <c r="E67" s="141"/>
      <c r="F67" s="141"/>
      <c r="G67" s="102">
        <f t="shared" si="0"/>
        <v>0</v>
      </c>
      <c r="J67" s="101"/>
    </row>
    <row r="68" spans="1:12" s="100" customFormat="1" ht="32.1" customHeight="1">
      <c r="A68" s="128">
        <v>7</v>
      </c>
      <c r="B68" s="142" t="s">
        <v>2311</v>
      </c>
      <c r="C68" s="145">
        <f>SUM(C69:C70)</f>
        <v>4</v>
      </c>
      <c r="D68" s="145">
        <f>SUM(D69:D70)</f>
        <v>0</v>
      </c>
      <c r="E68" s="145">
        <f>SUM(E69:E70)</f>
        <v>2</v>
      </c>
      <c r="F68" s="145">
        <f>SUM(F69:F70)</f>
        <v>0</v>
      </c>
      <c r="G68" s="117">
        <f t="shared" si="0"/>
        <v>6</v>
      </c>
      <c r="J68" s="101"/>
    </row>
    <row r="69" spans="1:12" s="100" customFormat="1" ht="32.1" customHeight="1">
      <c r="A69" s="138"/>
      <c r="B69" s="139" t="s">
        <v>2312</v>
      </c>
      <c r="C69" s="141"/>
      <c r="D69" s="144"/>
      <c r="E69" s="140"/>
      <c r="F69" s="141"/>
      <c r="G69" s="102">
        <f t="shared" si="0"/>
        <v>0</v>
      </c>
      <c r="J69" s="101"/>
    </row>
    <row r="70" spans="1:12" s="100" customFormat="1" ht="32.1" customHeight="1">
      <c r="A70" s="138"/>
      <c r="B70" s="139" t="s">
        <v>2313</v>
      </c>
      <c r="C70" s="104">
        <v>4</v>
      </c>
      <c r="D70" s="102"/>
      <c r="E70" s="141">
        <v>2</v>
      </c>
      <c r="F70" s="141"/>
      <c r="G70" s="102">
        <f t="shared" ref="G70:G134" si="1">SUM(C70:F70)</f>
        <v>6</v>
      </c>
      <c r="J70" s="101"/>
    </row>
    <row r="71" spans="1:12" s="100" customFormat="1" ht="32.1" customHeight="1">
      <c r="A71" s="128">
        <v>8</v>
      </c>
      <c r="B71" s="142" t="s">
        <v>2314</v>
      </c>
      <c r="C71" s="143">
        <f>SUM(C72:C73)</f>
        <v>8</v>
      </c>
      <c r="D71" s="143">
        <f>SUM(D72:D73)</f>
        <v>0</v>
      </c>
      <c r="E71" s="143">
        <f>SUM(E72:E73)</f>
        <v>2</v>
      </c>
      <c r="F71" s="143">
        <f>SUM(F72:F73)</f>
        <v>1</v>
      </c>
      <c r="G71" s="117">
        <f t="shared" si="1"/>
        <v>11</v>
      </c>
      <c r="J71" s="101"/>
    </row>
    <row r="72" spans="1:12" s="100" customFormat="1" ht="32.1" customHeight="1">
      <c r="A72" s="138"/>
      <c r="B72" s="139" t="s">
        <v>2315</v>
      </c>
      <c r="C72" s="104">
        <f>4-1</f>
        <v>3</v>
      </c>
      <c r="D72" s="102"/>
      <c r="E72" s="140">
        <v>2</v>
      </c>
      <c r="F72" s="141"/>
      <c r="G72" s="102">
        <f t="shared" si="1"/>
        <v>5</v>
      </c>
      <c r="I72" s="137"/>
      <c r="J72" s="101"/>
      <c r="L72" s="209"/>
    </row>
    <row r="73" spans="1:12" s="100" customFormat="1" ht="32.1" customHeight="1">
      <c r="A73" s="138"/>
      <c r="B73" s="139" t="s">
        <v>2316</v>
      </c>
      <c r="C73" s="104">
        <v>5</v>
      </c>
      <c r="D73" s="102"/>
      <c r="E73" s="102"/>
      <c r="F73" s="141">
        <v>1</v>
      </c>
      <c r="G73" s="102">
        <f t="shared" si="1"/>
        <v>6</v>
      </c>
      <c r="J73" s="101"/>
    </row>
    <row r="74" spans="1:12" s="100" customFormat="1" ht="32.1" customHeight="1">
      <c r="A74" s="128">
        <v>9</v>
      </c>
      <c r="B74" s="142" t="s">
        <v>2317</v>
      </c>
      <c r="C74" s="143">
        <f>SUM(C76:C85)</f>
        <v>21</v>
      </c>
      <c r="D74" s="143">
        <f>SUM(D76:D85)</f>
        <v>0</v>
      </c>
      <c r="E74" s="143">
        <f>SUM(E76:E85)</f>
        <v>8</v>
      </c>
      <c r="F74" s="143">
        <f>SUM(F76:F85)</f>
        <v>40</v>
      </c>
      <c r="G74" s="117">
        <f t="shared" si="1"/>
        <v>69</v>
      </c>
      <c r="J74" s="101"/>
    </row>
    <row r="75" spans="1:12" s="100" customFormat="1" ht="32.1" customHeight="1">
      <c r="A75" s="146"/>
      <c r="B75" s="147" t="s">
        <v>2318</v>
      </c>
      <c r="C75" s="148">
        <f>SUM(C76:C80)</f>
        <v>13</v>
      </c>
      <c r="D75" s="148">
        <f t="shared" ref="D75" si="2">SUM(D76:D80)</f>
        <v>0</v>
      </c>
      <c r="E75" s="148">
        <f>SUM(E76:E80)</f>
        <v>6</v>
      </c>
      <c r="F75" s="148">
        <f>SUM(F76:F80)</f>
        <v>28</v>
      </c>
      <c r="G75" s="102">
        <f t="shared" si="1"/>
        <v>47</v>
      </c>
      <c r="J75" s="101"/>
    </row>
    <row r="76" spans="1:12" s="100" customFormat="1" ht="32.1" customHeight="1">
      <c r="A76" s="138"/>
      <c r="B76" s="139" t="s">
        <v>2319</v>
      </c>
      <c r="C76" s="104">
        <v>1</v>
      </c>
      <c r="D76" s="102"/>
      <c r="E76" s="140"/>
      <c r="F76" s="141"/>
      <c r="G76" s="102">
        <f t="shared" si="1"/>
        <v>1</v>
      </c>
      <c r="J76" s="101"/>
    </row>
    <row r="77" spans="1:12" s="100" customFormat="1" ht="32.1" customHeight="1">
      <c r="A77" s="138"/>
      <c r="B77" s="139" t="s">
        <v>2320</v>
      </c>
      <c r="C77" s="104">
        <v>9</v>
      </c>
      <c r="D77" s="102"/>
      <c r="E77" s="102">
        <v>6</v>
      </c>
      <c r="F77" s="141">
        <f>13+15</f>
        <v>28</v>
      </c>
      <c r="G77" s="102">
        <f t="shared" si="1"/>
        <v>43</v>
      </c>
      <c r="J77" s="101"/>
    </row>
    <row r="78" spans="1:12" s="100" customFormat="1" ht="32.1" customHeight="1">
      <c r="A78" s="138"/>
      <c r="B78" s="139" t="s">
        <v>2321</v>
      </c>
      <c r="C78" s="104">
        <v>1</v>
      </c>
      <c r="D78" s="102"/>
      <c r="E78" s="102"/>
      <c r="F78" s="141"/>
      <c r="G78" s="102">
        <f t="shared" si="1"/>
        <v>1</v>
      </c>
      <c r="J78" s="101"/>
    </row>
    <row r="79" spans="1:12" s="100" customFormat="1" ht="32.1" customHeight="1">
      <c r="A79" s="138"/>
      <c r="B79" s="139" t="s">
        <v>2322</v>
      </c>
      <c r="C79" s="104">
        <v>1</v>
      </c>
      <c r="D79" s="102"/>
      <c r="E79" s="102"/>
      <c r="F79" s="141"/>
      <c r="G79" s="102">
        <f t="shared" si="1"/>
        <v>1</v>
      </c>
      <c r="J79" s="101"/>
    </row>
    <row r="80" spans="1:12" s="100" customFormat="1" ht="25.5" customHeight="1">
      <c r="A80" s="138"/>
      <c r="B80" s="139" t="s">
        <v>2323</v>
      </c>
      <c r="C80" s="104">
        <v>1</v>
      </c>
      <c r="D80" s="102"/>
      <c r="E80" s="102"/>
      <c r="F80" s="141"/>
      <c r="G80" s="102">
        <f t="shared" si="1"/>
        <v>1</v>
      </c>
      <c r="H80" s="107"/>
      <c r="J80" s="101"/>
    </row>
    <row r="81" spans="1:14" s="100" customFormat="1" ht="32.1" customHeight="1">
      <c r="A81" s="138"/>
      <c r="B81" s="139" t="s">
        <v>2324</v>
      </c>
      <c r="C81" s="104">
        <f>4-1</f>
        <v>3</v>
      </c>
      <c r="D81" s="102"/>
      <c r="E81" s="102">
        <v>1</v>
      </c>
      <c r="F81" s="141"/>
      <c r="G81" s="102">
        <f t="shared" si="1"/>
        <v>4</v>
      </c>
      <c r="I81" s="137"/>
      <c r="J81" s="121"/>
      <c r="L81" s="137"/>
    </row>
    <row r="82" spans="1:14" s="100" customFormat="1" ht="32.1" customHeight="1">
      <c r="A82" s="138"/>
      <c r="B82" s="139" t="s">
        <v>2325</v>
      </c>
      <c r="C82" s="104">
        <v>1</v>
      </c>
      <c r="D82" s="102"/>
      <c r="E82" s="140"/>
      <c r="F82" s="141"/>
      <c r="G82" s="102">
        <f t="shared" si="1"/>
        <v>1</v>
      </c>
      <c r="J82" s="101"/>
    </row>
    <row r="83" spans="1:14" s="100" customFormat="1" ht="32.1" customHeight="1">
      <c r="A83" s="138"/>
      <c r="B83" s="139" t="s">
        <v>2326</v>
      </c>
      <c r="C83" s="141"/>
      <c r="D83" s="140"/>
      <c r="E83" s="140">
        <v>1</v>
      </c>
      <c r="F83" s="141">
        <v>4</v>
      </c>
      <c r="G83" s="102">
        <f t="shared" si="1"/>
        <v>5</v>
      </c>
      <c r="J83" s="101"/>
    </row>
    <row r="84" spans="1:14" s="100" customFormat="1" ht="32.1" customHeight="1">
      <c r="A84" s="138"/>
      <c r="B84" s="139" t="s">
        <v>2327</v>
      </c>
      <c r="C84" s="104">
        <v>3</v>
      </c>
      <c r="D84" s="102"/>
      <c r="E84" s="140"/>
      <c r="F84" s="141">
        <f>4+4</f>
        <v>8</v>
      </c>
      <c r="G84" s="102">
        <f t="shared" si="1"/>
        <v>11</v>
      </c>
      <c r="H84" s="137"/>
      <c r="J84" s="101"/>
    </row>
    <row r="85" spans="1:14" s="100" customFormat="1" ht="32.1" customHeight="1">
      <c r="A85" s="138"/>
      <c r="B85" s="139" t="s">
        <v>2328</v>
      </c>
      <c r="C85" s="104">
        <v>1</v>
      </c>
      <c r="D85" s="102"/>
      <c r="E85" s="140"/>
      <c r="F85" s="141"/>
      <c r="G85" s="102">
        <f t="shared" si="1"/>
        <v>1</v>
      </c>
      <c r="J85" s="101"/>
    </row>
    <row r="86" spans="1:14" s="100" customFormat="1" ht="32.1" customHeight="1">
      <c r="A86" s="128">
        <v>10</v>
      </c>
      <c r="B86" s="142" t="s">
        <v>2329</v>
      </c>
      <c r="C86" s="145">
        <f>SUM(C87:C93)</f>
        <v>31</v>
      </c>
      <c r="D86" s="145">
        <f>SUM(D87:D93)</f>
        <v>0</v>
      </c>
      <c r="E86" s="145">
        <f>SUM(E87:E93)</f>
        <v>2</v>
      </c>
      <c r="F86" s="145">
        <f>SUM(F87:F93)</f>
        <v>15</v>
      </c>
      <c r="G86" s="117">
        <f t="shared" si="1"/>
        <v>48</v>
      </c>
      <c r="J86" s="101"/>
    </row>
    <row r="87" spans="1:14" s="100" customFormat="1" ht="32.1" customHeight="1">
      <c r="A87" s="138"/>
      <c r="B87" s="139" t="s">
        <v>2330</v>
      </c>
      <c r="C87" s="141">
        <v>4</v>
      </c>
      <c r="D87" s="140"/>
      <c r="E87" s="140"/>
      <c r="F87" s="141">
        <v>1</v>
      </c>
      <c r="G87" s="102">
        <f t="shared" si="1"/>
        <v>5</v>
      </c>
      <c r="J87" s="101"/>
    </row>
    <row r="88" spans="1:14" s="100" customFormat="1" ht="32.1" customHeight="1">
      <c r="A88" s="138"/>
      <c r="B88" s="139" t="s">
        <v>2331</v>
      </c>
      <c r="C88" s="104">
        <v>13</v>
      </c>
      <c r="D88" s="102"/>
      <c r="E88" s="140"/>
      <c r="F88" s="141">
        <v>3</v>
      </c>
      <c r="G88" s="102">
        <f t="shared" si="1"/>
        <v>16</v>
      </c>
      <c r="I88" s="135"/>
      <c r="J88" s="134"/>
    </row>
    <row r="89" spans="1:14" s="100" customFormat="1" ht="32.1" customHeight="1">
      <c r="A89" s="138"/>
      <c r="B89" s="139" t="s">
        <v>2332</v>
      </c>
      <c r="C89" s="141">
        <v>1</v>
      </c>
      <c r="D89" s="144"/>
      <c r="E89" s="140"/>
      <c r="F89" s="141"/>
      <c r="G89" s="102">
        <f t="shared" si="1"/>
        <v>1</v>
      </c>
      <c r="J89" s="101"/>
    </row>
    <row r="90" spans="1:14" s="100" customFormat="1" ht="32.1" customHeight="1">
      <c r="A90" s="138"/>
      <c r="B90" s="139" t="s">
        <v>2333</v>
      </c>
      <c r="C90" s="104">
        <v>2</v>
      </c>
      <c r="D90" s="102"/>
      <c r="E90" s="102"/>
      <c r="F90" s="141"/>
      <c r="G90" s="102">
        <f t="shared" si="1"/>
        <v>2</v>
      </c>
      <c r="J90" s="101"/>
    </row>
    <row r="91" spans="1:14" s="100" customFormat="1" ht="32.1" customHeight="1">
      <c r="A91" s="138"/>
      <c r="B91" s="139" t="s">
        <v>2334</v>
      </c>
      <c r="C91" s="104">
        <v>3</v>
      </c>
      <c r="D91" s="102"/>
      <c r="E91" s="140"/>
      <c r="F91" s="141">
        <v>2</v>
      </c>
      <c r="G91" s="102">
        <f t="shared" si="1"/>
        <v>5</v>
      </c>
      <c r="J91" s="101"/>
      <c r="N91" s="107"/>
    </row>
    <row r="92" spans="1:14" s="100" customFormat="1" ht="32.1" customHeight="1">
      <c r="A92" s="138"/>
      <c r="B92" s="139" t="s">
        <v>2335</v>
      </c>
      <c r="C92" s="104">
        <v>8</v>
      </c>
      <c r="D92" s="102"/>
      <c r="E92" s="102">
        <v>2</v>
      </c>
      <c r="F92" s="141">
        <f>5+4</f>
        <v>9</v>
      </c>
      <c r="G92" s="102">
        <f t="shared" si="1"/>
        <v>19</v>
      </c>
      <c r="J92" s="101"/>
    </row>
    <row r="93" spans="1:14" s="100" customFormat="1" ht="32.1" customHeight="1">
      <c r="A93" s="138"/>
      <c r="B93" s="139" t="s">
        <v>2336</v>
      </c>
      <c r="C93" s="141"/>
      <c r="D93" s="144"/>
      <c r="E93" s="140"/>
      <c r="F93" s="141"/>
      <c r="G93" s="102">
        <f t="shared" si="1"/>
        <v>0</v>
      </c>
      <c r="J93" s="101"/>
    </row>
    <row r="94" spans="1:14" s="100" customFormat="1" ht="32.1" customHeight="1">
      <c r="A94" s="128">
        <v>11</v>
      </c>
      <c r="B94" s="142" t="s">
        <v>2337</v>
      </c>
      <c r="C94" s="143">
        <f>SUM(C95:C99)</f>
        <v>6</v>
      </c>
      <c r="D94" s="143">
        <f>SUM(D95:D99)</f>
        <v>0</v>
      </c>
      <c r="E94" s="143">
        <f>SUM(E95:E99)</f>
        <v>0</v>
      </c>
      <c r="F94" s="143">
        <f>SUM(F95:F99)</f>
        <v>6</v>
      </c>
      <c r="G94" s="117">
        <f t="shared" si="1"/>
        <v>12</v>
      </c>
      <c r="J94" s="101"/>
    </row>
    <row r="95" spans="1:14" s="100" customFormat="1" ht="32.1" customHeight="1">
      <c r="A95" s="138"/>
      <c r="B95" s="139" t="s">
        <v>2338</v>
      </c>
      <c r="C95" s="104">
        <v>1</v>
      </c>
      <c r="D95" s="102"/>
      <c r="E95" s="102"/>
      <c r="F95" s="141">
        <v>1</v>
      </c>
      <c r="G95" s="102">
        <f t="shared" si="1"/>
        <v>2</v>
      </c>
      <c r="J95" s="101"/>
    </row>
    <row r="96" spans="1:14" s="100" customFormat="1" ht="32.1" customHeight="1">
      <c r="A96" s="138"/>
      <c r="B96" s="139" t="s">
        <v>2339</v>
      </c>
      <c r="C96" s="104">
        <v>3</v>
      </c>
      <c r="D96" s="102"/>
      <c r="E96" s="102"/>
      <c r="F96" s="141">
        <f>2+1</f>
        <v>3</v>
      </c>
      <c r="G96" s="102">
        <f t="shared" si="1"/>
        <v>6</v>
      </c>
      <c r="J96" s="101"/>
    </row>
    <row r="97" spans="1:10" s="100" customFormat="1" ht="32.1" customHeight="1">
      <c r="A97" s="138"/>
      <c r="B97" s="139" t="s">
        <v>2759</v>
      </c>
      <c r="C97" s="104"/>
      <c r="D97" s="102"/>
      <c r="E97" s="102"/>
      <c r="F97" s="141">
        <v>1</v>
      </c>
      <c r="G97" s="102">
        <f>SUM(C97:F97)</f>
        <v>1</v>
      </c>
      <c r="J97" s="101"/>
    </row>
    <row r="98" spans="1:10" s="100" customFormat="1" ht="32.1" customHeight="1">
      <c r="A98" s="138"/>
      <c r="B98" s="139" t="s">
        <v>2340</v>
      </c>
      <c r="C98" s="104"/>
      <c r="D98" s="102"/>
      <c r="E98" s="102"/>
      <c r="F98" s="141">
        <v>1</v>
      </c>
      <c r="G98" s="102">
        <f t="shared" si="1"/>
        <v>1</v>
      </c>
      <c r="J98" s="101"/>
    </row>
    <row r="99" spans="1:10" s="100" customFormat="1" ht="20.25" customHeight="1">
      <c r="A99" s="138"/>
      <c r="B99" s="139" t="s">
        <v>2341</v>
      </c>
      <c r="C99" s="104">
        <v>2</v>
      </c>
      <c r="D99" s="102"/>
      <c r="E99" s="140"/>
      <c r="F99" s="141"/>
      <c r="G99" s="102">
        <f t="shared" si="1"/>
        <v>2</v>
      </c>
      <c r="J99" s="101"/>
    </row>
    <row r="100" spans="1:10" s="100" customFormat="1" ht="32.1" customHeight="1">
      <c r="A100" s="149">
        <v>3</v>
      </c>
      <c r="B100" s="150" t="s">
        <v>2342</v>
      </c>
      <c r="C100" s="151">
        <f>SUM(C102:C163)</f>
        <v>58</v>
      </c>
      <c r="D100" s="151">
        <f>SUM(D102:D163)</f>
        <v>0</v>
      </c>
      <c r="E100" s="151">
        <f>SUM(E102:E163)</f>
        <v>4</v>
      </c>
      <c r="F100" s="151">
        <f>SUM(F102:F165)</f>
        <v>205</v>
      </c>
      <c r="G100" s="112">
        <f t="shared" si="1"/>
        <v>267</v>
      </c>
      <c r="J100" s="101"/>
    </row>
    <row r="101" spans="1:10" s="100" customFormat="1" ht="32.1" customHeight="1">
      <c r="A101" s="144"/>
      <c r="B101" s="147" t="s">
        <v>2343</v>
      </c>
      <c r="C101" s="141"/>
      <c r="D101" s="144"/>
      <c r="E101" s="140"/>
      <c r="F101" s="141"/>
      <c r="G101" s="102">
        <f t="shared" si="1"/>
        <v>0</v>
      </c>
      <c r="J101" s="101"/>
    </row>
    <row r="102" spans="1:10" s="100" customFormat="1" ht="32.1" customHeight="1">
      <c r="A102" s="141">
        <v>1</v>
      </c>
      <c r="B102" s="152" t="s">
        <v>2344</v>
      </c>
      <c r="C102" s="153"/>
      <c r="D102" s="154"/>
      <c r="E102" s="140">
        <v>1</v>
      </c>
      <c r="F102" s="141"/>
      <c r="G102" s="102">
        <f t="shared" si="1"/>
        <v>1</v>
      </c>
      <c r="J102" s="101"/>
    </row>
    <row r="103" spans="1:10" s="100" customFormat="1" ht="32.1" customHeight="1">
      <c r="A103" s="141">
        <v>2</v>
      </c>
      <c r="B103" s="152" t="s">
        <v>2345</v>
      </c>
      <c r="C103" s="153">
        <v>1</v>
      </c>
      <c r="D103" s="154"/>
      <c r="E103" s="140"/>
      <c r="F103" s="141"/>
      <c r="G103" s="102">
        <f t="shared" si="1"/>
        <v>1</v>
      </c>
      <c r="J103" s="101"/>
    </row>
    <row r="104" spans="1:10" s="100" customFormat="1" ht="32.1" customHeight="1">
      <c r="A104" s="141">
        <v>3</v>
      </c>
      <c r="B104" s="152" t="s">
        <v>2346</v>
      </c>
      <c r="C104" s="153"/>
      <c r="D104" s="154"/>
      <c r="E104" s="140"/>
      <c r="F104" s="141">
        <v>1</v>
      </c>
      <c r="G104" s="102">
        <f t="shared" si="1"/>
        <v>1</v>
      </c>
      <c r="J104" s="101"/>
    </row>
    <row r="105" spans="1:10" s="100" customFormat="1" ht="32.1" customHeight="1">
      <c r="A105" s="141">
        <v>4</v>
      </c>
      <c r="B105" s="139" t="s">
        <v>2347</v>
      </c>
      <c r="C105" s="141"/>
      <c r="D105" s="144"/>
      <c r="E105" s="154"/>
      <c r="F105" s="141">
        <v>1</v>
      </c>
      <c r="G105" s="102">
        <f t="shared" si="1"/>
        <v>1</v>
      </c>
      <c r="J105" s="101"/>
    </row>
    <row r="106" spans="1:10" s="100" customFormat="1" ht="32.1" customHeight="1">
      <c r="A106" s="141">
        <v>5</v>
      </c>
      <c r="B106" s="139" t="s">
        <v>2348</v>
      </c>
      <c r="C106" s="153"/>
      <c r="D106" s="154"/>
      <c r="E106" s="154"/>
      <c r="F106" s="141"/>
      <c r="G106" s="102">
        <f t="shared" si="1"/>
        <v>0</v>
      </c>
      <c r="J106" s="101"/>
    </row>
    <row r="107" spans="1:10" s="100" customFormat="1" ht="32.1" customHeight="1">
      <c r="A107" s="141">
        <v>6</v>
      </c>
      <c r="B107" s="139" t="s">
        <v>2349</v>
      </c>
      <c r="C107" s="141">
        <v>2</v>
      </c>
      <c r="D107" s="144"/>
      <c r="E107" s="154"/>
      <c r="F107" s="141"/>
      <c r="G107" s="102">
        <f t="shared" si="1"/>
        <v>2</v>
      </c>
      <c r="J107" s="101"/>
    </row>
    <row r="108" spans="1:10" s="100" customFormat="1" ht="32.1" customHeight="1">
      <c r="A108" s="141">
        <v>7</v>
      </c>
      <c r="B108" s="139" t="s">
        <v>2350</v>
      </c>
      <c r="C108" s="141"/>
      <c r="D108" s="144"/>
      <c r="E108" s="154"/>
      <c r="F108" s="141">
        <v>2</v>
      </c>
      <c r="G108" s="102">
        <f t="shared" si="1"/>
        <v>2</v>
      </c>
      <c r="J108" s="101"/>
    </row>
    <row r="109" spans="1:10" s="100" customFormat="1" ht="32.1" customHeight="1">
      <c r="A109" s="141">
        <v>8</v>
      </c>
      <c r="B109" s="139" t="s">
        <v>2351</v>
      </c>
      <c r="C109" s="153">
        <v>1</v>
      </c>
      <c r="D109" s="154"/>
      <c r="E109" s="140"/>
      <c r="F109" s="141"/>
      <c r="G109" s="102">
        <f t="shared" si="1"/>
        <v>1</v>
      </c>
      <c r="J109" s="101"/>
    </row>
    <row r="110" spans="1:10" s="100" customFormat="1" ht="32.1" customHeight="1">
      <c r="A110" s="141">
        <v>9</v>
      </c>
      <c r="B110" s="139" t="s">
        <v>2352</v>
      </c>
      <c r="C110" s="153">
        <v>1</v>
      </c>
      <c r="D110" s="154"/>
      <c r="E110" s="140"/>
      <c r="F110" s="141"/>
      <c r="G110" s="102">
        <f t="shared" si="1"/>
        <v>1</v>
      </c>
      <c r="J110" s="101"/>
    </row>
    <row r="111" spans="1:10" s="100" customFormat="1" ht="32.1" customHeight="1">
      <c r="A111" s="141">
        <v>10</v>
      </c>
      <c r="B111" s="139" t="s">
        <v>2353</v>
      </c>
      <c r="C111" s="153">
        <v>1</v>
      </c>
      <c r="D111" s="154"/>
      <c r="E111" s="140"/>
      <c r="F111" s="141">
        <v>1</v>
      </c>
      <c r="G111" s="102">
        <f t="shared" si="1"/>
        <v>2</v>
      </c>
      <c r="J111" s="155"/>
    </row>
    <row r="112" spans="1:10" s="100" customFormat="1" ht="32.1" customHeight="1">
      <c r="A112" s="141">
        <v>11</v>
      </c>
      <c r="B112" s="139" t="s">
        <v>2354</v>
      </c>
      <c r="C112" s="153">
        <v>2</v>
      </c>
      <c r="D112" s="154"/>
      <c r="E112" s="140"/>
      <c r="F112" s="141"/>
      <c r="G112" s="102">
        <f t="shared" si="1"/>
        <v>2</v>
      </c>
      <c r="J112" s="101"/>
    </row>
    <row r="113" spans="1:10" s="100" customFormat="1" ht="32.1" customHeight="1">
      <c r="A113" s="141">
        <v>12</v>
      </c>
      <c r="B113" s="139" t="s">
        <v>2355</v>
      </c>
      <c r="C113" s="153">
        <v>1</v>
      </c>
      <c r="D113" s="154"/>
      <c r="E113" s="140"/>
      <c r="F113" s="141"/>
      <c r="G113" s="102">
        <f t="shared" si="1"/>
        <v>1</v>
      </c>
      <c r="J113" s="101"/>
    </row>
    <row r="114" spans="1:10" s="100" customFormat="1" ht="32.1" customHeight="1">
      <c r="A114" s="141">
        <v>13</v>
      </c>
      <c r="B114" s="139" t="s">
        <v>2356</v>
      </c>
      <c r="C114" s="153">
        <v>1</v>
      </c>
      <c r="D114" s="154"/>
      <c r="E114" s="140">
        <v>1</v>
      </c>
      <c r="F114" s="141">
        <v>1</v>
      </c>
      <c r="G114" s="102">
        <f t="shared" si="1"/>
        <v>3</v>
      </c>
      <c r="J114" s="101"/>
    </row>
    <row r="115" spans="1:10" s="100" customFormat="1" ht="32.1" customHeight="1">
      <c r="A115" s="141">
        <v>14</v>
      </c>
      <c r="B115" s="139" t="s">
        <v>2357</v>
      </c>
      <c r="C115" s="141"/>
      <c r="D115" s="144"/>
      <c r="E115" s="154"/>
      <c r="F115" s="141"/>
      <c r="G115" s="102">
        <f t="shared" si="1"/>
        <v>0</v>
      </c>
      <c r="J115" s="101"/>
    </row>
    <row r="116" spans="1:10" s="100" customFormat="1" ht="32.1" customHeight="1">
      <c r="A116" s="141">
        <v>15</v>
      </c>
      <c r="B116" s="152" t="s">
        <v>2358</v>
      </c>
      <c r="C116" s="141"/>
      <c r="D116" s="144"/>
      <c r="E116" s="156"/>
      <c r="F116" s="141"/>
      <c r="G116" s="102">
        <f t="shared" si="1"/>
        <v>0</v>
      </c>
      <c r="J116" s="101"/>
    </row>
    <row r="117" spans="1:10" s="100" customFormat="1" ht="32.1" customHeight="1">
      <c r="A117" s="141">
        <v>16</v>
      </c>
      <c r="B117" s="152" t="s">
        <v>2359</v>
      </c>
      <c r="C117" s="141">
        <v>2</v>
      </c>
      <c r="D117" s="144"/>
      <c r="E117" s="156"/>
      <c r="F117" s="141"/>
      <c r="G117" s="102">
        <f t="shared" si="1"/>
        <v>2</v>
      </c>
      <c r="J117" s="101"/>
    </row>
    <row r="118" spans="1:10" s="100" customFormat="1" ht="32.1" customHeight="1">
      <c r="A118" s="141">
        <v>17</v>
      </c>
      <c r="B118" s="152" t="s">
        <v>2360</v>
      </c>
      <c r="C118" s="141"/>
      <c r="D118" s="144"/>
      <c r="E118" s="156"/>
      <c r="F118" s="141"/>
      <c r="G118" s="102">
        <f t="shared" si="1"/>
        <v>0</v>
      </c>
      <c r="J118" s="101"/>
    </row>
    <row r="119" spans="1:10" s="100" customFormat="1" ht="32.1" customHeight="1">
      <c r="A119" s="141">
        <v>18</v>
      </c>
      <c r="B119" s="152" t="s">
        <v>2361</v>
      </c>
      <c r="C119" s="141">
        <v>1</v>
      </c>
      <c r="D119" s="144"/>
      <c r="E119" s="156"/>
      <c r="F119" s="141"/>
      <c r="G119" s="102">
        <f t="shared" si="1"/>
        <v>1</v>
      </c>
      <c r="J119" s="101"/>
    </row>
    <row r="120" spans="1:10" s="100" customFormat="1" ht="32.1" customHeight="1">
      <c r="A120" s="141">
        <v>19</v>
      </c>
      <c r="B120" s="139" t="s">
        <v>2362</v>
      </c>
      <c r="C120" s="141"/>
      <c r="D120" s="144"/>
      <c r="E120" s="154"/>
      <c r="F120" s="141"/>
      <c r="G120" s="102">
        <f t="shared" si="1"/>
        <v>0</v>
      </c>
      <c r="J120" s="101"/>
    </row>
    <row r="121" spans="1:10" s="100" customFormat="1" ht="32.1" customHeight="1">
      <c r="A121" s="141">
        <v>20</v>
      </c>
      <c r="B121" s="139" t="s">
        <v>2363</v>
      </c>
      <c r="C121" s="153">
        <v>2</v>
      </c>
      <c r="D121" s="154"/>
      <c r="E121" s="140"/>
      <c r="F121" s="141"/>
      <c r="G121" s="102">
        <f t="shared" si="1"/>
        <v>2</v>
      </c>
      <c r="J121" s="101"/>
    </row>
    <row r="122" spans="1:10" s="100" customFormat="1" ht="32.1" customHeight="1">
      <c r="A122" s="141">
        <v>21</v>
      </c>
      <c r="B122" s="139" t="s">
        <v>2364</v>
      </c>
      <c r="C122" s="153">
        <v>3</v>
      </c>
      <c r="D122" s="154"/>
      <c r="E122" s="140"/>
      <c r="F122" s="141"/>
      <c r="G122" s="102">
        <f t="shared" si="1"/>
        <v>3</v>
      </c>
      <c r="J122" s="101"/>
    </row>
    <row r="123" spans="1:10" s="100" customFormat="1" ht="32.1" customHeight="1">
      <c r="A123" s="141">
        <v>22</v>
      </c>
      <c r="B123" s="139" t="s">
        <v>2365</v>
      </c>
      <c r="C123" s="153">
        <v>2</v>
      </c>
      <c r="D123" s="154"/>
      <c r="E123" s="140"/>
      <c r="F123" s="141"/>
      <c r="G123" s="102">
        <f t="shared" si="1"/>
        <v>2</v>
      </c>
      <c r="J123" s="101"/>
    </row>
    <row r="124" spans="1:10" s="83" customFormat="1" ht="32.1" customHeight="1">
      <c r="A124" s="141">
        <v>23</v>
      </c>
      <c r="B124" s="103" t="s">
        <v>2366</v>
      </c>
      <c r="C124" s="106"/>
      <c r="D124" s="105"/>
      <c r="E124" s="105"/>
      <c r="F124" s="106"/>
      <c r="G124" s="102">
        <f t="shared" si="1"/>
        <v>0</v>
      </c>
      <c r="J124" s="90"/>
    </row>
    <row r="125" spans="1:10" s="83" customFormat="1" ht="32.1" customHeight="1">
      <c r="A125" s="141">
        <v>24</v>
      </c>
      <c r="B125" s="103" t="s">
        <v>2367</v>
      </c>
      <c r="C125" s="104">
        <v>1</v>
      </c>
      <c r="D125" s="102"/>
      <c r="E125" s="102"/>
      <c r="F125" s="106"/>
      <c r="G125" s="102">
        <f t="shared" si="1"/>
        <v>1</v>
      </c>
      <c r="J125" s="90"/>
    </row>
    <row r="126" spans="1:10" s="100" customFormat="1" ht="32.1" customHeight="1">
      <c r="A126" s="141">
        <v>25</v>
      </c>
      <c r="B126" s="139" t="s">
        <v>2368</v>
      </c>
      <c r="C126" s="104"/>
      <c r="D126" s="154"/>
      <c r="E126" s="140"/>
      <c r="F126" s="141"/>
      <c r="G126" s="102">
        <f t="shared" si="1"/>
        <v>0</v>
      </c>
      <c r="J126" s="101"/>
    </row>
    <row r="127" spans="1:10" s="100" customFormat="1" ht="32.1" customHeight="1">
      <c r="A127" s="141">
        <v>26</v>
      </c>
      <c r="B127" s="139" t="s">
        <v>2369</v>
      </c>
      <c r="C127" s="104"/>
      <c r="D127" s="154"/>
      <c r="E127" s="141"/>
      <c r="F127" s="141"/>
      <c r="G127" s="102">
        <f t="shared" si="1"/>
        <v>0</v>
      </c>
      <c r="J127" s="101"/>
    </row>
    <row r="128" spans="1:10" s="100" customFormat="1" ht="32.1" customHeight="1">
      <c r="A128" s="141">
        <v>27</v>
      </c>
      <c r="B128" s="139" t="s">
        <v>2370</v>
      </c>
      <c r="C128" s="104"/>
      <c r="D128" s="154"/>
      <c r="E128" s="154"/>
      <c r="F128" s="141">
        <v>1</v>
      </c>
      <c r="G128" s="102">
        <f t="shared" si="1"/>
        <v>1</v>
      </c>
      <c r="J128" s="101"/>
    </row>
    <row r="129" spans="1:10" s="100" customFormat="1" ht="32.1" customHeight="1">
      <c r="A129" s="141">
        <v>28</v>
      </c>
      <c r="B129" s="139" t="s">
        <v>2371</v>
      </c>
      <c r="C129" s="104">
        <v>1</v>
      </c>
      <c r="D129" s="154"/>
      <c r="E129" s="154">
        <v>1</v>
      </c>
      <c r="F129" s="141">
        <v>3</v>
      </c>
      <c r="G129" s="102">
        <f t="shared" si="1"/>
        <v>5</v>
      </c>
      <c r="J129" s="101"/>
    </row>
    <row r="130" spans="1:10" s="100" customFormat="1" ht="32.1" customHeight="1">
      <c r="A130" s="141">
        <v>29</v>
      </c>
      <c r="B130" s="139" t="s">
        <v>2372</v>
      </c>
      <c r="C130" s="104"/>
      <c r="D130" s="154"/>
      <c r="E130" s="154"/>
      <c r="F130" s="141">
        <v>2</v>
      </c>
      <c r="G130" s="102">
        <f t="shared" si="1"/>
        <v>2</v>
      </c>
      <c r="J130" s="101"/>
    </row>
    <row r="131" spans="1:10" s="100" customFormat="1" ht="32.1" customHeight="1">
      <c r="A131" s="141">
        <v>30</v>
      </c>
      <c r="B131" s="139" t="s">
        <v>2373</v>
      </c>
      <c r="C131" s="104"/>
      <c r="D131" s="154"/>
      <c r="E131" s="154"/>
      <c r="F131" s="141">
        <v>1</v>
      </c>
      <c r="G131" s="102">
        <f t="shared" si="1"/>
        <v>1</v>
      </c>
      <c r="J131" s="101"/>
    </row>
    <row r="132" spans="1:10" s="100" customFormat="1" ht="32.1" customHeight="1">
      <c r="A132" s="141">
        <v>31</v>
      </c>
      <c r="B132" s="139" t="s">
        <v>2374</v>
      </c>
      <c r="C132" s="153"/>
      <c r="D132" s="154"/>
      <c r="E132" s="140"/>
      <c r="F132" s="141"/>
      <c r="G132" s="154">
        <f t="shared" si="1"/>
        <v>0</v>
      </c>
      <c r="J132" s="101"/>
    </row>
    <row r="133" spans="1:10" s="100" customFormat="1" ht="32.1" customHeight="1">
      <c r="A133" s="141">
        <v>32</v>
      </c>
      <c r="B133" s="139" t="s">
        <v>2375</v>
      </c>
      <c r="C133" s="141"/>
      <c r="D133" s="144"/>
      <c r="E133" s="156"/>
      <c r="F133" s="141">
        <v>2</v>
      </c>
      <c r="G133" s="154">
        <f t="shared" si="1"/>
        <v>2</v>
      </c>
      <c r="J133" s="101"/>
    </row>
    <row r="134" spans="1:10" s="100" customFormat="1" ht="32.1" customHeight="1">
      <c r="A134" s="141">
        <v>33</v>
      </c>
      <c r="B134" s="139" t="s">
        <v>2376</v>
      </c>
      <c r="C134" s="153">
        <v>1</v>
      </c>
      <c r="D134" s="154"/>
      <c r="E134" s="140"/>
      <c r="F134" s="141"/>
      <c r="G134" s="154">
        <f t="shared" si="1"/>
        <v>1</v>
      </c>
      <c r="J134" s="101"/>
    </row>
    <row r="135" spans="1:10" s="100" customFormat="1" ht="32.1" customHeight="1">
      <c r="A135" s="141">
        <v>34</v>
      </c>
      <c r="B135" s="152" t="s">
        <v>2377</v>
      </c>
      <c r="C135" s="153"/>
      <c r="D135" s="154"/>
      <c r="E135" s="140"/>
      <c r="F135" s="141"/>
      <c r="G135" s="154">
        <f t="shared" ref="G135:G165" si="3">SUM(C135:F135)</f>
        <v>0</v>
      </c>
      <c r="J135" s="101"/>
    </row>
    <row r="136" spans="1:10" s="100" customFormat="1" ht="32.1" customHeight="1">
      <c r="A136" s="141">
        <v>35</v>
      </c>
      <c r="B136" s="139" t="s">
        <v>2378</v>
      </c>
      <c r="C136" s="153">
        <v>2</v>
      </c>
      <c r="D136" s="154"/>
      <c r="E136" s="140"/>
      <c r="F136" s="141"/>
      <c r="G136" s="154">
        <f t="shared" si="3"/>
        <v>2</v>
      </c>
      <c r="J136" s="101"/>
    </row>
    <row r="137" spans="1:10" s="100" customFormat="1" ht="32.1" customHeight="1">
      <c r="A137" s="141">
        <v>36</v>
      </c>
      <c r="B137" s="139" t="s">
        <v>2379</v>
      </c>
      <c r="C137" s="153">
        <v>1</v>
      </c>
      <c r="D137" s="154"/>
      <c r="E137" s="154"/>
      <c r="F137" s="141">
        <v>1</v>
      </c>
      <c r="G137" s="154">
        <f t="shared" si="3"/>
        <v>2</v>
      </c>
      <c r="J137" s="101"/>
    </row>
    <row r="138" spans="1:10" s="100" customFormat="1" ht="32.1" customHeight="1">
      <c r="A138" s="141">
        <v>37</v>
      </c>
      <c r="B138" s="139" t="s">
        <v>2380</v>
      </c>
      <c r="C138" s="153">
        <v>3</v>
      </c>
      <c r="D138" s="154"/>
      <c r="E138" s="140"/>
      <c r="F138" s="141">
        <v>44</v>
      </c>
      <c r="G138" s="154">
        <f t="shared" si="3"/>
        <v>47</v>
      </c>
      <c r="J138" s="101"/>
    </row>
    <row r="139" spans="1:10" s="100" customFormat="1" ht="32.1" customHeight="1">
      <c r="A139" s="141">
        <v>38</v>
      </c>
      <c r="B139" s="139" t="s">
        <v>2381</v>
      </c>
      <c r="C139" s="153"/>
      <c r="D139" s="154"/>
      <c r="E139" s="154"/>
      <c r="F139" s="141"/>
      <c r="G139" s="154">
        <f t="shared" si="3"/>
        <v>0</v>
      </c>
      <c r="J139" s="101"/>
    </row>
    <row r="140" spans="1:10" s="100" customFormat="1" ht="32.1" customHeight="1">
      <c r="A140" s="141">
        <v>39</v>
      </c>
      <c r="B140" s="139" t="s">
        <v>2382</v>
      </c>
      <c r="C140" s="153">
        <v>1</v>
      </c>
      <c r="D140" s="154"/>
      <c r="E140" s="156"/>
      <c r="F140" s="153">
        <v>2</v>
      </c>
      <c r="G140" s="154">
        <f t="shared" si="3"/>
        <v>3</v>
      </c>
      <c r="J140" s="101"/>
    </row>
    <row r="141" spans="1:10" s="100" customFormat="1" ht="32.1" customHeight="1">
      <c r="A141" s="141">
        <v>40</v>
      </c>
      <c r="B141" s="139" t="s">
        <v>2383</v>
      </c>
      <c r="C141" s="141">
        <v>6</v>
      </c>
      <c r="D141" s="144"/>
      <c r="E141" s="156"/>
      <c r="F141" s="141">
        <f>2+4</f>
        <v>6</v>
      </c>
      <c r="G141" s="154">
        <f t="shared" si="3"/>
        <v>12</v>
      </c>
      <c r="J141" s="101"/>
    </row>
    <row r="142" spans="1:10" s="100" customFormat="1" ht="32.1" customHeight="1">
      <c r="A142" s="141">
        <v>41</v>
      </c>
      <c r="B142" s="139" t="s">
        <v>2384</v>
      </c>
      <c r="C142" s="141"/>
      <c r="D142" s="144"/>
      <c r="E142" s="154"/>
      <c r="F142" s="141">
        <v>1</v>
      </c>
      <c r="G142" s="154">
        <f t="shared" si="3"/>
        <v>1</v>
      </c>
      <c r="J142" s="101"/>
    </row>
    <row r="143" spans="1:10" s="100" customFormat="1" ht="32.1" customHeight="1">
      <c r="A143" s="141">
        <v>42</v>
      </c>
      <c r="B143" s="139" t="s">
        <v>2385</v>
      </c>
      <c r="C143" s="153"/>
      <c r="D143" s="154"/>
      <c r="E143" s="154"/>
      <c r="F143" s="141">
        <v>19</v>
      </c>
      <c r="G143" s="154">
        <f t="shared" si="3"/>
        <v>19</v>
      </c>
      <c r="J143" s="101"/>
    </row>
    <row r="144" spans="1:10" s="100" customFormat="1" ht="32.1" customHeight="1">
      <c r="A144" s="141">
        <v>43</v>
      </c>
      <c r="B144" s="139" t="s">
        <v>2386</v>
      </c>
      <c r="C144" s="141">
        <v>15</v>
      </c>
      <c r="D144" s="144"/>
      <c r="E144" s="154"/>
      <c r="F144" s="141">
        <f>52-1</f>
        <v>51</v>
      </c>
      <c r="G144" s="154">
        <f t="shared" si="3"/>
        <v>66</v>
      </c>
      <c r="I144" s="137"/>
      <c r="J144" s="101"/>
    </row>
    <row r="145" spans="1:10" s="100" customFormat="1" ht="32.1" customHeight="1">
      <c r="A145" s="141">
        <v>44</v>
      </c>
      <c r="B145" s="139" t="s">
        <v>2387</v>
      </c>
      <c r="C145" s="141"/>
      <c r="D145" s="144"/>
      <c r="E145" s="154"/>
      <c r="F145" s="141">
        <v>2</v>
      </c>
      <c r="G145" s="154">
        <f t="shared" si="3"/>
        <v>2</v>
      </c>
      <c r="J145" s="101"/>
    </row>
    <row r="146" spans="1:10" s="100" customFormat="1" ht="32.1" customHeight="1">
      <c r="A146" s="141">
        <v>45</v>
      </c>
      <c r="B146" s="139" t="s">
        <v>2388</v>
      </c>
      <c r="C146" s="141"/>
      <c r="D146" s="144"/>
      <c r="E146" s="140"/>
      <c r="F146" s="141"/>
      <c r="G146" s="154">
        <f t="shared" si="3"/>
        <v>0</v>
      </c>
      <c r="J146" s="101"/>
    </row>
    <row r="147" spans="1:10" s="100" customFormat="1" ht="32.1" customHeight="1">
      <c r="A147" s="141">
        <v>46</v>
      </c>
      <c r="B147" s="139" t="s">
        <v>2389</v>
      </c>
      <c r="C147" s="153"/>
      <c r="D147" s="154"/>
      <c r="E147" s="140">
        <v>1</v>
      </c>
      <c r="F147" s="141">
        <v>2</v>
      </c>
      <c r="G147" s="154">
        <f t="shared" si="3"/>
        <v>3</v>
      </c>
      <c r="J147" s="101"/>
    </row>
    <row r="148" spans="1:10" s="100" customFormat="1" ht="32.1" customHeight="1">
      <c r="A148" s="141">
        <v>47</v>
      </c>
      <c r="B148" s="139" t="s">
        <v>2390</v>
      </c>
      <c r="C148" s="153"/>
      <c r="D148" s="154"/>
      <c r="E148" s="140"/>
      <c r="F148" s="141">
        <v>1</v>
      </c>
      <c r="G148" s="154"/>
      <c r="J148" s="101"/>
    </row>
    <row r="149" spans="1:10" s="100" customFormat="1" ht="32.1" customHeight="1">
      <c r="A149" s="141">
        <v>48</v>
      </c>
      <c r="B149" s="139" t="s">
        <v>2391</v>
      </c>
      <c r="C149" s="141"/>
      <c r="D149" s="144"/>
      <c r="E149" s="154"/>
      <c r="F149" s="141">
        <v>22</v>
      </c>
      <c r="G149" s="154">
        <f t="shared" si="3"/>
        <v>22</v>
      </c>
      <c r="J149" s="101"/>
    </row>
    <row r="150" spans="1:10" s="100" customFormat="1" ht="32.1" customHeight="1">
      <c r="A150" s="141">
        <v>49</v>
      </c>
      <c r="B150" s="139" t="s">
        <v>2760</v>
      </c>
      <c r="C150" s="141"/>
      <c r="D150" s="144"/>
      <c r="E150" s="154"/>
      <c r="F150" s="141">
        <v>5</v>
      </c>
      <c r="G150" s="154">
        <f t="shared" si="3"/>
        <v>5</v>
      </c>
      <c r="J150" s="101"/>
    </row>
    <row r="151" spans="1:10" s="100" customFormat="1" ht="32.1" customHeight="1">
      <c r="A151" s="141">
        <v>50</v>
      </c>
      <c r="B151" s="139" t="s">
        <v>2392</v>
      </c>
      <c r="C151" s="141"/>
      <c r="D151" s="144"/>
      <c r="E151" s="154"/>
      <c r="F151" s="141"/>
      <c r="G151" s="154">
        <f t="shared" si="3"/>
        <v>0</v>
      </c>
      <c r="J151" s="101"/>
    </row>
    <row r="152" spans="1:10" s="100" customFormat="1" ht="32.1" customHeight="1">
      <c r="A152" s="141">
        <v>51</v>
      </c>
      <c r="B152" s="139" t="s">
        <v>2393</v>
      </c>
      <c r="C152" s="141"/>
      <c r="D152" s="144"/>
      <c r="E152" s="154"/>
      <c r="F152" s="141"/>
      <c r="G152" s="154">
        <f t="shared" si="3"/>
        <v>0</v>
      </c>
      <c r="J152" s="101"/>
    </row>
    <row r="153" spans="1:10" s="100" customFormat="1" ht="32.1" customHeight="1">
      <c r="A153" s="141">
        <v>52</v>
      </c>
      <c r="B153" s="139" t="s">
        <v>2394</v>
      </c>
      <c r="C153" s="141"/>
      <c r="D153" s="144"/>
      <c r="E153" s="154"/>
      <c r="F153" s="141"/>
      <c r="G153" s="154">
        <f t="shared" si="3"/>
        <v>0</v>
      </c>
      <c r="J153" s="101"/>
    </row>
    <row r="154" spans="1:10" s="100" customFormat="1" ht="32.1" customHeight="1">
      <c r="A154" s="141">
        <v>53</v>
      </c>
      <c r="B154" s="152" t="s">
        <v>2395</v>
      </c>
      <c r="C154" s="153"/>
      <c r="D154" s="154"/>
      <c r="E154" s="154"/>
      <c r="F154" s="141"/>
      <c r="G154" s="154">
        <f t="shared" si="3"/>
        <v>0</v>
      </c>
      <c r="J154" s="101"/>
    </row>
    <row r="155" spans="1:10" s="100" customFormat="1" ht="32.1" customHeight="1">
      <c r="A155" s="141">
        <v>54</v>
      </c>
      <c r="B155" s="139" t="s">
        <v>2396</v>
      </c>
      <c r="C155" s="153">
        <v>3</v>
      </c>
      <c r="D155" s="154"/>
      <c r="E155" s="154"/>
      <c r="F155" s="141">
        <v>1</v>
      </c>
      <c r="G155" s="154">
        <f t="shared" si="3"/>
        <v>4</v>
      </c>
      <c r="J155" s="101"/>
    </row>
    <row r="156" spans="1:10" s="100" customFormat="1" ht="32.1" customHeight="1">
      <c r="A156" s="141">
        <v>55</v>
      </c>
      <c r="B156" s="139" t="s">
        <v>2397</v>
      </c>
      <c r="C156" s="153"/>
      <c r="D156" s="154"/>
      <c r="E156" s="154"/>
      <c r="F156" s="141">
        <v>7</v>
      </c>
      <c r="G156" s="154">
        <f t="shared" si="3"/>
        <v>7</v>
      </c>
      <c r="J156" s="101"/>
    </row>
    <row r="157" spans="1:10" s="100" customFormat="1" ht="32.1" customHeight="1">
      <c r="A157" s="141">
        <v>56</v>
      </c>
      <c r="B157" s="139" t="s">
        <v>2398</v>
      </c>
      <c r="C157" s="153"/>
      <c r="D157" s="154"/>
      <c r="E157" s="154"/>
      <c r="F157" s="141">
        <f>1+2</f>
        <v>3</v>
      </c>
      <c r="G157" s="154">
        <f t="shared" si="3"/>
        <v>3</v>
      </c>
      <c r="J157" s="101"/>
    </row>
    <row r="158" spans="1:10" s="100" customFormat="1" ht="32.1" customHeight="1">
      <c r="A158" s="141">
        <v>57</v>
      </c>
      <c r="B158" s="139" t="s">
        <v>2399</v>
      </c>
      <c r="C158" s="153">
        <v>2</v>
      </c>
      <c r="D158" s="154"/>
      <c r="E158" s="140"/>
      <c r="F158" s="141">
        <v>6</v>
      </c>
      <c r="G158" s="154">
        <f t="shared" si="3"/>
        <v>8</v>
      </c>
      <c r="J158" s="101"/>
    </row>
    <row r="159" spans="1:10" s="100" customFormat="1" ht="32.1" customHeight="1">
      <c r="A159" s="141">
        <v>58</v>
      </c>
      <c r="B159" s="139" t="s">
        <v>2400</v>
      </c>
      <c r="C159" s="141">
        <v>1</v>
      </c>
      <c r="D159" s="144"/>
      <c r="E159" s="154"/>
      <c r="F159" s="141"/>
      <c r="G159" s="154">
        <f t="shared" si="3"/>
        <v>1</v>
      </c>
      <c r="J159" s="101"/>
    </row>
    <row r="160" spans="1:10" s="100" customFormat="1" ht="32.1" customHeight="1">
      <c r="A160" s="141">
        <v>59</v>
      </c>
      <c r="B160" s="139" t="s">
        <v>2401</v>
      </c>
      <c r="C160" s="141"/>
      <c r="D160" s="144"/>
      <c r="E160" s="154"/>
      <c r="F160" s="153"/>
      <c r="G160" s="154">
        <f t="shared" si="3"/>
        <v>0</v>
      </c>
      <c r="J160" s="101"/>
    </row>
    <row r="161" spans="1:10" s="100" customFormat="1" ht="32.1" customHeight="1">
      <c r="A161" s="141">
        <v>60</v>
      </c>
      <c r="B161" s="139" t="s">
        <v>2402</v>
      </c>
      <c r="C161" s="153"/>
      <c r="D161" s="154"/>
      <c r="E161" s="154"/>
      <c r="F161" s="141">
        <v>1</v>
      </c>
      <c r="G161" s="154">
        <f t="shared" si="3"/>
        <v>1</v>
      </c>
      <c r="J161" s="101"/>
    </row>
    <row r="162" spans="1:10" s="100" customFormat="1" ht="32.1" customHeight="1">
      <c r="A162" s="141">
        <v>61</v>
      </c>
      <c r="B162" s="139" t="s">
        <v>2403</v>
      </c>
      <c r="C162" s="153">
        <v>1</v>
      </c>
      <c r="D162" s="154"/>
      <c r="E162" s="154"/>
      <c r="F162" s="141">
        <v>10</v>
      </c>
      <c r="G162" s="154">
        <f t="shared" si="3"/>
        <v>11</v>
      </c>
      <c r="J162" s="101"/>
    </row>
    <row r="163" spans="1:10" s="100" customFormat="1" ht="32.1" customHeight="1">
      <c r="A163" s="141">
        <v>62</v>
      </c>
      <c r="B163" s="139" t="s">
        <v>2404</v>
      </c>
      <c r="C163" s="141"/>
      <c r="D163" s="144"/>
      <c r="E163" s="154"/>
      <c r="F163" s="141"/>
      <c r="G163" s="154">
        <f t="shared" si="3"/>
        <v>0</v>
      </c>
      <c r="J163" s="157"/>
    </row>
    <row r="164" spans="1:10" s="100" customFormat="1" ht="32.1" customHeight="1">
      <c r="A164" s="141">
        <v>63</v>
      </c>
      <c r="B164" s="139" t="s">
        <v>2405</v>
      </c>
      <c r="C164" s="141"/>
      <c r="D164" s="144"/>
      <c r="E164" s="154"/>
      <c r="F164" s="141"/>
      <c r="G164" s="154">
        <f t="shared" si="3"/>
        <v>0</v>
      </c>
      <c r="J164" s="158"/>
    </row>
    <row r="165" spans="1:10" s="100" customFormat="1" ht="32.1" customHeight="1">
      <c r="A165" s="141">
        <v>64</v>
      </c>
      <c r="B165" s="139" t="s">
        <v>2406</v>
      </c>
      <c r="C165" s="141"/>
      <c r="D165" s="144"/>
      <c r="E165" s="154"/>
      <c r="F165" s="141">
        <f>6-1+1</f>
        <v>6</v>
      </c>
      <c r="G165" s="154">
        <f t="shared" si="3"/>
        <v>6</v>
      </c>
      <c r="I165" s="137"/>
      <c r="J165" s="211"/>
    </row>
    <row r="166" spans="1:10" s="100" customFormat="1" ht="32.1" customHeight="1">
      <c r="A166" s="144"/>
      <c r="B166" s="139" t="s">
        <v>2234</v>
      </c>
      <c r="C166" s="159">
        <f>SUM(C5,C28,C50,C53,C59,C62,C64,C68,C71,C74,C86,C94,C100)</f>
        <v>396</v>
      </c>
      <c r="D166" s="160">
        <f>SUM(D5,D28,D50,D53,D59,D62,D64,D68,D71,D74,D86,D94,D100)</f>
        <v>0</v>
      </c>
      <c r="E166" s="160">
        <f>SUM(E6:E26,E29:E49,E51:E52,E54:E58,E60:E61,E63,E65:E66,E69:E70,E72:E73,E77,E78:E80,E81:E85,E87:E93,E95:E99,E101:E163)</f>
        <v>100</v>
      </c>
      <c r="F166" s="160">
        <f>SUM(F5,F28,F50,F53,F59,F62,F64,F68,F71,F74,F86,F94,F100)</f>
        <v>514</v>
      </c>
      <c r="G166" s="160">
        <f>SUM(C166:F166)</f>
        <v>1010</v>
      </c>
    </row>
    <row r="167" spans="1:10" s="100" customFormat="1" ht="32.1" customHeight="1">
      <c r="A167" s="161"/>
      <c r="B167" s="162"/>
      <c r="C167" s="302"/>
      <c r="D167" s="302"/>
      <c r="E167" s="163"/>
      <c r="F167" s="163"/>
      <c r="G167" s="163"/>
    </row>
    <row r="168" spans="1:10" ht="32.1" customHeight="1">
      <c r="B168" s="164"/>
      <c r="C168" s="303"/>
      <c r="D168" s="303"/>
      <c r="E168" s="165"/>
      <c r="F168" s="165"/>
      <c r="G168" s="166"/>
      <c r="J168" s="167"/>
    </row>
  </sheetData>
  <mergeCells count="7">
    <mergeCell ref="C168:D168"/>
    <mergeCell ref="A1:G1"/>
    <mergeCell ref="A2:G2"/>
    <mergeCell ref="A3:A4"/>
    <mergeCell ref="B3:B4"/>
    <mergeCell ref="C3:G3"/>
    <mergeCell ref="C167:D167"/>
  </mergeCells>
  <pageMargins left="1.1811023622047245" right="0.23622047244094491" top="0.74803149606299213" bottom="0.94488188976377963" header="0.31496062992125984" footer="0.31496062992125984"/>
  <pageSetup paperSize="5" scale="65" orientation="portrait" r:id="rId1"/>
  <rowBreaks count="3" manualBreakCount="3">
    <brk id="39" max="8" man="1"/>
    <brk id="77" max="8" man="1"/>
    <brk id="117" max="8"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BF7F-CA43-4D28-9A30-7937D48C66D7}">
  <sheetPr>
    <tabColor rgb="FFFFFF00"/>
  </sheetPr>
  <dimension ref="A1:O995"/>
  <sheetViews>
    <sheetView zoomScale="85" zoomScaleNormal="85" zoomScaleSheetLayoutView="85" workbookViewId="0">
      <pane ySplit="3" topLeftCell="A276" activePane="bottomLeft" state="frozen"/>
      <selection pane="bottomLeft" activeCell="B284" sqref="B284"/>
    </sheetView>
  </sheetViews>
  <sheetFormatPr defaultRowHeight="30" customHeight="1"/>
  <cols>
    <col min="1" max="1" width="9" style="77" bestFit="1" customWidth="1"/>
    <col min="2" max="2" width="40.7109375" style="78" bestFit="1" customWidth="1"/>
    <col min="3" max="3" width="11.7109375" style="79" bestFit="1" customWidth="1"/>
    <col min="4" max="4" width="21.140625" style="80" bestFit="1" customWidth="1"/>
    <col min="5" max="5" width="24.7109375" style="277" bestFit="1" customWidth="1"/>
    <col min="6" max="6" width="21.42578125" style="7" bestFit="1" customWidth="1"/>
    <col min="7" max="7" width="14.5703125" style="77" bestFit="1" customWidth="1"/>
    <col min="8" max="9" width="15" style="77" bestFit="1" customWidth="1"/>
    <col min="10" max="10" width="10.42578125" style="77" bestFit="1" customWidth="1"/>
    <col min="11" max="11" width="56.140625" style="78" bestFit="1" customWidth="1"/>
    <col min="12" max="12" width="43.85546875" style="82" bestFit="1" customWidth="1"/>
    <col min="13" max="13" width="32.7109375" style="78" bestFit="1" customWidth="1"/>
    <col min="14" max="14" width="15.140625" style="83" bestFit="1" customWidth="1"/>
    <col min="15" max="15" width="6.7109375" style="3" bestFit="1" customWidth="1"/>
    <col min="16" max="16" width="20.28515625" style="3" customWidth="1"/>
    <col min="17" max="16384" width="9.140625" style="3"/>
  </cols>
  <sheetData>
    <row r="1" spans="1:15" ht="30" customHeight="1">
      <c r="A1" s="309" t="s">
        <v>0</v>
      </c>
      <c r="B1" s="309"/>
      <c r="C1" s="309"/>
      <c r="D1" s="309"/>
      <c r="E1" s="313"/>
      <c r="F1" s="309"/>
      <c r="G1" s="309"/>
      <c r="H1" s="309"/>
      <c r="I1" s="309"/>
      <c r="J1" s="309"/>
      <c r="K1" s="309"/>
      <c r="L1" s="310"/>
      <c r="M1" s="309"/>
      <c r="N1" s="1"/>
      <c r="O1" s="2"/>
    </row>
    <row r="2" spans="1:15" ht="15">
      <c r="A2" s="311" t="s">
        <v>2795</v>
      </c>
      <c r="B2" s="312"/>
      <c r="C2" s="4"/>
      <c r="D2" s="5"/>
      <c r="E2" s="26"/>
      <c r="G2" s="5"/>
      <c r="H2" s="5"/>
      <c r="I2" s="5"/>
      <c r="J2" s="5"/>
      <c r="K2" s="8"/>
      <c r="L2" s="6"/>
      <c r="M2" s="8"/>
      <c r="N2" s="1"/>
      <c r="O2" s="2">
        <v>2024</v>
      </c>
    </row>
    <row r="3" spans="1:15" s="13" customFormat="1" ht="30" customHeight="1">
      <c r="A3" s="9" t="s">
        <v>2</v>
      </c>
      <c r="B3" s="9" t="s">
        <v>3</v>
      </c>
      <c r="C3" s="9" t="s">
        <v>4</v>
      </c>
      <c r="D3" s="9" t="s">
        <v>5</v>
      </c>
      <c r="E3" s="274" t="s">
        <v>6</v>
      </c>
      <c r="F3" s="10" t="s">
        <v>7</v>
      </c>
      <c r="G3" s="9" t="s">
        <v>8</v>
      </c>
      <c r="H3" s="9" t="s">
        <v>9</v>
      </c>
      <c r="I3" s="9" t="s">
        <v>10</v>
      </c>
      <c r="J3" s="9" t="s">
        <v>11</v>
      </c>
      <c r="K3" s="9" t="s">
        <v>12</v>
      </c>
      <c r="L3" s="9" t="s">
        <v>13</v>
      </c>
      <c r="M3" s="9" t="s">
        <v>14</v>
      </c>
      <c r="N3" s="11" t="s">
        <v>13</v>
      </c>
      <c r="O3" s="12"/>
    </row>
    <row r="4" spans="1:15" s="17" customFormat="1" ht="12.75">
      <c r="A4" s="14">
        <v>1</v>
      </c>
      <c r="B4" s="15">
        <v>2</v>
      </c>
      <c r="C4" s="15"/>
      <c r="D4" s="15">
        <v>3</v>
      </c>
      <c r="E4" s="278">
        <v>4</v>
      </c>
      <c r="F4" s="14">
        <v>5</v>
      </c>
      <c r="G4" s="14">
        <v>6</v>
      </c>
      <c r="H4" s="14">
        <v>7</v>
      </c>
      <c r="I4" s="14">
        <v>8</v>
      </c>
      <c r="J4" s="14">
        <v>9</v>
      </c>
      <c r="K4" s="15">
        <v>10</v>
      </c>
      <c r="L4" s="15">
        <v>11</v>
      </c>
      <c r="M4" s="15">
        <v>12</v>
      </c>
      <c r="N4" s="15">
        <v>13</v>
      </c>
      <c r="O4" s="16"/>
    </row>
    <row r="5" spans="1:15" ht="30" customHeight="1">
      <c r="A5" s="18">
        <v>1</v>
      </c>
      <c r="B5" s="19" t="s">
        <v>15</v>
      </c>
      <c r="C5" s="20">
        <f ca="1">(YEAR(NOW())-YEAR(F5))</f>
        <v>36</v>
      </c>
      <c r="D5" s="18" t="s">
        <v>16</v>
      </c>
      <c r="E5" s="19" t="s">
        <v>17</v>
      </c>
      <c r="F5" s="21">
        <v>32180</v>
      </c>
      <c r="G5" s="18" t="s">
        <v>18</v>
      </c>
      <c r="H5" s="18" t="s">
        <v>19</v>
      </c>
      <c r="I5" s="21">
        <v>43635</v>
      </c>
      <c r="J5" s="20" t="s">
        <v>20</v>
      </c>
      <c r="K5" s="19" t="s">
        <v>21</v>
      </c>
      <c r="L5" s="19" t="s">
        <v>22</v>
      </c>
      <c r="M5" s="19" t="s">
        <v>23</v>
      </c>
      <c r="N5" s="22" t="s">
        <v>24</v>
      </c>
      <c r="O5" s="2"/>
    </row>
    <row r="6" spans="1:15" ht="30" customHeight="1">
      <c r="A6" s="18">
        <v>2</v>
      </c>
      <c r="B6" s="19" t="s">
        <v>25</v>
      </c>
      <c r="C6" s="20">
        <f ca="1">(YEAR(NOW())-YEAR(F6))</f>
        <v>34</v>
      </c>
      <c r="D6" s="18" t="s">
        <v>26</v>
      </c>
      <c r="E6" s="19" t="s">
        <v>27</v>
      </c>
      <c r="F6" s="21">
        <v>33050</v>
      </c>
      <c r="G6" s="18" t="s">
        <v>28</v>
      </c>
      <c r="H6" s="18" t="s">
        <v>19</v>
      </c>
      <c r="I6" s="21">
        <v>43528</v>
      </c>
      <c r="J6" s="20" t="s">
        <v>29</v>
      </c>
      <c r="K6" s="19" t="s">
        <v>21</v>
      </c>
      <c r="L6" s="19" t="s">
        <v>30</v>
      </c>
      <c r="M6" s="19" t="s">
        <v>23</v>
      </c>
      <c r="N6" s="22" t="s">
        <v>24</v>
      </c>
      <c r="O6" s="2"/>
    </row>
    <row r="7" spans="1:15" ht="30" customHeight="1">
      <c r="A7" s="18">
        <v>3</v>
      </c>
      <c r="B7" s="19" t="s">
        <v>31</v>
      </c>
      <c r="C7" s="20">
        <f t="shared" ref="C7:C70" ca="1" si="0">(YEAR(NOW())-YEAR(F7))</f>
        <v>44</v>
      </c>
      <c r="D7" s="18" t="s">
        <v>32</v>
      </c>
      <c r="E7" s="19" t="s">
        <v>33</v>
      </c>
      <c r="F7" s="21">
        <v>29472</v>
      </c>
      <c r="G7" s="18" t="s">
        <v>28</v>
      </c>
      <c r="H7" s="18" t="s">
        <v>19</v>
      </c>
      <c r="I7" s="21">
        <v>39083</v>
      </c>
      <c r="J7" s="20" t="s">
        <v>34</v>
      </c>
      <c r="K7" s="19" t="s">
        <v>35</v>
      </c>
      <c r="L7" s="19" t="s">
        <v>2434</v>
      </c>
      <c r="M7" s="19" t="s">
        <v>37</v>
      </c>
      <c r="N7" s="20" t="s">
        <v>37</v>
      </c>
      <c r="O7" s="2"/>
    </row>
    <row r="8" spans="1:15" ht="30" customHeight="1">
      <c r="A8" s="18">
        <v>4</v>
      </c>
      <c r="B8" s="19" t="s">
        <v>38</v>
      </c>
      <c r="C8" s="20">
        <f t="shared" ca="1" si="0"/>
        <v>54</v>
      </c>
      <c r="D8" s="18" t="s">
        <v>39</v>
      </c>
      <c r="E8" s="19" t="s">
        <v>17</v>
      </c>
      <c r="F8" s="21">
        <v>25927</v>
      </c>
      <c r="G8" s="18" t="s">
        <v>18</v>
      </c>
      <c r="H8" s="18" t="s">
        <v>19</v>
      </c>
      <c r="I8" s="21">
        <v>34394</v>
      </c>
      <c r="J8" s="20" t="s">
        <v>34</v>
      </c>
      <c r="K8" s="19" t="s">
        <v>40</v>
      </c>
      <c r="L8" s="19" t="s">
        <v>41</v>
      </c>
      <c r="M8" s="19" t="s">
        <v>42</v>
      </c>
      <c r="N8" s="22" t="s">
        <v>24</v>
      </c>
      <c r="O8" s="2"/>
    </row>
    <row r="9" spans="1:15" ht="30" customHeight="1">
      <c r="A9" s="18">
        <v>5</v>
      </c>
      <c r="B9" s="19" t="s">
        <v>43</v>
      </c>
      <c r="C9" s="20">
        <f t="shared" ca="1" si="0"/>
        <v>34</v>
      </c>
      <c r="D9" s="18" t="s">
        <v>44</v>
      </c>
      <c r="E9" s="19" t="s">
        <v>45</v>
      </c>
      <c r="F9" s="21">
        <v>33064</v>
      </c>
      <c r="G9" s="18" t="s">
        <v>28</v>
      </c>
      <c r="H9" s="18" t="s">
        <v>19</v>
      </c>
      <c r="I9" s="21">
        <v>44166</v>
      </c>
      <c r="J9" s="20" t="s">
        <v>46</v>
      </c>
      <c r="K9" s="19" t="s">
        <v>47</v>
      </c>
      <c r="L9" s="19" t="s">
        <v>48</v>
      </c>
      <c r="M9" s="19" t="s">
        <v>42</v>
      </c>
      <c r="N9" s="22" t="s">
        <v>24</v>
      </c>
      <c r="O9" s="2"/>
    </row>
    <row r="10" spans="1:15" ht="30" customHeight="1">
      <c r="A10" s="18">
        <v>6</v>
      </c>
      <c r="B10" s="19" t="s">
        <v>49</v>
      </c>
      <c r="C10" s="20">
        <f t="shared" ca="1" si="0"/>
        <v>51</v>
      </c>
      <c r="D10" s="18" t="s">
        <v>50</v>
      </c>
      <c r="E10" s="19" t="s">
        <v>51</v>
      </c>
      <c r="F10" s="21">
        <v>26786</v>
      </c>
      <c r="G10" s="18" t="s">
        <v>18</v>
      </c>
      <c r="H10" s="18" t="s">
        <v>19</v>
      </c>
      <c r="I10" s="21">
        <v>43745</v>
      </c>
      <c r="J10" s="20" t="s">
        <v>34</v>
      </c>
      <c r="K10" s="19" t="s">
        <v>52</v>
      </c>
      <c r="L10" s="19" t="s">
        <v>53</v>
      </c>
      <c r="M10" s="19" t="s">
        <v>23</v>
      </c>
      <c r="N10" s="22" t="s">
        <v>24</v>
      </c>
      <c r="O10" s="2"/>
    </row>
    <row r="11" spans="1:15" ht="30" customHeight="1">
      <c r="A11" s="18">
        <v>7</v>
      </c>
      <c r="B11" s="19" t="s">
        <v>54</v>
      </c>
      <c r="C11" s="20">
        <f t="shared" ca="1" si="0"/>
        <v>50</v>
      </c>
      <c r="D11" s="18" t="s">
        <v>55</v>
      </c>
      <c r="E11" s="19" t="s">
        <v>17</v>
      </c>
      <c r="F11" s="21">
        <v>27118</v>
      </c>
      <c r="G11" s="18" t="s">
        <v>28</v>
      </c>
      <c r="H11" s="18" t="s">
        <v>19</v>
      </c>
      <c r="I11" s="21">
        <v>39873</v>
      </c>
      <c r="J11" s="20" t="s">
        <v>56</v>
      </c>
      <c r="K11" s="19" t="s">
        <v>21</v>
      </c>
      <c r="L11" s="19" t="s">
        <v>57</v>
      </c>
      <c r="M11" s="19" t="s">
        <v>23</v>
      </c>
      <c r="N11" s="22" t="s">
        <v>24</v>
      </c>
      <c r="O11" s="2"/>
    </row>
    <row r="12" spans="1:15" ht="30" customHeight="1">
      <c r="A12" s="18">
        <v>8</v>
      </c>
      <c r="B12" s="19" t="s">
        <v>58</v>
      </c>
      <c r="C12" s="20">
        <f t="shared" ca="1" si="0"/>
        <v>55</v>
      </c>
      <c r="D12" s="18" t="s">
        <v>59</v>
      </c>
      <c r="E12" s="19" t="s">
        <v>17</v>
      </c>
      <c r="F12" s="21">
        <v>25430</v>
      </c>
      <c r="G12" s="18" t="s">
        <v>18</v>
      </c>
      <c r="H12" s="18" t="s">
        <v>19</v>
      </c>
      <c r="I12" s="21">
        <v>32568</v>
      </c>
      <c r="J12" s="20" t="s">
        <v>34</v>
      </c>
      <c r="K12" s="19" t="s">
        <v>60</v>
      </c>
      <c r="L12" s="19" t="s">
        <v>61</v>
      </c>
      <c r="M12" s="19" t="s">
        <v>23</v>
      </c>
      <c r="N12" s="22" t="s">
        <v>24</v>
      </c>
      <c r="O12" s="2"/>
    </row>
    <row r="13" spans="1:15" ht="30" customHeight="1">
      <c r="A13" s="18">
        <v>9</v>
      </c>
      <c r="B13" s="19" t="s">
        <v>62</v>
      </c>
      <c r="C13" s="20">
        <f t="shared" ca="1" si="0"/>
        <v>40</v>
      </c>
      <c r="D13" s="18" t="s">
        <v>63</v>
      </c>
      <c r="E13" s="19" t="s">
        <v>64</v>
      </c>
      <c r="F13" s="21">
        <v>31007</v>
      </c>
      <c r="G13" s="18" t="s">
        <v>18</v>
      </c>
      <c r="H13" s="18" t="s">
        <v>19</v>
      </c>
      <c r="I13" s="21">
        <v>42826</v>
      </c>
      <c r="J13" s="20" t="s">
        <v>65</v>
      </c>
      <c r="K13" s="19" t="s">
        <v>52</v>
      </c>
      <c r="L13" s="19" t="s">
        <v>66</v>
      </c>
      <c r="M13" s="19" t="s">
        <v>23</v>
      </c>
      <c r="N13" s="22" t="s">
        <v>24</v>
      </c>
      <c r="O13" s="2"/>
    </row>
    <row r="14" spans="1:15" ht="30" customHeight="1">
      <c r="A14" s="18">
        <v>10</v>
      </c>
      <c r="B14" s="19" t="s">
        <v>67</v>
      </c>
      <c r="C14" s="20">
        <f t="shared" ca="1" si="0"/>
        <v>32</v>
      </c>
      <c r="D14" s="18" t="s">
        <v>68</v>
      </c>
      <c r="E14" s="19" t="s">
        <v>17</v>
      </c>
      <c r="F14" s="21">
        <v>33778</v>
      </c>
      <c r="G14" s="18" t="s">
        <v>18</v>
      </c>
      <c r="H14" s="18" t="s">
        <v>19</v>
      </c>
      <c r="I14" s="21">
        <v>44166</v>
      </c>
      <c r="J14" s="20" t="s">
        <v>46</v>
      </c>
      <c r="K14" s="19" t="s">
        <v>69</v>
      </c>
      <c r="L14" s="19" t="s">
        <v>70</v>
      </c>
      <c r="M14" s="19" t="s">
        <v>42</v>
      </c>
      <c r="N14" s="22" t="s">
        <v>24</v>
      </c>
      <c r="O14" s="2"/>
    </row>
    <row r="15" spans="1:15" ht="30" customHeight="1">
      <c r="A15" s="18">
        <v>11</v>
      </c>
      <c r="B15" s="19" t="s">
        <v>71</v>
      </c>
      <c r="C15" s="20">
        <f t="shared" ca="1" si="0"/>
        <v>28</v>
      </c>
      <c r="D15" s="18" t="s">
        <v>72</v>
      </c>
      <c r="E15" s="19" t="s">
        <v>73</v>
      </c>
      <c r="F15" s="21">
        <v>35277</v>
      </c>
      <c r="G15" s="18" t="s">
        <v>28</v>
      </c>
      <c r="H15" s="18" t="s">
        <v>19</v>
      </c>
      <c r="I15" s="21">
        <v>44166</v>
      </c>
      <c r="J15" s="20" t="s">
        <v>46</v>
      </c>
      <c r="K15" s="19" t="s">
        <v>74</v>
      </c>
      <c r="L15" s="19" t="s">
        <v>75</v>
      </c>
      <c r="M15" s="19" t="s">
        <v>76</v>
      </c>
      <c r="N15" s="22" t="s">
        <v>77</v>
      </c>
      <c r="O15" s="2"/>
    </row>
    <row r="16" spans="1:15" ht="30" customHeight="1">
      <c r="A16" s="18">
        <v>12</v>
      </c>
      <c r="B16" s="19" t="s">
        <v>78</v>
      </c>
      <c r="C16" s="20">
        <f t="shared" ca="1" si="0"/>
        <v>50</v>
      </c>
      <c r="D16" s="18" t="s">
        <v>79</v>
      </c>
      <c r="E16" s="19" t="s">
        <v>80</v>
      </c>
      <c r="F16" s="21">
        <v>27147</v>
      </c>
      <c r="G16" s="18" t="s">
        <v>18</v>
      </c>
      <c r="H16" s="18" t="s">
        <v>19</v>
      </c>
      <c r="I16" s="21">
        <v>35490</v>
      </c>
      <c r="J16" s="20" t="s">
        <v>81</v>
      </c>
      <c r="K16" s="19" t="s">
        <v>82</v>
      </c>
      <c r="L16" s="19" t="s">
        <v>83</v>
      </c>
      <c r="M16" s="19" t="s">
        <v>23</v>
      </c>
      <c r="N16" s="22" t="s">
        <v>24</v>
      </c>
      <c r="O16" s="2"/>
    </row>
    <row r="17" spans="1:15" ht="30" customHeight="1">
      <c r="A17" s="18">
        <v>13</v>
      </c>
      <c r="B17" s="19" t="s">
        <v>84</v>
      </c>
      <c r="C17" s="20">
        <f t="shared" ca="1" si="0"/>
        <v>30</v>
      </c>
      <c r="D17" s="18" t="s">
        <v>85</v>
      </c>
      <c r="E17" s="19" t="s">
        <v>86</v>
      </c>
      <c r="F17" s="21">
        <v>34459</v>
      </c>
      <c r="G17" s="18" t="s">
        <v>18</v>
      </c>
      <c r="H17" s="18" t="s">
        <v>19</v>
      </c>
      <c r="I17" s="21">
        <v>43528</v>
      </c>
      <c r="J17" s="20" t="s">
        <v>20</v>
      </c>
      <c r="K17" s="19" t="s">
        <v>82</v>
      </c>
      <c r="L17" s="19" t="s">
        <v>87</v>
      </c>
      <c r="M17" s="19" t="s">
        <v>23</v>
      </c>
      <c r="N17" s="22" t="s">
        <v>24</v>
      </c>
      <c r="O17" s="2"/>
    </row>
    <row r="18" spans="1:15" ht="30" customHeight="1">
      <c r="A18" s="18">
        <v>14</v>
      </c>
      <c r="B18" s="19" t="s">
        <v>88</v>
      </c>
      <c r="C18" s="20">
        <f t="shared" ca="1" si="0"/>
        <v>33</v>
      </c>
      <c r="D18" s="18" t="s">
        <v>89</v>
      </c>
      <c r="E18" s="19" t="s">
        <v>17</v>
      </c>
      <c r="F18" s="21">
        <v>33351</v>
      </c>
      <c r="G18" s="18" t="s">
        <v>18</v>
      </c>
      <c r="H18" s="18" t="s">
        <v>19</v>
      </c>
      <c r="I18" s="21">
        <v>42036</v>
      </c>
      <c r="J18" s="20" t="s">
        <v>56</v>
      </c>
      <c r="K18" s="19" t="s">
        <v>90</v>
      </c>
      <c r="L18" s="19" t="s">
        <v>91</v>
      </c>
      <c r="M18" s="19" t="s">
        <v>42</v>
      </c>
      <c r="N18" s="22" t="s">
        <v>77</v>
      </c>
      <c r="O18" s="2"/>
    </row>
    <row r="19" spans="1:15" ht="30" customHeight="1">
      <c r="A19" s="18">
        <v>15</v>
      </c>
      <c r="B19" s="19" t="s">
        <v>92</v>
      </c>
      <c r="C19" s="20">
        <f t="shared" ca="1" si="0"/>
        <v>36</v>
      </c>
      <c r="D19" s="18" t="s">
        <v>93</v>
      </c>
      <c r="E19" s="19" t="s">
        <v>17</v>
      </c>
      <c r="F19" s="21">
        <v>32285</v>
      </c>
      <c r="G19" s="18" t="s">
        <v>18</v>
      </c>
      <c r="H19" s="18" t="s">
        <v>19</v>
      </c>
      <c r="I19" s="21">
        <v>43528</v>
      </c>
      <c r="J19" s="20" t="s">
        <v>29</v>
      </c>
      <c r="K19" s="19" t="s">
        <v>21</v>
      </c>
      <c r="L19" s="19" t="s">
        <v>30</v>
      </c>
      <c r="M19" s="19" t="s">
        <v>23</v>
      </c>
      <c r="N19" s="22" t="s">
        <v>24</v>
      </c>
      <c r="O19" s="2"/>
    </row>
    <row r="20" spans="1:15" ht="30" customHeight="1">
      <c r="A20" s="18">
        <v>16</v>
      </c>
      <c r="B20" s="19" t="s">
        <v>94</v>
      </c>
      <c r="C20" s="20">
        <f t="shared" ca="1" si="0"/>
        <v>47</v>
      </c>
      <c r="D20" s="18" t="s">
        <v>95</v>
      </c>
      <c r="E20" s="19" t="s">
        <v>17</v>
      </c>
      <c r="F20" s="21">
        <v>28375</v>
      </c>
      <c r="G20" s="18" t="s">
        <v>18</v>
      </c>
      <c r="H20" s="18" t="s">
        <v>19</v>
      </c>
      <c r="I20" s="21">
        <v>39083</v>
      </c>
      <c r="J20" s="20" t="s">
        <v>34</v>
      </c>
      <c r="K20" s="19" t="s">
        <v>82</v>
      </c>
      <c r="L20" s="19" t="s">
        <v>96</v>
      </c>
      <c r="M20" s="19" t="s">
        <v>23</v>
      </c>
      <c r="N20" s="22" t="s">
        <v>24</v>
      </c>
      <c r="O20" s="2"/>
    </row>
    <row r="21" spans="1:15" ht="30" customHeight="1">
      <c r="A21" s="18">
        <v>17</v>
      </c>
      <c r="B21" s="19" t="s">
        <v>97</v>
      </c>
      <c r="C21" s="20">
        <f t="shared" ca="1" si="0"/>
        <v>34</v>
      </c>
      <c r="D21" s="18" t="s">
        <v>98</v>
      </c>
      <c r="E21" s="19" t="s">
        <v>17</v>
      </c>
      <c r="F21" s="21">
        <v>33033</v>
      </c>
      <c r="G21" s="18" t="s">
        <v>28</v>
      </c>
      <c r="H21" s="18" t="s">
        <v>19</v>
      </c>
      <c r="I21" s="21">
        <v>43528</v>
      </c>
      <c r="J21" s="20" t="s">
        <v>29</v>
      </c>
      <c r="K21" s="19" t="s">
        <v>21</v>
      </c>
      <c r="L21" s="19" t="s">
        <v>30</v>
      </c>
      <c r="M21" s="19" t="s">
        <v>23</v>
      </c>
      <c r="N21" s="22" t="s">
        <v>24</v>
      </c>
      <c r="O21" s="2"/>
    </row>
    <row r="22" spans="1:15" ht="30" customHeight="1">
      <c r="A22" s="18">
        <v>18</v>
      </c>
      <c r="B22" s="19" t="s">
        <v>99</v>
      </c>
      <c r="C22" s="20">
        <f t="shared" ca="1" si="0"/>
        <v>28</v>
      </c>
      <c r="D22" s="18" t="s">
        <v>100</v>
      </c>
      <c r="E22" s="19" t="s">
        <v>17</v>
      </c>
      <c r="F22" s="21">
        <v>35180</v>
      </c>
      <c r="G22" s="18" t="s">
        <v>18</v>
      </c>
      <c r="H22" s="18" t="s">
        <v>19</v>
      </c>
      <c r="I22" s="21">
        <v>43528</v>
      </c>
      <c r="J22" s="20" t="s">
        <v>29</v>
      </c>
      <c r="K22" s="19" t="s">
        <v>47</v>
      </c>
      <c r="L22" s="19" t="s">
        <v>48</v>
      </c>
      <c r="M22" s="19" t="s">
        <v>42</v>
      </c>
      <c r="N22" s="22" t="s">
        <v>24</v>
      </c>
      <c r="O22" s="2"/>
    </row>
    <row r="23" spans="1:15" ht="30" customHeight="1">
      <c r="A23" s="18">
        <v>19</v>
      </c>
      <c r="B23" s="19" t="s">
        <v>101</v>
      </c>
      <c r="C23" s="20">
        <f t="shared" ca="1" si="0"/>
        <v>33</v>
      </c>
      <c r="D23" s="18" t="s">
        <v>102</v>
      </c>
      <c r="E23" s="19" t="s">
        <v>103</v>
      </c>
      <c r="F23" s="21">
        <v>33544</v>
      </c>
      <c r="G23" s="18" t="s">
        <v>18</v>
      </c>
      <c r="H23" s="18" t="s">
        <v>19</v>
      </c>
      <c r="I23" s="21">
        <v>42036</v>
      </c>
      <c r="J23" s="20" t="s">
        <v>65</v>
      </c>
      <c r="K23" s="19" t="s">
        <v>52</v>
      </c>
      <c r="L23" s="19" t="s">
        <v>104</v>
      </c>
      <c r="M23" s="19" t="s">
        <v>23</v>
      </c>
      <c r="N23" s="22" t="s">
        <v>24</v>
      </c>
      <c r="O23" s="2"/>
    </row>
    <row r="24" spans="1:15" ht="30" customHeight="1">
      <c r="A24" s="18">
        <v>20</v>
      </c>
      <c r="B24" s="19" t="s">
        <v>105</v>
      </c>
      <c r="C24" s="20">
        <f t="shared" ca="1" si="0"/>
        <v>34</v>
      </c>
      <c r="D24" s="18" t="s">
        <v>106</v>
      </c>
      <c r="E24" s="19" t="s">
        <v>17</v>
      </c>
      <c r="F24" s="21">
        <v>32896</v>
      </c>
      <c r="G24" s="18" t="s">
        <v>18</v>
      </c>
      <c r="H24" s="18" t="s">
        <v>19</v>
      </c>
      <c r="I24" s="21">
        <v>43010</v>
      </c>
      <c r="J24" s="20" t="s">
        <v>56</v>
      </c>
      <c r="K24" s="19" t="s">
        <v>107</v>
      </c>
      <c r="L24" s="19" t="s">
        <v>108</v>
      </c>
      <c r="M24" s="19" t="s">
        <v>42</v>
      </c>
      <c r="N24" s="22" t="s">
        <v>24</v>
      </c>
      <c r="O24" s="2"/>
    </row>
    <row r="25" spans="1:15" ht="30" customHeight="1">
      <c r="A25" s="18">
        <v>21</v>
      </c>
      <c r="B25" s="19" t="s">
        <v>109</v>
      </c>
      <c r="C25" s="20">
        <f t="shared" ca="1" si="0"/>
        <v>44</v>
      </c>
      <c r="D25" s="18" t="s">
        <v>110</v>
      </c>
      <c r="E25" s="19" t="s">
        <v>17</v>
      </c>
      <c r="F25" s="21">
        <v>29339</v>
      </c>
      <c r="G25" s="18" t="s">
        <v>18</v>
      </c>
      <c r="H25" s="18" t="s">
        <v>19</v>
      </c>
      <c r="I25" s="21">
        <v>38353</v>
      </c>
      <c r="J25" s="20" t="s">
        <v>56</v>
      </c>
      <c r="K25" s="19" t="s">
        <v>82</v>
      </c>
      <c r="L25" s="19" t="s">
        <v>96</v>
      </c>
      <c r="M25" s="19" t="s">
        <v>23</v>
      </c>
      <c r="N25" s="22" t="s">
        <v>24</v>
      </c>
      <c r="O25" s="2"/>
    </row>
    <row r="26" spans="1:15" ht="30" customHeight="1">
      <c r="A26" s="18">
        <v>22</v>
      </c>
      <c r="B26" s="19" t="s">
        <v>111</v>
      </c>
      <c r="C26" s="20">
        <f t="shared" ca="1" si="0"/>
        <v>38</v>
      </c>
      <c r="D26" s="18" t="s">
        <v>112</v>
      </c>
      <c r="E26" s="19" t="s">
        <v>113</v>
      </c>
      <c r="F26" s="21">
        <v>31707</v>
      </c>
      <c r="G26" s="18" t="s">
        <v>18</v>
      </c>
      <c r="H26" s="18" t="s">
        <v>19</v>
      </c>
      <c r="I26" s="21">
        <v>40544</v>
      </c>
      <c r="J26" s="20" t="s">
        <v>56</v>
      </c>
      <c r="K26" s="19" t="s">
        <v>82</v>
      </c>
      <c r="L26" s="19" t="s">
        <v>96</v>
      </c>
      <c r="M26" s="19" t="s">
        <v>23</v>
      </c>
      <c r="N26" s="22" t="s">
        <v>24</v>
      </c>
      <c r="O26" s="2"/>
    </row>
    <row r="27" spans="1:15" ht="30" customHeight="1">
      <c r="A27" s="18">
        <v>23</v>
      </c>
      <c r="B27" s="19" t="s">
        <v>114</v>
      </c>
      <c r="C27" s="20">
        <f t="shared" ca="1" si="0"/>
        <v>51</v>
      </c>
      <c r="D27" s="18" t="s">
        <v>115</v>
      </c>
      <c r="E27" s="19" t="s">
        <v>17</v>
      </c>
      <c r="F27" s="21">
        <v>26869</v>
      </c>
      <c r="G27" s="18" t="s">
        <v>18</v>
      </c>
      <c r="H27" s="18" t="s">
        <v>19</v>
      </c>
      <c r="I27" s="21">
        <v>35855</v>
      </c>
      <c r="J27" s="20" t="s">
        <v>34</v>
      </c>
      <c r="K27" s="19" t="s">
        <v>116</v>
      </c>
      <c r="L27" s="19" t="s">
        <v>117</v>
      </c>
      <c r="M27" s="19" t="s">
        <v>118</v>
      </c>
      <c r="N27" s="22" t="s">
        <v>24</v>
      </c>
      <c r="O27" s="2"/>
    </row>
    <row r="28" spans="1:15" ht="30" customHeight="1">
      <c r="A28" s="18">
        <v>24</v>
      </c>
      <c r="B28" s="19" t="s">
        <v>119</v>
      </c>
      <c r="C28" s="20">
        <f t="shared" ca="1" si="0"/>
        <v>44</v>
      </c>
      <c r="D28" s="18" t="s">
        <v>120</v>
      </c>
      <c r="E28" s="19" t="s">
        <v>17</v>
      </c>
      <c r="F28" s="21">
        <v>29483</v>
      </c>
      <c r="G28" s="18" t="s">
        <v>28</v>
      </c>
      <c r="H28" s="18" t="s">
        <v>19</v>
      </c>
      <c r="I28" s="21">
        <v>40179</v>
      </c>
      <c r="J28" s="20" t="s">
        <v>56</v>
      </c>
      <c r="K28" s="19" t="s">
        <v>82</v>
      </c>
      <c r="L28" s="19" t="s">
        <v>96</v>
      </c>
      <c r="M28" s="19" t="s">
        <v>23</v>
      </c>
      <c r="N28" s="22" t="s">
        <v>24</v>
      </c>
      <c r="O28" s="2"/>
    </row>
    <row r="29" spans="1:15" ht="30" customHeight="1">
      <c r="A29" s="18">
        <v>25</v>
      </c>
      <c r="B29" s="19" t="s">
        <v>121</v>
      </c>
      <c r="C29" s="20">
        <f t="shared" ca="1" si="0"/>
        <v>49</v>
      </c>
      <c r="D29" s="18" t="s">
        <v>122</v>
      </c>
      <c r="E29" s="19" t="s">
        <v>17</v>
      </c>
      <c r="F29" s="21">
        <v>27686</v>
      </c>
      <c r="G29" s="18" t="s">
        <v>18</v>
      </c>
      <c r="H29" s="18" t="s">
        <v>19</v>
      </c>
      <c r="I29" s="21">
        <v>39904</v>
      </c>
      <c r="J29" s="20" t="s">
        <v>65</v>
      </c>
      <c r="K29" s="19" t="s">
        <v>52</v>
      </c>
      <c r="L29" s="19" t="s">
        <v>104</v>
      </c>
      <c r="M29" s="19" t="s">
        <v>23</v>
      </c>
      <c r="N29" s="22" t="s">
        <v>24</v>
      </c>
      <c r="O29" s="2"/>
    </row>
    <row r="30" spans="1:15" ht="30" customHeight="1">
      <c r="A30" s="18">
        <v>26</v>
      </c>
      <c r="B30" s="19" t="s">
        <v>123</v>
      </c>
      <c r="C30" s="20">
        <f t="shared" ca="1" si="0"/>
        <v>39</v>
      </c>
      <c r="D30" s="18" t="s">
        <v>124</v>
      </c>
      <c r="E30" s="19" t="s">
        <v>17</v>
      </c>
      <c r="F30" s="21">
        <v>31235</v>
      </c>
      <c r="G30" s="18" t="s">
        <v>18</v>
      </c>
      <c r="H30" s="18" t="s">
        <v>19</v>
      </c>
      <c r="I30" s="21">
        <v>43143</v>
      </c>
      <c r="J30" s="20" t="s">
        <v>20</v>
      </c>
      <c r="K30" s="19" t="s">
        <v>21</v>
      </c>
      <c r="L30" s="19" t="s">
        <v>22</v>
      </c>
      <c r="M30" s="19" t="s">
        <v>23</v>
      </c>
      <c r="N30" s="22" t="s">
        <v>24</v>
      </c>
      <c r="O30" s="2"/>
    </row>
    <row r="31" spans="1:15" ht="30" customHeight="1">
      <c r="A31" s="18">
        <v>27</v>
      </c>
      <c r="B31" s="19" t="s">
        <v>125</v>
      </c>
      <c r="C31" s="20">
        <f t="shared" ca="1" si="0"/>
        <v>42</v>
      </c>
      <c r="D31" s="18" t="s">
        <v>126</v>
      </c>
      <c r="E31" s="19" t="s">
        <v>17</v>
      </c>
      <c r="F31" s="21">
        <v>29963</v>
      </c>
      <c r="G31" s="18" t="s">
        <v>18</v>
      </c>
      <c r="H31" s="18" t="s">
        <v>19</v>
      </c>
      <c r="I31" s="21">
        <v>42036</v>
      </c>
      <c r="J31" s="20" t="s">
        <v>65</v>
      </c>
      <c r="K31" s="19" t="s">
        <v>21</v>
      </c>
      <c r="L31" s="19" t="s">
        <v>22</v>
      </c>
      <c r="M31" s="19" t="s">
        <v>23</v>
      </c>
      <c r="N31" s="22" t="s">
        <v>24</v>
      </c>
      <c r="O31" s="2"/>
    </row>
    <row r="32" spans="1:15" ht="30" customHeight="1">
      <c r="A32" s="18">
        <v>28</v>
      </c>
      <c r="B32" s="19" t="s">
        <v>127</v>
      </c>
      <c r="C32" s="20">
        <f t="shared" ca="1" si="0"/>
        <v>37</v>
      </c>
      <c r="D32" s="18" t="s">
        <v>128</v>
      </c>
      <c r="E32" s="19" t="s">
        <v>17</v>
      </c>
      <c r="F32" s="21">
        <v>31884</v>
      </c>
      <c r="G32" s="18" t="s">
        <v>18</v>
      </c>
      <c r="H32" s="18" t="s">
        <v>19</v>
      </c>
      <c r="I32" s="21">
        <v>42478</v>
      </c>
      <c r="J32" s="20" t="s">
        <v>20</v>
      </c>
      <c r="K32" s="19" t="s">
        <v>82</v>
      </c>
      <c r="L32" s="19" t="s">
        <v>87</v>
      </c>
      <c r="M32" s="19" t="s">
        <v>23</v>
      </c>
      <c r="N32" s="22" t="s">
        <v>24</v>
      </c>
      <c r="O32" s="2"/>
    </row>
    <row r="33" spans="1:15" ht="30" customHeight="1">
      <c r="A33" s="18">
        <v>29</v>
      </c>
      <c r="B33" s="19" t="s">
        <v>129</v>
      </c>
      <c r="C33" s="20">
        <f t="shared" ca="1" si="0"/>
        <v>29</v>
      </c>
      <c r="D33" s="18" t="s">
        <v>130</v>
      </c>
      <c r="E33" s="19" t="s">
        <v>131</v>
      </c>
      <c r="F33" s="21">
        <v>34724</v>
      </c>
      <c r="G33" s="18" t="s">
        <v>18</v>
      </c>
      <c r="H33" s="18" t="s">
        <v>19</v>
      </c>
      <c r="I33" s="21">
        <v>44166</v>
      </c>
      <c r="J33" s="20" t="s">
        <v>46</v>
      </c>
      <c r="K33" s="19" t="s">
        <v>132</v>
      </c>
      <c r="L33" s="19" t="s">
        <v>133</v>
      </c>
      <c r="M33" s="19" t="s">
        <v>134</v>
      </c>
      <c r="N33" s="22" t="s">
        <v>77</v>
      </c>
      <c r="O33" s="2"/>
    </row>
    <row r="34" spans="1:15" ht="30" customHeight="1">
      <c r="A34" s="18">
        <v>30</v>
      </c>
      <c r="B34" s="19" t="s">
        <v>135</v>
      </c>
      <c r="C34" s="20">
        <f t="shared" ca="1" si="0"/>
        <v>34</v>
      </c>
      <c r="D34" s="18" t="s">
        <v>136</v>
      </c>
      <c r="E34" s="19" t="s">
        <v>17</v>
      </c>
      <c r="F34" s="21">
        <v>33001</v>
      </c>
      <c r="G34" s="18" t="s">
        <v>18</v>
      </c>
      <c r="H34" s="18" t="s">
        <v>19</v>
      </c>
      <c r="I34" s="21">
        <v>43528</v>
      </c>
      <c r="J34" s="20" t="s">
        <v>56</v>
      </c>
      <c r="K34" s="19" t="s">
        <v>137</v>
      </c>
      <c r="L34" s="19" t="s">
        <v>138</v>
      </c>
      <c r="M34" s="19" t="s">
        <v>139</v>
      </c>
      <c r="N34" s="22" t="s">
        <v>24</v>
      </c>
      <c r="O34" s="2"/>
    </row>
    <row r="35" spans="1:15" ht="30" customHeight="1">
      <c r="A35" s="18">
        <v>31</v>
      </c>
      <c r="B35" s="19" t="s">
        <v>140</v>
      </c>
      <c r="C35" s="20">
        <f t="shared" ca="1" si="0"/>
        <v>32</v>
      </c>
      <c r="D35" s="18" t="s">
        <v>141</v>
      </c>
      <c r="E35" s="19" t="s">
        <v>142</v>
      </c>
      <c r="F35" s="21">
        <v>33819</v>
      </c>
      <c r="G35" s="18" t="s">
        <v>28</v>
      </c>
      <c r="H35" s="18" t="s">
        <v>19</v>
      </c>
      <c r="I35" s="21">
        <v>44166</v>
      </c>
      <c r="J35" s="20" t="s">
        <v>46</v>
      </c>
      <c r="K35" s="19" t="s">
        <v>143</v>
      </c>
      <c r="L35" s="19" t="s">
        <v>144</v>
      </c>
      <c r="M35" s="19" t="s">
        <v>42</v>
      </c>
      <c r="N35" s="22" t="s">
        <v>24</v>
      </c>
      <c r="O35" s="2"/>
    </row>
    <row r="36" spans="1:15" ht="30" customHeight="1">
      <c r="A36" s="18">
        <v>32</v>
      </c>
      <c r="B36" s="19" t="s">
        <v>145</v>
      </c>
      <c r="C36" s="20">
        <f t="shared" ca="1" si="0"/>
        <v>36</v>
      </c>
      <c r="D36" s="18" t="s">
        <v>146</v>
      </c>
      <c r="E36" s="19" t="s">
        <v>73</v>
      </c>
      <c r="F36" s="21">
        <v>32281</v>
      </c>
      <c r="G36" s="18" t="s">
        <v>28</v>
      </c>
      <c r="H36" s="18" t="s">
        <v>19</v>
      </c>
      <c r="I36" s="21">
        <v>42036</v>
      </c>
      <c r="J36" s="20" t="s">
        <v>56</v>
      </c>
      <c r="K36" s="19" t="s">
        <v>82</v>
      </c>
      <c r="L36" s="19" t="s">
        <v>96</v>
      </c>
      <c r="M36" s="19" t="s">
        <v>23</v>
      </c>
      <c r="N36" s="22" t="s">
        <v>24</v>
      </c>
      <c r="O36" s="2"/>
    </row>
    <row r="37" spans="1:15" ht="30" customHeight="1">
      <c r="A37" s="18">
        <v>33</v>
      </c>
      <c r="B37" s="19" t="s">
        <v>147</v>
      </c>
      <c r="C37" s="20">
        <f t="shared" ca="1" si="0"/>
        <v>47</v>
      </c>
      <c r="D37" s="18" t="s">
        <v>148</v>
      </c>
      <c r="E37" s="19" t="s">
        <v>17</v>
      </c>
      <c r="F37" s="21">
        <v>28166</v>
      </c>
      <c r="G37" s="18" t="s">
        <v>28</v>
      </c>
      <c r="H37" s="18" t="s">
        <v>19</v>
      </c>
      <c r="I37" s="21">
        <v>38808</v>
      </c>
      <c r="J37" s="20" t="s">
        <v>34</v>
      </c>
      <c r="K37" s="19" t="s">
        <v>82</v>
      </c>
      <c r="L37" s="19" t="s">
        <v>96</v>
      </c>
      <c r="M37" s="19" t="s">
        <v>23</v>
      </c>
      <c r="N37" s="22" t="s">
        <v>24</v>
      </c>
      <c r="O37" s="2"/>
    </row>
    <row r="38" spans="1:15" ht="30" customHeight="1">
      <c r="A38" s="18">
        <v>34</v>
      </c>
      <c r="B38" s="19" t="s">
        <v>149</v>
      </c>
      <c r="C38" s="20">
        <f t="shared" ca="1" si="0"/>
        <v>50</v>
      </c>
      <c r="D38" s="18" t="s">
        <v>150</v>
      </c>
      <c r="E38" s="19" t="s">
        <v>17</v>
      </c>
      <c r="F38" s="21">
        <v>27136</v>
      </c>
      <c r="G38" s="18" t="s">
        <v>28</v>
      </c>
      <c r="H38" s="18" t="s">
        <v>19</v>
      </c>
      <c r="I38" s="21">
        <v>35125</v>
      </c>
      <c r="J38" s="20" t="s">
        <v>151</v>
      </c>
      <c r="K38" s="19" t="s">
        <v>82</v>
      </c>
      <c r="L38" s="19" t="s">
        <v>83</v>
      </c>
      <c r="M38" s="19" t="s">
        <v>23</v>
      </c>
      <c r="N38" s="22" t="s">
        <v>24</v>
      </c>
      <c r="O38" s="2"/>
    </row>
    <row r="39" spans="1:15" ht="30" customHeight="1">
      <c r="A39" s="18">
        <v>35</v>
      </c>
      <c r="B39" s="19" t="s">
        <v>152</v>
      </c>
      <c r="C39" s="20">
        <f t="shared" ca="1" si="0"/>
        <v>38</v>
      </c>
      <c r="D39" s="18" t="s">
        <v>153</v>
      </c>
      <c r="E39" s="19" t="s">
        <v>154</v>
      </c>
      <c r="F39" s="21">
        <v>31579</v>
      </c>
      <c r="G39" s="18" t="s">
        <v>18</v>
      </c>
      <c r="H39" s="18" t="s">
        <v>19</v>
      </c>
      <c r="I39" s="21">
        <v>40544</v>
      </c>
      <c r="J39" s="20" t="s">
        <v>20</v>
      </c>
      <c r="K39" s="19" t="s">
        <v>82</v>
      </c>
      <c r="L39" s="19" t="s">
        <v>87</v>
      </c>
      <c r="M39" s="19" t="s">
        <v>23</v>
      </c>
      <c r="N39" s="22" t="s">
        <v>24</v>
      </c>
      <c r="O39" s="2"/>
    </row>
    <row r="40" spans="1:15" ht="30" customHeight="1">
      <c r="A40" s="18">
        <v>36</v>
      </c>
      <c r="B40" s="19" t="s">
        <v>155</v>
      </c>
      <c r="C40" s="20">
        <f t="shared" ca="1" si="0"/>
        <v>60</v>
      </c>
      <c r="D40" s="18" t="s">
        <v>156</v>
      </c>
      <c r="E40" s="19" t="s">
        <v>17</v>
      </c>
      <c r="F40" s="21">
        <v>23657</v>
      </c>
      <c r="G40" s="18" t="s">
        <v>18</v>
      </c>
      <c r="H40" s="18" t="s">
        <v>19</v>
      </c>
      <c r="I40" s="21">
        <v>30926</v>
      </c>
      <c r="J40" s="20" t="s">
        <v>81</v>
      </c>
      <c r="K40" s="19" t="s">
        <v>82</v>
      </c>
      <c r="L40" s="19" t="s">
        <v>83</v>
      </c>
      <c r="M40" s="19" t="s">
        <v>157</v>
      </c>
      <c r="N40" s="22" t="s">
        <v>24</v>
      </c>
      <c r="O40" s="2"/>
    </row>
    <row r="41" spans="1:15" ht="30" customHeight="1">
      <c r="A41" s="18">
        <v>37</v>
      </c>
      <c r="B41" s="19" t="s">
        <v>158</v>
      </c>
      <c r="C41" s="20">
        <f t="shared" ca="1" si="0"/>
        <v>46</v>
      </c>
      <c r="D41" s="18" t="s">
        <v>159</v>
      </c>
      <c r="E41" s="19" t="s">
        <v>17</v>
      </c>
      <c r="F41" s="21">
        <v>28501</v>
      </c>
      <c r="G41" s="18" t="s">
        <v>28</v>
      </c>
      <c r="H41" s="18" t="s">
        <v>19</v>
      </c>
      <c r="I41" s="21">
        <v>37956</v>
      </c>
      <c r="J41" s="20" t="s">
        <v>34</v>
      </c>
      <c r="K41" s="19" t="s">
        <v>160</v>
      </c>
      <c r="L41" s="19" t="s">
        <v>57</v>
      </c>
      <c r="M41" s="19" t="s">
        <v>23</v>
      </c>
      <c r="N41" s="22" t="s">
        <v>24</v>
      </c>
      <c r="O41" s="2"/>
    </row>
    <row r="42" spans="1:15" ht="30" customHeight="1">
      <c r="A42" s="18">
        <v>38</v>
      </c>
      <c r="B42" s="19" t="s">
        <v>161</v>
      </c>
      <c r="C42" s="20">
        <f t="shared" ca="1" si="0"/>
        <v>52</v>
      </c>
      <c r="D42" s="18" t="s">
        <v>162</v>
      </c>
      <c r="E42" s="19" t="s">
        <v>103</v>
      </c>
      <c r="F42" s="21">
        <v>26506</v>
      </c>
      <c r="G42" s="18" t="s">
        <v>28</v>
      </c>
      <c r="H42" s="18" t="s">
        <v>19</v>
      </c>
      <c r="I42" s="21">
        <v>38808</v>
      </c>
      <c r="J42" s="20" t="s">
        <v>151</v>
      </c>
      <c r="K42" s="19" t="s">
        <v>82</v>
      </c>
      <c r="L42" s="19" t="s">
        <v>163</v>
      </c>
      <c r="M42" s="23" t="s">
        <v>164</v>
      </c>
      <c r="N42" s="22" t="s">
        <v>24</v>
      </c>
      <c r="O42" s="2"/>
    </row>
    <row r="43" spans="1:15" ht="30" customHeight="1">
      <c r="A43" s="18">
        <v>39</v>
      </c>
      <c r="B43" s="19" t="s">
        <v>165</v>
      </c>
      <c r="C43" s="20">
        <f t="shared" ca="1" si="0"/>
        <v>47</v>
      </c>
      <c r="D43" s="18" t="s">
        <v>166</v>
      </c>
      <c r="E43" s="19" t="s">
        <v>17</v>
      </c>
      <c r="F43" s="21">
        <v>28313</v>
      </c>
      <c r="G43" s="18" t="s">
        <v>28</v>
      </c>
      <c r="H43" s="18" t="s">
        <v>19</v>
      </c>
      <c r="I43" s="21">
        <v>38808</v>
      </c>
      <c r="J43" s="20" t="s">
        <v>56</v>
      </c>
      <c r="K43" s="19" t="s">
        <v>167</v>
      </c>
      <c r="L43" s="19" t="s">
        <v>168</v>
      </c>
      <c r="M43" s="19" t="s">
        <v>37</v>
      </c>
      <c r="N43" s="20" t="s">
        <v>37</v>
      </c>
      <c r="O43" s="2"/>
    </row>
    <row r="44" spans="1:15" ht="30" customHeight="1">
      <c r="A44" s="18">
        <v>40</v>
      </c>
      <c r="B44" s="19" t="s">
        <v>169</v>
      </c>
      <c r="C44" s="20">
        <f t="shared" ca="1" si="0"/>
        <v>42</v>
      </c>
      <c r="D44" s="18" t="s">
        <v>170</v>
      </c>
      <c r="E44" s="19" t="s">
        <v>17</v>
      </c>
      <c r="F44" s="21">
        <v>29956</v>
      </c>
      <c r="G44" s="18" t="s">
        <v>28</v>
      </c>
      <c r="H44" s="18" t="s">
        <v>19</v>
      </c>
      <c r="I44" s="21">
        <v>39448</v>
      </c>
      <c r="J44" s="20" t="s">
        <v>34</v>
      </c>
      <c r="K44" s="19" t="s">
        <v>82</v>
      </c>
      <c r="L44" s="19" t="s">
        <v>96</v>
      </c>
      <c r="M44" s="19" t="s">
        <v>23</v>
      </c>
      <c r="N44" s="22" t="s">
        <v>24</v>
      </c>
      <c r="O44" s="2"/>
    </row>
    <row r="45" spans="1:15" ht="30" customHeight="1">
      <c r="A45" s="18">
        <v>41</v>
      </c>
      <c r="B45" s="19" t="s">
        <v>171</v>
      </c>
      <c r="C45" s="20">
        <f t="shared" ca="1" si="0"/>
        <v>44</v>
      </c>
      <c r="D45" s="18" t="s">
        <v>172</v>
      </c>
      <c r="E45" s="19" t="s">
        <v>173</v>
      </c>
      <c r="F45" s="21">
        <v>29319</v>
      </c>
      <c r="G45" s="18" t="s">
        <v>28</v>
      </c>
      <c r="H45" s="18" t="s">
        <v>19</v>
      </c>
      <c r="I45" s="21">
        <v>39083</v>
      </c>
      <c r="J45" s="20" t="s">
        <v>34</v>
      </c>
      <c r="K45" s="19" t="s">
        <v>82</v>
      </c>
      <c r="L45" s="19" t="s">
        <v>96</v>
      </c>
      <c r="M45" s="19" t="s">
        <v>23</v>
      </c>
      <c r="N45" s="22" t="s">
        <v>24</v>
      </c>
      <c r="O45" s="2"/>
    </row>
    <row r="46" spans="1:15" ht="30" customHeight="1">
      <c r="A46" s="18">
        <v>42</v>
      </c>
      <c r="B46" s="19" t="s">
        <v>174</v>
      </c>
      <c r="C46" s="20">
        <f t="shared" ca="1" si="0"/>
        <v>36</v>
      </c>
      <c r="D46" s="18" t="s">
        <v>175</v>
      </c>
      <c r="E46" s="19" t="s">
        <v>17</v>
      </c>
      <c r="F46" s="21">
        <v>32420</v>
      </c>
      <c r="G46" s="18" t="s">
        <v>28</v>
      </c>
      <c r="H46" s="18" t="s">
        <v>19</v>
      </c>
      <c r="I46" s="21">
        <v>40544</v>
      </c>
      <c r="J46" s="20" t="s">
        <v>56</v>
      </c>
      <c r="K46" s="19" t="s">
        <v>21</v>
      </c>
      <c r="L46" s="19" t="s">
        <v>57</v>
      </c>
      <c r="M46" s="19" t="s">
        <v>23</v>
      </c>
      <c r="N46" s="22" t="s">
        <v>24</v>
      </c>
      <c r="O46" s="2"/>
    </row>
    <row r="47" spans="1:15" ht="30" customHeight="1">
      <c r="A47" s="18">
        <v>43</v>
      </c>
      <c r="B47" s="19" t="s">
        <v>176</v>
      </c>
      <c r="C47" s="20">
        <f t="shared" ca="1" si="0"/>
        <v>43</v>
      </c>
      <c r="D47" s="18" t="s">
        <v>177</v>
      </c>
      <c r="E47" s="19" t="s">
        <v>33</v>
      </c>
      <c r="F47" s="21">
        <v>29745</v>
      </c>
      <c r="G47" s="18" t="s">
        <v>28</v>
      </c>
      <c r="H47" s="18" t="s">
        <v>19</v>
      </c>
      <c r="I47" s="21">
        <v>38353</v>
      </c>
      <c r="J47" s="20" t="s">
        <v>56</v>
      </c>
      <c r="K47" s="19" t="s">
        <v>178</v>
      </c>
      <c r="L47" s="19" t="s">
        <v>108</v>
      </c>
      <c r="M47" s="19" t="s">
        <v>42</v>
      </c>
      <c r="N47" s="22" t="s">
        <v>24</v>
      </c>
      <c r="O47" s="2"/>
    </row>
    <row r="48" spans="1:15" ht="30" customHeight="1">
      <c r="A48" s="18">
        <v>44</v>
      </c>
      <c r="B48" s="19" t="s">
        <v>179</v>
      </c>
      <c r="C48" s="20">
        <f t="shared" ca="1" si="0"/>
        <v>48</v>
      </c>
      <c r="D48" s="18" t="s">
        <v>180</v>
      </c>
      <c r="E48" s="19" t="s">
        <v>17</v>
      </c>
      <c r="F48" s="21">
        <v>27978</v>
      </c>
      <c r="G48" s="18" t="s">
        <v>28</v>
      </c>
      <c r="H48" s="18" t="s">
        <v>19</v>
      </c>
      <c r="I48" s="21">
        <v>35462</v>
      </c>
      <c r="J48" s="20" t="s">
        <v>151</v>
      </c>
      <c r="K48" s="19" t="s">
        <v>181</v>
      </c>
      <c r="L48" s="19" t="s">
        <v>182</v>
      </c>
      <c r="M48" s="19" t="s">
        <v>37</v>
      </c>
      <c r="N48" s="20" t="s">
        <v>37</v>
      </c>
      <c r="O48" s="2"/>
    </row>
    <row r="49" spans="1:15" ht="30" customHeight="1">
      <c r="A49" s="18">
        <v>45</v>
      </c>
      <c r="B49" s="19" t="s">
        <v>183</v>
      </c>
      <c r="C49" s="20">
        <f t="shared" ca="1" si="0"/>
        <v>51</v>
      </c>
      <c r="D49" s="18" t="s">
        <v>184</v>
      </c>
      <c r="E49" s="19" t="s">
        <v>17</v>
      </c>
      <c r="F49" s="21">
        <v>26866</v>
      </c>
      <c r="G49" s="18" t="s">
        <v>18</v>
      </c>
      <c r="H49" s="18" t="s">
        <v>19</v>
      </c>
      <c r="I49" s="21">
        <v>39814</v>
      </c>
      <c r="J49" s="20" t="s">
        <v>20</v>
      </c>
      <c r="K49" s="19" t="s">
        <v>185</v>
      </c>
      <c r="L49" s="19" t="s">
        <v>186</v>
      </c>
      <c r="M49" s="19" t="s">
        <v>187</v>
      </c>
      <c r="N49" s="22" t="s">
        <v>77</v>
      </c>
      <c r="O49" s="2"/>
    </row>
    <row r="50" spans="1:15" ht="30" customHeight="1">
      <c r="A50" s="18">
        <v>46</v>
      </c>
      <c r="B50" s="19" t="s">
        <v>188</v>
      </c>
      <c r="C50" s="20">
        <f t="shared" ca="1" si="0"/>
        <v>34</v>
      </c>
      <c r="D50" s="18" t="s">
        <v>189</v>
      </c>
      <c r="E50" s="19" t="s">
        <v>17</v>
      </c>
      <c r="F50" s="21">
        <v>33062</v>
      </c>
      <c r="G50" s="18" t="s">
        <v>18</v>
      </c>
      <c r="H50" s="18" t="s">
        <v>19</v>
      </c>
      <c r="I50" s="21">
        <v>42036</v>
      </c>
      <c r="J50" s="20" t="s">
        <v>56</v>
      </c>
      <c r="K50" s="19" t="s">
        <v>82</v>
      </c>
      <c r="L50" s="19" t="s">
        <v>96</v>
      </c>
      <c r="M50" s="19" t="s">
        <v>23</v>
      </c>
      <c r="N50" s="22" t="s">
        <v>24</v>
      </c>
      <c r="O50" s="2"/>
    </row>
    <row r="51" spans="1:15" ht="30" customHeight="1">
      <c r="A51" s="18">
        <v>47</v>
      </c>
      <c r="B51" s="19" t="s">
        <v>190</v>
      </c>
      <c r="C51" s="20">
        <f t="shared" ca="1" si="0"/>
        <v>52</v>
      </c>
      <c r="D51" s="18" t="s">
        <v>191</v>
      </c>
      <c r="E51" s="19" t="s">
        <v>17</v>
      </c>
      <c r="F51" s="21">
        <v>26435</v>
      </c>
      <c r="G51" s="18" t="s">
        <v>28</v>
      </c>
      <c r="H51" s="18" t="s">
        <v>19</v>
      </c>
      <c r="I51" s="21">
        <v>34029</v>
      </c>
      <c r="J51" s="20" t="s">
        <v>151</v>
      </c>
      <c r="K51" s="19" t="s">
        <v>82</v>
      </c>
      <c r="L51" s="19" t="s">
        <v>83</v>
      </c>
      <c r="M51" s="19" t="s">
        <v>23</v>
      </c>
      <c r="N51" s="22" t="s">
        <v>24</v>
      </c>
      <c r="O51" s="2"/>
    </row>
    <row r="52" spans="1:15" ht="30" customHeight="1">
      <c r="A52" s="18">
        <v>48</v>
      </c>
      <c r="B52" s="19" t="s">
        <v>192</v>
      </c>
      <c r="C52" s="20">
        <f t="shared" ca="1" si="0"/>
        <v>32</v>
      </c>
      <c r="D52" s="18" t="s">
        <v>193</v>
      </c>
      <c r="E52" s="19" t="s">
        <v>17</v>
      </c>
      <c r="F52" s="21">
        <v>33893</v>
      </c>
      <c r="G52" s="18" t="s">
        <v>18</v>
      </c>
      <c r="H52" s="18" t="s">
        <v>19</v>
      </c>
      <c r="I52" s="21">
        <v>43528</v>
      </c>
      <c r="J52" s="20" t="s">
        <v>29</v>
      </c>
      <c r="K52" s="19" t="s">
        <v>21</v>
      </c>
      <c r="L52" s="19" t="s">
        <v>30</v>
      </c>
      <c r="M52" s="19" t="s">
        <v>23</v>
      </c>
      <c r="N52" s="22" t="s">
        <v>24</v>
      </c>
      <c r="O52" s="2"/>
    </row>
    <row r="53" spans="1:15" ht="30" customHeight="1">
      <c r="A53" s="18">
        <v>49</v>
      </c>
      <c r="B53" s="19" t="s">
        <v>194</v>
      </c>
      <c r="C53" s="20">
        <f t="shared" ca="1" si="0"/>
        <v>55</v>
      </c>
      <c r="D53" s="18" t="s">
        <v>195</v>
      </c>
      <c r="E53" s="19" t="s">
        <v>196</v>
      </c>
      <c r="F53" s="21">
        <v>25328</v>
      </c>
      <c r="G53" s="18" t="s">
        <v>28</v>
      </c>
      <c r="H53" s="18" t="s">
        <v>19</v>
      </c>
      <c r="I53" s="21">
        <v>33664</v>
      </c>
      <c r="J53" s="20" t="s">
        <v>34</v>
      </c>
      <c r="K53" s="19" t="s">
        <v>197</v>
      </c>
      <c r="L53" s="19" t="s">
        <v>198</v>
      </c>
      <c r="M53" s="19" t="s">
        <v>199</v>
      </c>
      <c r="N53" s="22" t="s">
        <v>24</v>
      </c>
      <c r="O53" s="2"/>
    </row>
    <row r="54" spans="1:15" ht="30" customHeight="1">
      <c r="A54" s="18">
        <v>50</v>
      </c>
      <c r="B54" s="19" t="s">
        <v>200</v>
      </c>
      <c r="C54" s="20">
        <f t="shared" ca="1" si="0"/>
        <v>28</v>
      </c>
      <c r="D54" s="18" t="s">
        <v>201</v>
      </c>
      <c r="E54" s="19" t="s">
        <v>202</v>
      </c>
      <c r="F54" s="21">
        <v>35094</v>
      </c>
      <c r="G54" s="18" t="s">
        <v>28</v>
      </c>
      <c r="H54" s="18" t="s">
        <v>19</v>
      </c>
      <c r="I54" s="21">
        <v>43528</v>
      </c>
      <c r="J54" s="20" t="s">
        <v>29</v>
      </c>
      <c r="K54" s="19" t="s">
        <v>21</v>
      </c>
      <c r="L54" s="19" t="s">
        <v>30</v>
      </c>
      <c r="M54" s="19" t="s">
        <v>23</v>
      </c>
      <c r="N54" s="22" t="s">
        <v>24</v>
      </c>
      <c r="O54" s="2"/>
    </row>
    <row r="55" spans="1:15" ht="30" customHeight="1">
      <c r="A55" s="18">
        <v>51</v>
      </c>
      <c r="B55" s="19" t="s">
        <v>203</v>
      </c>
      <c r="C55" s="20">
        <f t="shared" ca="1" si="0"/>
        <v>47</v>
      </c>
      <c r="D55" s="18" t="s">
        <v>204</v>
      </c>
      <c r="E55" s="19" t="s">
        <v>103</v>
      </c>
      <c r="F55" s="21">
        <v>28465</v>
      </c>
      <c r="G55" s="18" t="s">
        <v>18</v>
      </c>
      <c r="H55" s="18" t="s">
        <v>19</v>
      </c>
      <c r="I55" s="21">
        <v>35462</v>
      </c>
      <c r="J55" s="20" t="s">
        <v>81</v>
      </c>
      <c r="K55" s="19" t="s">
        <v>82</v>
      </c>
      <c r="L55" s="19" t="s">
        <v>83</v>
      </c>
      <c r="M55" s="19" t="s">
        <v>23</v>
      </c>
      <c r="N55" s="22" t="s">
        <v>24</v>
      </c>
      <c r="O55" s="2"/>
    </row>
    <row r="56" spans="1:15" ht="30" customHeight="1">
      <c r="A56" s="18">
        <v>52</v>
      </c>
      <c r="B56" s="19" t="s">
        <v>205</v>
      </c>
      <c r="C56" s="20">
        <f t="shared" ca="1" si="0"/>
        <v>32</v>
      </c>
      <c r="D56" s="18" t="s">
        <v>206</v>
      </c>
      <c r="E56" s="19" t="s">
        <v>17</v>
      </c>
      <c r="F56" s="21">
        <v>33735</v>
      </c>
      <c r="G56" s="18" t="s">
        <v>18</v>
      </c>
      <c r="H56" s="18" t="s">
        <v>19</v>
      </c>
      <c r="I56" s="21">
        <v>43528</v>
      </c>
      <c r="J56" s="20" t="s">
        <v>29</v>
      </c>
      <c r="K56" s="19" t="s">
        <v>143</v>
      </c>
      <c r="L56" s="19" t="s">
        <v>144</v>
      </c>
      <c r="M56" s="19" t="s">
        <v>23</v>
      </c>
      <c r="N56" s="22" t="s">
        <v>24</v>
      </c>
      <c r="O56" s="2"/>
    </row>
    <row r="57" spans="1:15" ht="30" customHeight="1">
      <c r="A57" s="18">
        <v>53</v>
      </c>
      <c r="B57" s="19" t="s">
        <v>207</v>
      </c>
      <c r="C57" s="20">
        <f t="shared" ca="1" si="0"/>
        <v>27</v>
      </c>
      <c r="D57" s="18" t="s">
        <v>208</v>
      </c>
      <c r="E57" s="19" t="s">
        <v>17</v>
      </c>
      <c r="F57" s="21">
        <v>35768</v>
      </c>
      <c r="G57" s="18" t="s">
        <v>18</v>
      </c>
      <c r="H57" s="18" t="s">
        <v>19</v>
      </c>
      <c r="I57" s="21">
        <v>44166</v>
      </c>
      <c r="J57" s="20" t="s">
        <v>65</v>
      </c>
      <c r="K57" s="19" t="s">
        <v>209</v>
      </c>
      <c r="L57" s="19" t="s">
        <v>210</v>
      </c>
      <c r="M57" s="19" t="s">
        <v>187</v>
      </c>
      <c r="N57" s="22" t="s">
        <v>77</v>
      </c>
      <c r="O57" s="2"/>
    </row>
    <row r="58" spans="1:15" ht="30" customHeight="1">
      <c r="A58" s="18">
        <v>54</v>
      </c>
      <c r="B58" s="19" t="s">
        <v>211</v>
      </c>
      <c r="C58" s="20">
        <f t="shared" ca="1" si="0"/>
        <v>35</v>
      </c>
      <c r="D58" s="18" t="s">
        <v>212</v>
      </c>
      <c r="E58" s="19" t="s">
        <v>17</v>
      </c>
      <c r="F58" s="21">
        <v>32687</v>
      </c>
      <c r="G58" s="18" t="s">
        <v>18</v>
      </c>
      <c r="H58" s="18" t="s">
        <v>19</v>
      </c>
      <c r="I58" s="21">
        <v>40544</v>
      </c>
      <c r="J58" s="20" t="s">
        <v>56</v>
      </c>
      <c r="K58" s="19" t="s">
        <v>52</v>
      </c>
      <c r="L58" s="19" t="s">
        <v>53</v>
      </c>
      <c r="M58" s="19" t="s">
        <v>23</v>
      </c>
      <c r="N58" s="22" t="s">
        <v>24</v>
      </c>
      <c r="O58" s="2"/>
    </row>
    <row r="59" spans="1:15" ht="30" customHeight="1">
      <c r="A59" s="18">
        <v>55</v>
      </c>
      <c r="B59" s="19" t="s">
        <v>213</v>
      </c>
      <c r="C59" s="20">
        <f t="shared" ca="1" si="0"/>
        <v>49</v>
      </c>
      <c r="D59" s="18" t="s">
        <v>214</v>
      </c>
      <c r="E59" s="19" t="s">
        <v>215</v>
      </c>
      <c r="F59" s="21">
        <v>27406</v>
      </c>
      <c r="G59" s="18" t="s">
        <v>18</v>
      </c>
      <c r="H59" s="18" t="s">
        <v>19</v>
      </c>
      <c r="I59" s="21">
        <v>38808</v>
      </c>
      <c r="J59" s="20" t="s">
        <v>34</v>
      </c>
      <c r="K59" s="19" t="s">
        <v>21</v>
      </c>
      <c r="L59" s="19" t="s">
        <v>57</v>
      </c>
      <c r="M59" s="19" t="s">
        <v>23</v>
      </c>
      <c r="N59" s="22" t="s">
        <v>24</v>
      </c>
      <c r="O59" s="2"/>
    </row>
    <row r="60" spans="1:15" ht="30" customHeight="1">
      <c r="A60" s="18">
        <v>56</v>
      </c>
      <c r="B60" s="19" t="s">
        <v>216</v>
      </c>
      <c r="C60" s="20">
        <f t="shared" ca="1" si="0"/>
        <v>26</v>
      </c>
      <c r="D60" s="18" t="s">
        <v>217</v>
      </c>
      <c r="E60" s="19" t="s">
        <v>17</v>
      </c>
      <c r="F60" s="21">
        <v>36121</v>
      </c>
      <c r="G60" s="18" t="s">
        <v>18</v>
      </c>
      <c r="H60" s="18" t="s">
        <v>19</v>
      </c>
      <c r="I60" s="21">
        <v>43528</v>
      </c>
      <c r="J60" s="20" t="s">
        <v>29</v>
      </c>
      <c r="K60" s="19" t="s">
        <v>21</v>
      </c>
      <c r="L60" s="19" t="s">
        <v>30</v>
      </c>
      <c r="M60" s="19" t="s">
        <v>23</v>
      </c>
      <c r="N60" s="22" t="s">
        <v>24</v>
      </c>
      <c r="O60" s="2"/>
    </row>
    <row r="61" spans="1:15" ht="30" customHeight="1">
      <c r="A61" s="18">
        <v>57</v>
      </c>
      <c r="B61" s="19" t="s">
        <v>218</v>
      </c>
      <c r="C61" s="20">
        <f t="shared" ca="1" si="0"/>
        <v>52</v>
      </c>
      <c r="D61" s="18" t="s">
        <v>219</v>
      </c>
      <c r="E61" s="19" t="s">
        <v>17</v>
      </c>
      <c r="F61" s="21">
        <v>26536</v>
      </c>
      <c r="G61" s="18" t="s">
        <v>28</v>
      </c>
      <c r="H61" s="18" t="s">
        <v>19</v>
      </c>
      <c r="I61" s="21">
        <v>39814</v>
      </c>
      <c r="J61" s="20" t="s">
        <v>65</v>
      </c>
      <c r="K61" s="19" t="s">
        <v>185</v>
      </c>
      <c r="L61" s="19" t="s">
        <v>220</v>
      </c>
      <c r="M61" s="19" t="s">
        <v>187</v>
      </c>
      <c r="N61" s="22" t="s">
        <v>77</v>
      </c>
      <c r="O61" s="2"/>
    </row>
    <row r="62" spans="1:15" ht="30" customHeight="1">
      <c r="A62" s="18">
        <v>58</v>
      </c>
      <c r="B62" s="19" t="s">
        <v>221</v>
      </c>
      <c r="C62" s="20">
        <f t="shared" ca="1" si="0"/>
        <v>28</v>
      </c>
      <c r="D62" s="18" t="s">
        <v>222</v>
      </c>
      <c r="E62" s="19" t="s">
        <v>17</v>
      </c>
      <c r="F62" s="21">
        <v>35271</v>
      </c>
      <c r="G62" s="18" t="s">
        <v>18</v>
      </c>
      <c r="H62" s="18" t="s">
        <v>19</v>
      </c>
      <c r="I62" s="21">
        <v>43528</v>
      </c>
      <c r="J62" s="20" t="s">
        <v>29</v>
      </c>
      <c r="K62" s="19" t="s">
        <v>21</v>
      </c>
      <c r="L62" s="19" t="s">
        <v>30</v>
      </c>
      <c r="M62" s="19" t="s">
        <v>23</v>
      </c>
      <c r="N62" s="22" t="s">
        <v>24</v>
      </c>
      <c r="O62" s="2"/>
    </row>
    <row r="63" spans="1:15" ht="30" customHeight="1">
      <c r="A63" s="18">
        <v>59</v>
      </c>
      <c r="B63" s="19" t="s">
        <v>223</v>
      </c>
      <c r="C63" s="20">
        <f t="shared" ca="1" si="0"/>
        <v>35</v>
      </c>
      <c r="D63" s="18" t="s">
        <v>224</v>
      </c>
      <c r="E63" s="19" t="s">
        <v>17</v>
      </c>
      <c r="F63" s="21">
        <v>32814</v>
      </c>
      <c r="G63" s="18" t="s">
        <v>18</v>
      </c>
      <c r="H63" s="18" t="s">
        <v>19</v>
      </c>
      <c r="I63" s="21">
        <v>42036</v>
      </c>
      <c r="J63" s="20" t="s">
        <v>65</v>
      </c>
      <c r="K63" s="19" t="s">
        <v>21</v>
      </c>
      <c r="L63" s="19" t="s">
        <v>22</v>
      </c>
      <c r="M63" s="19" t="s">
        <v>23</v>
      </c>
      <c r="N63" s="22" t="s">
        <v>24</v>
      </c>
      <c r="O63" s="2"/>
    </row>
    <row r="64" spans="1:15" ht="30" customHeight="1">
      <c r="A64" s="18">
        <v>60</v>
      </c>
      <c r="B64" s="19" t="s">
        <v>225</v>
      </c>
      <c r="C64" s="20">
        <f t="shared" ca="1" si="0"/>
        <v>43</v>
      </c>
      <c r="D64" s="18" t="s">
        <v>226</v>
      </c>
      <c r="E64" s="19" t="s">
        <v>17</v>
      </c>
      <c r="F64" s="21">
        <v>29760</v>
      </c>
      <c r="G64" s="18" t="s">
        <v>18</v>
      </c>
      <c r="H64" s="18" t="s">
        <v>19</v>
      </c>
      <c r="I64" s="21">
        <v>38808</v>
      </c>
      <c r="J64" s="20" t="s">
        <v>34</v>
      </c>
      <c r="K64" s="19" t="s">
        <v>227</v>
      </c>
      <c r="L64" s="19" t="s">
        <v>228</v>
      </c>
      <c r="M64" s="19" t="s">
        <v>42</v>
      </c>
      <c r="N64" s="22" t="s">
        <v>24</v>
      </c>
      <c r="O64" s="2"/>
    </row>
    <row r="65" spans="1:15" ht="30" customHeight="1">
      <c r="A65" s="18">
        <v>61</v>
      </c>
      <c r="B65" s="19" t="s">
        <v>229</v>
      </c>
      <c r="C65" s="20">
        <f t="shared" ca="1" si="0"/>
        <v>55</v>
      </c>
      <c r="D65" s="18" t="s">
        <v>230</v>
      </c>
      <c r="E65" s="19" t="s">
        <v>231</v>
      </c>
      <c r="F65" s="21">
        <v>25242</v>
      </c>
      <c r="G65" s="18" t="s">
        <v>18</v>
      </c>
      <c r="H65" s="18" t="s">
        <v>19</v>
      </c>
      <c r="I65" s="21">
        <v>32540</v>
      </c>
      <c r="J65" s="20" t="s">
        <v>81</v>
      </c>
      <c r="K65" s="19" t="s">
        <v>82</v>
      </c>
      <c r="L65" s="19" t="s">
        <v>83</v>
      </c>
      <c r="M65" s="19" t="s">
        <v>157</v>
      </c>
      <c r="N65" s="22" t="s">
        <v>24</v>
      </c>
      <c r="O65" s="2"/>
    </row>
    <row r="66" spans="1:15" ht="30" customHeight="1">
      <c r="A66" s="18">
        <v>62</v>
      </c>
      <c r="B66" s="19" t="s">
        <v>232</v>
      </c>
      <c r="C66" s="20">
        <f t="shared" ca="1" si="0"/>
        <v>44</v>
      </c>
      <c r="D66" s="18" t="s">
        <v>233</v>
      </c>
      <c r="E66" s="19" t="s">
        <v>17</v>
      </c>
      <c r="F66" s="21">
        <v>29343</v>
      </c>
      <c r="G66" s="18" t="s">
        <v>28</v>
      </c>
      <c r="H66" s="18" t="s">
        <v>19</v>
      </c>
      <c r="I66" s="21">
        <v>39783</v>
      </c>
      <c r="J66" s="20" t="s">
        <v>81</v>
      </c>
      <c r="K66" s="19" t="s">
        <v>234</v>
      </c>
      <c r="L66" s="19" t="s">
        <v>235</v>
      </c>
      <c r="M66" s="19" t="s">
        <v>236</v>
      </c>
      <c r="N66" s="22" t="s">
        <v>24</v>
      </c>
      <c r="O66" s="2"/>
    </row>
    <row r="67" spans="1:15" ht="30" customHeight="1">
      <c r="A67" s="18">
        <v>63</v>
      </c>
      <c r="B67" s="19" t="s">
        <v>237</v>
      </c>
      <c r="C67" s="20">
        <f t="shared" ca="1" si="0"/>
        <v>40</v>
      </c>
      <c r="D67" s="18" t="s">
        <v>238</v>
      </c>
      <c r="E67" s="19" t="s">
        <v>73</v>
      </c>
      <c r="F67" s="21">
        <v>30945</v>
      </c>
      <c r="G67" s="18" t="s">
        <v>28</v>
      </c>
      <c r="H67" s="18" t="s">
        <v>19</v>
      </c>
      <c r="I67" s="21">
        <v>40179</v>
      </c>
      <c r="J67" s="20" t="s">
        <v>81</v>
      </c>
      <c r="K67" s="19" t="s">
        <v>239</v>
      </c>
      <c r="L67" s="19" t="s">
        <v>235</v>
      </c>
      <c r="M67" s="19" t="s">
        <v>236</v>
      </c>
      <c r="N67" s="22" t="s">
        <v>24</v>
      </c>
      <c r="O67" s="2"/>
    </row>
    <row r="68" spans="1:15" ht="30" customHeight="1">
      <c r="A68" s="18">
        <v>64</v>
      </c>
      <c r="B68" s="19" t="s">
        <v>240</v>
      </c>
      <c r="C68" s="20">
        <f t="shared" ca="1" si="0"/>
        <v>52</v>
      </c>
      <c r="D68" s="18" t="s">
        <v>241</v>
      </c>
      <c r="E68" s="19" t="s">
        <v>242</v>
      </c>
      <c r="F68" s="21">
        <v>26355</v>
      </c>
      <c r="G68" s="18" t="s">
        <v>28</v>
      </c>
      <c r="H68" s="18" t="s">
        <v>19</v>
      </c>
      <c r="I68" s="21">
        <v>40179</v>
      </c>
      <c r="J68" s="20" t="s">
        <v>81</v>
      </c>
      <c r="K68" s="19" t="s">
        <v>243</v>
      </c>
      <c r="L68" s="19" t="s">
        <v>235</v>
      </c>
      <c r="M68" s="19" t="s">
        <v>236</v>
      </c>
      <c r="N68" s="22" t="s">
        <v>24</v>
      </c>
      <c r="O68" s="2"/>
    </row>
    <row r="69" spans="1:15" ht="30" customHeight="1">
      <c r="A69" s="18">
        <v>65</v>
      </c>
      <c r="B69" s="19" t="s">
        <v>244</v>
      </c>
      <c r="C69" s="20">
        <f t="shared" ca="1" si="0"/>
        <v>39</v>
      </c>
      <c r="D69" s="18" t="s">
        <v>245</v>
      </c>
      <c r="E69" s="19" t="s">
        <v>246</v>
      </c>
      <c r="F69" s="7">
        <v>31307</v>
      </c>
      <c r="G69" s="18" t="s">
        <v>28</v>
      </c>
      <c r="H69" s="18" t="s">
        <v>19</v>
      </c>
      <c r="I69" s="21">
        <v>43528</v>
      </c>
      <c r="J69" s="20" t="s">
        <v>56</v>
      </c>
      <c r="K69" s="19" t="s">
        <v>247</v>
      </c>
      <c r="L69" s="19" t="s">
        <v>248</v>
      </c>
      <c r="M69" s="19" t="s">
        <v>236</v>
      </c>
      <c r="N69" s="22" t="s">
        <v>24</v>
      </c>
      <c r="O69" s="2"/>
    </row>
    <row r="70" spans="1:15" ht="30" customHeight="1">
      <c r="A70" s="18">
        <v>66</v>
      </c>
      <c r="B70" s="19" t="s">
        <v>249</v>
      </c>
      <c r="C70" s="20">
        <f t="shared" ca="1" si="0"/>
        <v>35</v>
      </c>
      <c r="D70" s="18" t="s">
        <v>250</v>
      </c>
      <c r="E70" s="19" t="s">
        <v>17</v>
      </c>
      <c r="F70" s="21">
        <v>32601</v>
      </c>
      <c r="G70" s="18" t="s">
        <v>28</v>
      </c>
      <c r="H70" s="18" t="s">
        <v>19</v>
      </c>
      <c r="I70" s="21">
        <v>42036</v>
      </c>
      <c r="J70" s="20" t="s">
        <v>34</v>
      </c>
      <c r="K70" s="19" t="s">
        <v>239</v>
      </c>
      <c r="L70" s="19" t="s">
        <v>251</v>
      </c>
      <c r="M70" s="19" t="s">
        <v>37</v>
      </c>
      <c r="N70" s="20" t="s">
        <v>37</v>
      </c>
      <c r="O70" s="2"/>
    </row>
    <row r="71" spans="1:15" ht="30" customHeight="1">
      <c r="A71" s="18">
        <v>67</v>
      </c>
      <c r="B71" s="273" t="s">
        <v>252</v>
      </c>
      <c r="C71" s="20">
        <f t="shared" ref="C71:C132" ca="1" si="1">(YEAR(NOW())-YEAR(F71))</f>
        <v>32</v>
      </c>
      <c r="D71" s="18" t="s">
        <v>253</v>
      </c>
      <c r="E71" s="19" t="s">
        <v>17</v>
      </c>
      <c r="F71" s="21">
        <v>33642</v>
      </c>
      <c r="G71" s="18" t="s">
        <v>18</v>
      </c>
      <c r="H71" s="18" t="s">
        <v>19</v>
      </c>
      <c r="I71" s="21">
        <v>43528</v>
      </c>
      <c r="J71" s="20" t="s">
        <v>20</v>
      </c>
      <c r="K71" s="19" t="s">
        <v>239</v>
      </c>
      <c r="L71" s="19" t="s">
        <v>254</v>
      </c>
      <c r="M71" s="19" t="s">
        <v>236</v>
      </c>
      <c r="N71" s="22" t="s">
        <v>24</v>
      </c>
      <c r="O71" s="2"/>
    </row>
    <row r="72" spans="1:15" ht="30" customHeight="1">
      <c r="A72" s="18">
        <v>68</v>
      </c>
      <c r="B72" s="19" t="s">
        <v>255</v>
      </c>
      <c r="C72" s="20">
        <f t="shared" ca="1" si="1"/>
        <v>52</v>
      </c>
      <c r="D72" s="18" t="s">
        <v>256</v>
      </c>
      <c r="E72" s="19" t="s">
        <v>257</v>
      </c>
      <c r="F72" s="21">
        <v>26383</v>
      </c>
      <c r="G72" s="18" t="s">
        <v>18</v>
      </c>
      <c r="H72" s="18" t="s">
        <v>19</v>
      </c>
      <c r="I72" s="21">
        <v>40179</v>
      </c>
      <c r="J72" s="20" t="s">
        <v>81</v>
      </c>
      <c r="K72" s="19" t="s">
        <v>258</v>
      </c>
      <c r="L72" s="19" t="s">
        <v>248</v>
      </c>
      <c r="M72" s="19" t="s">
        <v>236</v>
      </c>
      <c r="N72" s="22" t="s">
        <v>24</v>
      </c>
      <c r="O72" s="2"/>
    </row>
    <row r="73" spans="1:15" ht="30" customHeight="1">
      <c r="A73" s="18">
        <v>69</v>
      </c>
      <c r="B73" s="19" t="s">
        <v>259</v>
      </c>
      <c r="C73" s="20">
        <f t="shared" ca="1" si="1"/>
        <v>35</v>
      </c>
      <c r="D73" s="18" t="s">
        <v>260</v>
      </c>
      <c r="E73" s="19" t="s">
        <v>45</v>
      </c>
      <c r="F73" s="21">
        <v>32660</v>
      </c>
      <c r="G73" s="18" t="s">
        <v>28</v>
      </c>
      <c r="H73" s="18" t="s">
        <v>19</v>
      </c>
      <c r="I73" s="21">
        <v>43497</v>
      </c>
      <c r="J73" s="20" t="s">
        <v>56</v>
      </c>
      <c r="K73" s="19" t="s">
        <v>239</v>
      </c>
      <c r="L73" s="19" t="s">
        <v>248</v>
      </c>
      <c r="M73" s="19" t="s">
        <v>236</v>
      </c>
      <c r="N73" s="22" t="s">
        <v>24</v>
      </c>
      <c r="O73" s="2"/>
    </row>
    <row r="74" spans="1:15" ht="30" customHeight="1">
      <c r="A74" s="18">
        <v>70</v>
      </c>
      <c r="B74" s="19" t="s">
        <v>261</v>
      </c>
      <c r="C74" s="20">
        <f t="shared" ca="1" si="1"/>
        <v>49</v>
      </c>
      <c r="D74" s="18" t="s">
        <v>262</v>
      </c>
      <c r="E74" s="19" t="s">
        <v>263</v>
      </c>
      <c r="F74" s="21">
        <v>27542</v>
      </c>
      <c r="G74" s="18" t="s">
        <v>18</v>
      </c>
      <c r="H74" s="18" t="s">
        <v>19</v>
      </c>
      <c r="I74" s="21">
        <v>38384</v>
      </c>
      <c r="J74" s="20" t="s">
        <v>264</v>
      </c>
      <c r="K74" s="19" t="s">
        <v>239</v>
      </c>
      <c r="L74" s="19" t="s">
        <v>235</v>
      </c>
      <c r="M74" s="19" t="s">
        <v>236</v>
      </c>
      <c r="N74" s="22" t="s">
        <v>24</v>
      </c>
      <c r="O74" s="2"/>
    </row>
    <row r="75" spans="1:15" ht="30" customHeight="1">
      <c r="A75" s="18">
        <v>71</v>
      </c>
      <c r="B75" s="19" t="s">
        <v>265</v>
      </c>
      <c r="C75" s="20">
        <f t="shared" ca="1" si="1"/>
        <v>44</v>
      </c>
      <c r="D75" s="18" t="s">
        <v>266</v>
      </c>
      <c r="E75" s="19" t="s">
        <v>267</v>
      </c>
      <c r="F75" s="21">
        <v>29341</v>
      </c>
      <c r="G75" s="18" t="s">
        <v>28</v>
      </c>
      <c r="H75" s="18" t="s">
        <v>19</v>
      </c>
      <c r="I75" s="21">
        <v>38808</v>
      </c>
      <c r="J75" s="20" t="s">
        <v>81</v>
      </c>
      <c r="K75" s="19" t="s">
        <v>268</v>
      </c>
      <c r="L75" s="19" t="s">
        <v>235</v>
      </c>
      <c r="M75" s="19" t="s">
        <v>236</v>
      </c>
      <c r="N75" s="22" t="s">
        <v>24</v>
      </c>
      <c r="O75" s="2"/>
    </row>
    <row r="76" spans="1:15" ht="30" customHeight="1">
      <c r="A76" s="18">
        <v>72</v>
      </c>
      <c r="B76" s="24" t="s">
        <v>269</v>
      </c>
      <c r="C76" s="20">
        <f t="shared" ca="1" si="1"/>
        <v>34</v>
      </c>
      <c r="D76" s="18" t="s">
        <v>270</v>
      </c>
      <c r="E76" s="19" t="s">
        <v>17</v>
      </c>
      <c r="F76" s="21">
        <v>33075</v>
      </c>
      <c r="G76" s="18" t="s">
        <v>28</v>
      </c>
      <c r="H76" s="18" t="s">
        <v>19</v>
      </c>
      <c r="I76" s="21">
        <v>44166</v>
      </c>
      <c r="J76" s="25" t="s">
        <v>20</v>
      </c>
      <c r="K76" s="19" t="s">
        <v>239</v>
      </c>
      <c r="L76" s="19" t="s">
        <v>248</v>
      </c>
      <c r="M76" s="19" t="s">
        <v>236</v>
      </c>
      <c r="N76" s="22" t="s">
        <v>24</v>
      </c>
      <c r="O76" s="2"/>
    </row>
    <row r="77" spans="1:15" ht="30" customHeight="1">
      <c r="A77" s="18">
        <v>73</v>
      </c>
      <c r="B77" s="19" t="s">
        <v>271</v>
      </c>
      <c r="C77" s="20">
        <f t="shared" ca="1" si="1"/>
        <v>36</v>
      </c>
      <c r="D77" s="18" t="s">
        <v>272</v>
      </c>
      <c r="E77" s="19" t="s">
        <v>17</v>
      </c>
      <c r="F77" s="21">
        <v>32402</v>
      </c>
      <c r="G77" s="18" t="s">
        <v>18</v>
      </c>
      <c r="H77" s="18" t="s">
        <v>19</v>
      </c>
      <c r="I77" s="21">
        <v>42036</v>
      </c>
      <c r="J77" s="20" t="s">
        <v>34</v>
      </c>
      <c r="K77" s="19" t="s">
        <v>239</v>
      </c>
      <c r="L77" s="19" t="s">
        <v>248</v>
      </c>
      <c r="M77" s="19" t="s">
        <v>236</v>
      </c>
      <c r="N77" s="22" t="s">
        <v>24</v>
      </c>
      <c r="O77" s="2"/>
    </row>
    <row r="78" spans="1:15" ht="30" customHeight="1">
      <c r="A78" s="18">
        <v>74</v>
      </c>
      <c r="B78" s="19" t="s">
        <v>273</v>
      </c>
      <c r="C78" s="20">
        <f t="shared" ca="1" si="1"/>
        <v>55</v>
      </c>
      <c r="D78" s="18" t="s">
        <v>274</v>
      </c>
      <c r="E78" s="19" t="s">
        <v>275</v>
      </c>
      <c r="F78" s="21">
        <v>25205</v>
      </c>
      <c r="G78" s="18" t="s">
        <v>28</v>
      </c>
      <c r="H78" s="18" t="s">
        <v>19</v>
      </c>
      <c r="I78" s="21">
        <v>35796</v>
      </c>
      <c r="J78" s="20" t="s">
        <v>276</v>
      </c>
      <c r="K78" s="19" t="s">
        <v>277</v>
      </c>
      <c r="L78" s="19" t="s">
        <v>278</v>
      </c>
      <c r="M78" s="19" t="s">
        <v>236</v>
      </c>
      <c r="N78" s="22" t="s">
        <v>24</v>
      </c>
      <c r="O78" s="2"/>
    </row>
    <row r="79" spans="1:15" ht="30" customHeight="1">
      <c r="A79" s="18">
        <v>75</v>
      </c>
      <c r="B79" s="19" t="s">
        <v>279</v>
      </c>
      <c r="C79" s="20">
        <f t="shared" ca="1" si="1"/>
        <v>34</v>
      </c>
      <c r="D79" s="18" t="s">
        <v>280</v>
      </c>
      <c r="E79" s="19" t="s">
        <v>17</v>
      </c>
      <c r="F79" s="21">
        <v>33126</v>
      </c>
      <c r="G79" s="18" t="s">
        <v>28</v>
      </c>
      <c r="H79" s="18" t="s">
        <v>19</v>
      </c>
      <c r="I79" s="21">
        <v>43497</v>
      </c>
      <c r="J79" s="20" t="s">
        <v>56</v>
      </c>
      <c r="K79" s="19" t="s">
        <v>239</v>
      </c>
      <c r="L79" s="19" t="s">
        <v>248</v>
      </c>
      <c r="M79" s="19" t="s">
        <v>236</v>
      </c>
      <c r="N79" s="22" t="s">
        <v>24</v>
      </c>
      <c r="O79" s="2"/>
    </row>
    <row r="80" spans="1:15" ht="30" customHeight="1">
      <c r="A80" s="18">
        <v>76</v>
      </c>
      <c r="B80" s="19" t="s">
        <v>281</v>
      </c>
      <c r="C80" s="20">
        <f t="shared" ca="1" si="1"/>
        <v>36</v>
      </c>
      <c r="D80" s="18" t="s">
        <v>282</v>
      </c>
      <c r="E80" s="19" t="s">
        <v>283</v>
      </c>
      <c r="F80" s="21">
        <v>32183</v>
      </c>
      <c r="G80" s="18" t="s">
        <v>28</v>
      </c>
      <c r="H80" s="18" t="s">
        <v>19</v>
      </c>
      <c r="I80" s="21">
        <v>43497</v>
      </c>
      <c r="J80" s="20" t="s">
        <v>56</v>
      </c>
      <c r="K80" s="19" t="s">
        <v>284</v>
      </c>
      <c r="L80" s="19" t="s">
        <v>248</v>
      </c>
      <c r="M80" s="19" t="s">
        <v>236</v>
      </c>
      <c r="N80" s="22" t="s">
        <v>24</v>
      </c>
      <c r="O80" s="2"/>
    </row>
    <row r="81" spans="1:15" ht="30" customHeight="1">
      <c r="A81" s="18">
        <v>77</v>
      </c>
      <c r="B81" s="19" t="s">
        <v>285</v>
      </c>
      <c r="C81" s="20">
        <f t="shared" ca="1" si="1"/>
        <v>40</v>
      </c>
      <c r="D81" s="18" t="s">
        <v>286</v>
      </c>
      <c r="E81" s="19" t="s">
        <v>17</v>
      </c>
      <c r="F81" s="21">
        <v>30735</v>
      </c>
      <c r="G81" s="18" t="s">
        <v>28</v>
      </c>
      <c r="H81" s="18" t="s">
        <v>19</v>
      </c>
      <c r="I81" s="21">
        <v>40544</v>
      </c>
      <c r="J81" s="20" t="s">
        <v>81</v>
      </c>
      <c r="K81" s="19" t="s">
        <v>239</v>
      </c>
      <c r="L81" s="19" t="s">
        <v>235</v>
      </c>
      <c r="M81" s="19" t="s">
        <v>236</v>
      </c>
      <c r="N81" s="22" t="s">
        <v>24</v>
      </c>
      <c r="O81" s="2"/>
    </row>
    <row r="82" spans="1:15" ht="30" customHeight="1">
      <c r="A82" s="18">
        <v>78</v>
      </c>
      <c r="B82" s="19" t="s">
        <v>287</v>
      </c>
      <c r="C82" s="20">
        <f t="shared" ca="1" si="1"/>
        <v>52</v>
      </c>
      <c r="D82" s="18" t="s">
        <v>288</v>
      </c>
      <c r="E82" s="19" t="s">
        <v>289</v>
      </c>
      <c r="F82" s="21">
        <v>26423</v>
      </c>
      <c r="G82" s="18" t="s">
        <v>18</v>
      </c>
      <c r="H82" s="18" t="s">
        <v>19</v>
      </c>
      <c r="I82" s="21">
        <v>41944</v>
      </c>
      <c r="J82" s="20" t="s">
        <v>34</v>
      </c>
      <c r="K82" s="19" t="s">
        <v>290</v>
      </c>
      <c r="L82" s="19" t="s">
        <v>248</v>
      </c>
      <c r="M82" s="19" t="s">
        <v>236</v>
      </c>
      <c r="N82" s="22" t="s">
        <v>24</v>
      </c>
      <c r="O82" s="2"/>
    </row>
    <row r="83" spans="1:15" ht="30" customHeight="1">
      <c r="A83" s="18">
        <v>79</v>
      </c>
      <c r="B83" s="19" t="s">
        <v>291</v>
      </c>
      <c r="C83" s="20">
        <f t="shared" ca="1" si="1"/>
        <v>40</v>
      </c>
      <c r="D83" s="18" t="s">
        <v>292</v>
      </c>
      <c r="E83" s="19" t="s">
        <v>17</v>
      </c>
      <c r="F83" s="21">
        <v>30682</v>
      </c>
      <c r="G83" s="18" t="s">
        <v>18</v>
      </c>
      <c r="H83" s="18" t="s">
        <v>19</v>
      </c>
      <c r="I83" s="21">
        <v>41944</v>
      </c>
      <c r="J83" s="20" t="s">
        <v>34</v>
      </c>
      <c r="K83" s="19" t="s">
        <v>239</v>
      </c>
      <c r="L83" s="19" t="s">
        <v>248</v>
      </c>
      <c r="M83" s="19" t="s">
        <v>236</v>
      </c>
      <c r="N83" s="22" t="s">
        <v>24</v>
      </c>
      <c r="O83" s="2"/>
    </row>
    <row r="84" spans="1:15" ht="30" customHeight="1">
      <c r="A84" s="18">
        <v>80</v>
      </c>
      <c r="B84" s="19" t="s">
        <v>293</v>
      </c>
      <c r="C84" s="20">
        <f t="shared" ca="1" si="1"/>
        <v>40</v>
      </c>
      <c r="D84" s="18" t="s">
        <v>294</v>
      </c>
      <c r="E84" s="19" t="s">
        <v>295</v>
      </c>
      <c r="F84" s="21">
        <v>30851</v>
      </c>
      <c r="G84" s="18" t="s">
        <v>28</v>
      </c>
      <c r="H84" s="18" t="s">
        <v>19</v>
      </c>
      <c r="I84" s="21">
        <v>43497</v>
      </c>
      <c r="J84" s="20" t="s">
        <v>56</v>
      </c>
      <c r="K84" s="19" t="s">
        <v>268</v>
      </c>
      <c r="L84" s="19" t="s">
        <v>248</v>
      </c>
      <c r="M84" s="19" t="s">
        <v>236</v>
      </c>
      <c r="N84" s="22" t="s">
        <v>24</v>
      </c>
      <c r="O84" s="2"/>
    </row>
    <row r="85" spans="1:15" ht="30" customHeight="1">
      <c r="A85" s="18">
        <v>81</v>
      </c>
      <c r="B85" s="19" t="s">
        <v>296</v>
      </c>
      <c r="C85" s="20">
        <f t="shared" ca="1" si="1"/>
        <v>64</v>
      </c>
      <c r="D85" s="18" t="s">
        <v>297</v>
      </c>
      <c r="E85" s="19" t="s">
        <v>298</v>
      </c>
      <c r="F85" s="21">
        <v>22133</v>
      </c>
      <c r="G85" s="18" t="s">
        <v>28</v>
      </c>
      <c r="H85" s="18" t="s">
        <v>19</v>
      </c>
      <c r="I85" s="21">
        <v>31747</v>
      </c>
      <c r="J85" s="20" t="s">
        <v>264</v>
      </c>
      <c r="K85" s="19" t="s">
        <v>299</v>
      </c>
      <c r="L85" s="19" t="s">
        <v>278</v>
      </c>
      <c r="M85" s="19" t="s">
        <v>236</v>
      </c>
      <c r="N85" s="22" t="s">
        <v>24</v>
      </c>
      <c r="O85" s="2"/>
    </row>
    <row r="86" spans="1:15" ht="30" customHeight="1">
      <c r="A86" s="18">
        <v>82</v>
      </c>
      <c r="B86" s="19" t="s">
        <v>300</v>
      </c>
      <c r="C86" s="20">
        <f t="shared" ca="1" si="1"/>
        <v>43</v>
      </c>
      <c r="D86" s="18" t="s">
        <v>301</v>
      </c>
      <c r="E86" s="19" t="s">
        <v>302</v>
      </c>
      <c r="F86" s="21">
        <v>29833</v>
      </c>
      <c r="G86" s="18" t="s">
        <v>28</v>
      </c>
      <c r="H86" s="18" t="s">
        <v>19</v>
      </c>
      <c r="I86" s="21">
        <v>41944</v>
      </c>
      <c r="J86" s="20" t="s">
        <v>34</v>
      </c>
      <c r="K86" s="19" t="s">
        <v>303</v>
      </c>
      <c r="L86" s="19" t="s">
        <v>248</v>
      </c>
      <c r="M86" s="19" t="s">
        <v>236</v>
      </c>
      <c r="N86" s="22" t="s">
        <v>24</v>
      </c>
      <c r="O86" s="2"/>
    </row>
    <row r="87" spans="1:15" ht="30" customHeight="1">
      <c r="A87" s="18">
        <v>83</v>
      </c>
      <c r="B87" s="19" t="s">
        <v>304</v>
      </c>
      <c r="C87" s="20">
        <f t="shared" ca="1" si="1"/>
        <v>40</v>
      </c>
      <c r="D87" s="18" t="s">
        <v>305</v>
      </c>
      <c r="E87" s="19" t="s">
        <v>306</v>
      </c>
      <c r="F87" s="21">
        <v>30982</v>
      </c>
      <c r="G87" s="18" t="s">
        <v>28</v>
      </c>
      <c r="H87" s="18" t="s">
        <v>19</v>
      </c>
      <c r="I87" s="21">
        <v>40179</v>
      </c>
      <c r="J87" s="20" t="s">
        <v>151</v>
      </c>
      <c r="K87" s="19" t="s">
        <v>307</v>
      </c>
      <c r="L87" s="19" t="s">
        <v>235</v>
      </c>
      <c r="M87" s="19" t="s">
        <v>236</v>
      </c>
      <c r="N87" s="22" t="s">
        <v>24</v>
      </c>
      <c r="O87" s="2"/>
    </row>
    <row r="88" spans="1:15" ht="30" customHeight="1">
      <c r="A88" s="18">
        <v>84</v>
      </c>
      <c r="B88" s="19" t="s">
        <v>308</v>
      </c>
      <c r="C88" s="20">
        <f t="shared" ca="1" si="1"/>
        <v>41</v>
      </c>
      <c r="D88" s="18" t="s">
        <v>309</v>
      </c>
      <c r="E88" s="19" t="s">
        <v>310</v>
      </c>
      <c r="F88" s="21">
        <v>30624</v>
      </c>
      <c r="G88" s="18" t="s">
        <v>18</v>
      </c>
      <c r="H88" s="18" t="s">
        <v>19</v>
      </c>
      <c r="I88" s="21">
        <v>40179</v>
      </c>
      <c r="J88" s="20" t="s">
        <v>34</v>
      </c>
      <c r="K88" s="19" t="s">
        <v>284</v>
      </c>
      <c r="L88" s="19" t="s">
        <v>248</v>
      </c>
      <c r="M88" s="19" t="s">
        <v>236</v>
      </c>
      <c r="N88" s="22" t="s">
        <v>24</v>
      </c>
      <c r="O88" s="2"/>
    </row>
    <row r="89" spans="1:15" ht="30" customHeight="1">
      <c r="A89" s="18">
        <v>85</v>
      </c>
      <c r="B89" s="19" t="s">
        <v>311</v>
      </c>
      <c r="C89" s="20">
        <f t="shared" ca="1" si="1"/>
        <v>46</v>
      </c>
      <c r="D89" s="18" t="s">
        <v>312</v>
      </c>
      <c r="E89" s="19" t="s">
        <v>196</v>
      </c>
      <c r="F89" s="21">
        <v>28614</v>
      </c>
      <c r="G89" s="18" t="s">
        <v>18</v>
      </c>
      <c r="H89" s="18" t="s">
        <v>19</v>
      </c>
      <c r="I89" s="21">
        <v>39873</v>
      </c>
      <c r="J89" s="20" t="s">
        <v>81</v>
      </c>
      <c r="K89" s="19" t="s">
        <v>313</v>
      </c>
      <c r="L89" s="19" t="s">
        <v>235</v>
      </c>
      <c r="M89" s="19" t="s">
        <v>236</v>
      </c>
      <c r="N89" s="22" t="s">
        <v>24</v>
      </c>
      <c r="O89" s="2"/>
    </row>
    <row r="90" spans="1:15" ht="30" customHeight="1">
      <c r="A90" s="18">
        <v>86</v>
      </c>
      <c r="B90" s="19" t="s">
        <v>314</v>
      </c>
      <c r="C90" s="20">
        <f t="shared" ca="1" si="1"/>
        <v>56</v>
      </c>
      <c r="D90" s="18" t="s">
        <v>315</v>
      </c>
      <c r="E90" s="19" t="s">
        <v>17</v>
      </c>
      <c r="F90" s="21">
        <v>24839</v>
      </c>
      <c r="G90" s="18" t="s">
        <v>28</v>
      </c>
      <c r="H90" s="18" t="s">
        <v>19</v>
      </c>
      <c r="I90" s="21">
        <v>37591</v>
      </c>
      <c r="J90" s="20" t="s">
        <v>264</v>
      </c>
      <c r="K90" s="19" t="s">
        <v>35</v>
      </c>
      <c r="L90" s="19" t="s">
        <v>316</v>
      </c>
      <c r="M90" s="19" t="s">
        <v>37</v>
      </c>
      <c r="N90" s="20" t="s">
        <v>37</v>
      </c>
      <c r="O90" s="2"/>
    </row>
    <row r="91" spans="1:15" ht="30" customHeight="1">
      <c r="A91" s="18">
        <v>87</v>
      </c>
      <c r="B91" s="19" t="s">
        <v>317</v>
      </c>
      <c r="C91" s="20">
        <f t="shared" ca="1" si="1"/>
        <v>52</v>
      </c>
      <c r="D91" s="18" t="s">
        <v>318</v>
      </c>
      <c r="E91" s="19" t="s">
        <v>80</v>
      </c>
      <c r="F91" s="21">
        <v>26573</v>
      </c>
      <c r="G91" s="18" t="s">
        <v>28</v>
      </c>
      <c r="H91" s="18" t="s">
        <v>19</v>
      </c>
      <c r="I91" s="21">
        <v>43617</v>
      </c>
      <c r="J91" s="20" t="s">
        <v>151</v>
      </c>
      <c r="K91" s="19" t="s">
        <v>319</v>
      </c>
      <c r="L91" s="19" t="s">
        <v>248</v>
      </c>
      <c r="M91" s="19" t="s">
        <v>236</v>
      </c>
      <c r="N91" s="22" t="s">
        <v>24</v>
      </c>
      <c r="O91" s="2"/>
    </row>
    <row r="92" spans="1:15" ht="30" customHeight="1">
      <c r="A92" s="18">
        <v>88</v>
      </c>
      <c r="B92" s="19" t="s">
        <v>320</v>
      </c>
      <c r="C92" s="20">
        <f t="shared" ca="1" si="1"/>
        <v>57</v>
      </c>
      <c r="D92" s="18" t="s">
        <v>321</v>
      </c>
      <c r="E92" s="19" t="s">
        <v>322</v>
      </c>
      <c r="F92" s="21">
        <v>24751</v>
      </c>
      <c r="G92" s="18" t="s">
        <v>28</v>
      </c>
      <c r="H92" s="18" t="s">
        <v>19</v>
      </c>
      <c r="I92" s="21">
        <v>36220</v>
      </c>
      <c r="J92" s="20" t="s">
        <v>264</v>
      </c>
      <c r="K92" s="19" t="s">
        <v>323</v>
      </c>
      <c r="L92" s="19" t="s">
        <v>235</v>
      </c>
      <c r="M92" s="19" t="s">
        <v>236</v>
      </c>
      <c r="N92" s="22" t="s">
        <v>24</v>
      </c>
      <c r="O92" s="2"/>
    </row>
    <row r="93" spans="1:15" ht="30" customHeight="1">
      <c r="A93" s="18">
        <v>89</v>
      </c>
      <c r="B93" s="19" t="s">
        <v>324</v>
      </c>
      <c r="C93" s="20">
        <f t="shared" ca="1" si="1"/>
        <v>32</v>
      </c>
      <c r="D93" s="18" t="s">
        <v>325</v>
      </c>
      <c r="E93" s="19" t="s">
        <v>326</v>
      </c>
      <c r="F93" s="21">
        <v>33782</v>
      </c>
      <c r="G93" s="18" t="s">
        <v>18</v>
      </c>
      <c r="H93" s="18" t="s">
        <v>19</v>
      </c>
      <c r="I93" s="21">
        <v>43497</v>
      </c>
      <c r="J93" s="20" t="s">
        <v>56</v>
      </c>
      <c r="K93" s="19" t="s">
        <v>239</v>
      </c>
      <c r="L93" s="19" t="s">
        <v>248</v>
      </c>
      <c r="M93" s="19" t="s">
        <v>236</v>
      </c>
      <c r="N93" s="22" t="s">
        <v>24</v>
      </c>
      <c r="O93" s="2"/>
    </row>
    <row r="94" spans="1:15" ht="30" customHeight="1">
      <c r="A94" s="18">
        <v>90</v>
      </c>
      <c r="B94" s="19" t="s">
        <v>327</v>
      </c>
      <c r="C94" s="20">
        <f t="shared" ca="1" si="1"/>
        <v>43</v>
      </c>
      <c r="D94" s="18" t="s">
        <v>328</v>
      </c>
      <c r="E94" s="19" t="s">
        <v>329</v>
      </c>
      <c r="F94" s="21">
        <v>29878</v>
      </c>
      <c r="G94" s="18" t="s">
        <v>28</v>
      </c>
      <c r="H94" s="18" t="s">
        <v>19</v>
      </c>
      <c r="I94" s="21">
        <v>42036</v>
      </c>
      <c r="J94" s="20" t="s">
        <v>34</v>
      </c>
      <c r="K94" s="19" t="s">
        <v>330</v>
      </c>
      <c r="L94" s="19" t="s">
        <v>248</v>
      </c>
      <c r="M94" s="19" t="s">
        <v>236</v>
      </c>
      <c r="N94" s="22" t="s">
        <v>24</v>
      </c>
      <c r="O94" s="2"/>
    </row>
    <row r="95" spans="1:15" ht="30" customHeight="1">
      <c r="A95" s="18">
        <v>91</v>
      </c>
      <c r="B95" s="19" t="s">
        <v>331</v>
      </c>
      <c r="C95" s="20">
        <f t="shared" ca="1" si="1"/>
        <v>47</v>
      </c>
      <c r="D95" s="18" t="s">
        <v>332</v>
      </c>
      <c r="E95" s="19" t="s">
        <v>17</v>
      </c>
      <c r="F95" s="21">
        <v>28194</v>
      </c>
      <c r="G95" s="18" t="s">
        <v>18</v>
      </c>
      <c r="H95" s="18" t="s">
        <v>19</v>
      </c>
      <c r="I95" s="21">
        <v>39448</v>
      </c>
      <c r="J95" s="20" t="s">
        <v>81</v>
      </c>
      <c r="K95" s="19" t="s">
        <v>239</v>
      </c>
      <c r="L95" s="19" t="s">
        <v>235</v>
      </c>
      <c r="M95" s="19" t="s">
        <v>236</v>
      </c>
      <c r="N95" s="22" t="s">
        <v>24</v>
      </c>
      <c r="O95" s="2"/>
    </row>
    <row r="96" spans="1:15" ht="30" customHeight="1">
      <c r="A96" s="18">
        <v>92</v>
      </c>
      <c r="B96" s="19" t="s">
        <v>333</v>
      </c>
      <c r="C96" s="20">
        <f t="shared" ca="1" si="1"/>
        <v>52</v>
      </c>
      <c r="D96" s="18" t="s">
        <v>334</v>
      </c>
      <c r="E96" s="19" t="s">
        <v>283</v>
      </c>
      <c r="F96" s="21">
        <v>26552</v>
      </c>
      <c r="G96" s="18" t="s">
        <v>18</v>
      </c>
      <c r="H96" s="18" t="s">
        <v>19</v>
      </c>
      <c r="I96" s="21">
        <v>39448</v>
      </c>
      <c r="J96" s="20" t="s">
        <v>81</v>
      </c>
      <c r="K96" s="19" t="s">
        <v>330</v>
      </c>
      <c r="L96" s="19" t="s">
        <v>248</v>
      </c>
      <c r="M96" s="19" t="s">
        <v>236</v>
      </c>
      <c r="N96" s="22" t="s">
        <v>24</v>
      </c>
      <c r="O96" s="2"/>
    </row>
    <row r="97" spans="1:15" ht="30" customHeight="1">
      <c r="A97" s="18">
        <v>93</v>
      </c>
      <c r="B97" s="19" t="s">
        <v>335</v>
      </c>
      <c r="C97" s="20">
        <f t="shared" ca="1" si="1"/>
        <v>41</v>
      </c>
      <c r="D97" s="18" t="s">
        <v>336</v>
      </c>
      <c r="E97" s="19" t="s">
        <v>17</v>
      </c>
      <c r="F97" s="21">
        <v>30408</v>
      </c>
      <c r="G97" s="18" t="s">
        <v>28</v>
      </c>
      <c r="H97" s="18" t="s">
        <v>19</v>
      </c>
      <c r="I97" s="21">
        <v>39873</v>
      </c>
      <c r="J97" s="20" t="s">
        <v>151</v>
      </c>
      <c r="K97" s="19" t="s">
        <v>35</v>
      </c>
      <c r="L97" s="19" t="s">
        <v>337</v>
      </c>
      <c r="M97" s="19" t="s">
        <v>37</v>
      </c>
      <c r="N97" s="20" t="s">
        <v>37</v>
      </c>
      <c r="O97" s="2"/>
    </row>
    <row r="98" spans="1:15" ht="30" customHeight="1">
      <c r="A98" s="18">
        <v>94</v>
      </c>
      <c r="B98" s="19" t="s">
        <v>338</v>
      </c>
      <c r="C98" s="20">
        <f t="shared" ca="1" si="1"/>
        <v>55</v>
      </c>
      <c r="D98" s="18" t="s">
        <v>339</v>
      </c>
      <c r="E98" s="19" t="s">
        <v>17</v>
      </c>
      <c r="F98" s="21">
        <v>25532</v>
      </c>
      <c r="G98" s="18" t="s">
        <v>18</v>
      </c>
      <c r="H98" s="18" t="s">
        <v>19</v>
      </c>
      <c r="I98" s="21">
        <v>37591</v>
      </c>
      <c r="J98" s="20" t="s">
        <v>264</v>
      </c>
      <c r="K98" s="19" t="s">
        <v>340</v>
      </c>
      <c r="L98" s="19" t="s">
        <v>235</v>
      </c>
      <c r="M98" s="19" t="s">
        <v>236</v>
      </c>
      <c r="N98" s="22" t="s">
        <v>24</v>
      </c>
      <c r="O98" s="2"/>
    </row>
    <row r="99" spans="1:15" ht="30" customHeight="1">
      <c r="A99" s="18">
        <v>95</v>
      </c>
      <c r="B99" s="19" t="s">
        <v>341</v>
      </c>
      <c r="C99" s="20">
        <f t="shared" ca="1" si="1"/>
        <v>44</v>
      </c>
      <c r="D99" s="18" t="s">
        <v>342</v>
      </c>
      <c r="E99" s="19" t="s">
        <v>17</v>
      </c>
      <c r="F99" s="21">
        <v>29366</v>
      </c>
      <c r="G99" s="18" t="s">
        <v>18</v>
      </c>
      <c r="H99" s="18" t="s">
        <v>19</v>
      </c>
      <c r="I99" s="21">
        <v>39965</v>
      </c>
      <c r="J99" s="20" t="s">
        <v>34</v>
      </c>
      <c r="K99" s="19" t="s">
        <v>343</v>
      </c>
      <c r="L99" s="19" t="s">
        <v>248</v>
      </c>
      <c r="M99" s="19" t="s">
        <v>236</v>
      </c>
      <c r="N99" s="22" t="s">
        <v>24</v>
      </c>
      <c r="O99" s="2"/>
    </row>
    <row r="100" spans="1:15" ht="30" customHeight="1">
      <c r="A100" s="18">
        <v>96</v>
      </c>
      <c r="B100" s="19" t="s">
        <v>344</v>
      </c>
      <c r="C100" s="20">
        <f t="shared" ca="1" si="1"/>
        <v>62</v>
      </c>
      <c r="D100" s="18" t="s">
        <v>345</v>
      </c>
      <c r="E100" s="19" t="s">
        <v>346</v>
      </c>
      <c r="F100" s="21">
        <v>22803</v>
      </c>
      <c r="G100" s="18" t="s">
        <v>28</v>
      </c>
      <c r="H100" s="18" t="s">
        <v>19</v>
      </c>
      <c r="I100" s="21">
        <v>36220</v>
      </c>
      <c r="J100" s="20" t="s">
        <v>264</v>
      </c>
      <c r="K100" s="19" t="s">
        <v>243</v>
      </c>
      <c r="L100" s="19" t="s">
        <v>235</v>
      </c>
      <c r="M100" s="19" t="s">
        <v>236</v>
      </c>
      <c r="N100" s="22" t="s">
        <v>24</v>
      </c>
      <c r="O100" s="2"/>
    </row>
    <row r="101" spans="1:15" ht="30" customHeight="1">
      <c r="A101" s="18">
        <v>97</v>
      </c>
      <c r="B101" s="19" t="s">
        <v>347</v>
      </c>
      <c r="C101" s="20">
        <f t="shared" ca="1" si="1"/>
        <v>39</v>
      </c>
      <c r="D101" s="18" t="s">
        <v>348</v>
      </c>
      <c r="E101" s="19" t="s">
        <v>17</v>
      </c>
      <c r="F101" s="21">
        <v>31078</v>
      </c>
      <c r="G101" s="18" t="s">
        <v>18</v>
      </c>
      <c r="H101" s="18" t="s">
        <v>19</v>
      </c>
      <c r="I101" s="21">
        <v>39873</v>
      </c>
      <c r="J101" s="20" t="s">
        <v>151</v>
      </c>
      <c r="K101" s="19" t="s">
        <v>239</v>
      </c>
      <c r="L101" s="19" t="s">
        <v>235</v>
      </c>
      <c r="M101" s="19" t="s">
        <v>236</v>
      </c>
      <c r="N101" s="22" t="s">
        <v>24</v>
      </c>
      <c r="O101" s="2"/>
    </row>
    <row r="102" spans="1:15" ht="30" customHeight="1">
      <c r="A102" s="18">
        <v>98</v>
      </c>
      <c r="B102" s="19" t="s">
        <v>349</v>
      </c>
      <c r="C102" s="20">
        <f t="shared" ca="1" si="1"/>
        <v>47</v>
      </c>
      <c r="D102" s="18" t="s">
        <v>350</v>
      </c>
      <c r="E102" s="19" t="s">
        <v>17</v>
      </c>
      <c r="F102" s="21">
        <v>28259</v>
      </c>
      <c r="G102" s="18" t="s">
        <v>28</v>
      </c>
      <c r="H102" s="18" t="s">
        <v>19</v>
      </c>
      <c r="I102" s="21">
        <v>39448</v>
      </c>
      <c r="J102" s="20" t="s">
        <v>34</v>
      </c>
      <c r="K102" s="19" t="s">
        <v>290</v>
      </c>
      <c r="L102" s="19" t="s">
        <v>248</v>
      </c>
      <c r="M102" s="19" t="s">
        <v>236</v>
      </c>
      <c r="N102" s="22" t="s">
        <v>24</v>
      </c>
      <c r="O102" s="2"/>
    </row>
    <row r="103" spans="1:15" ht="30" customHeight="1">
      <c r="A103" s="18">
        <v>99</v>
      </c>
      <c r="B103" s="19" t="s">
        <v>351</v>
      </c>
      <c r="C103" s="20">
        <f t="shared" ca="1" si="1"/>
        <v>41</v>
      </c>
      <c r="D103" s="18" t="s">
        <v>352</v>
      </c>
      <c r="E103" s="19" t="s">
        <v>17</v>
      </c>
      <c r="F103" s="21">
        <v>30544</v>
      </c>
      <c r="G103" s="18" t="s">
        <v>18</v>
      </c>
      <c r="H103" s="18" t="s">
        <v>19</v>
      </c>
      <c r="I103" s="21">
        <v>40179</v>
      </c>
      <c r="J103" s="20" t="s">
        <v>151</v>
      </c>
      <c r="K103" s="19" t="s">
        <v>353</v>
      </c>
      <c r="L103" s="19" t="s">
        <v>248</v>
      </c>
      <c r="M103" s="19" t="s">
        <v>236</v>
      </c>
      <c r="N103" s="22" t="s">
        <v>24</v>
      </c>
      <c r="O103" s="2"/>
    </row>
    <row r="104" spans="1:15" ht="30" customHeight="1">
      <c r="A104" s="18">
        <v>100</v>
      </c>
      <c r="B104" s="26" t="s">
        <v>354</v>
      </c>
      <c r="C104" s="20">
        <f t="shared" ca="1" si="1"/>
        <v>35</v>
      </c>
      <c r="D104" s="18" t="s">
        <v>355</v>
      </c>
      <c r="E104" s="19" t="s">
        <v>356</v>
      </c>
      <c r="F104" s="27">
        <v>32694</v>
      </c>
      <c r="G104" s="18" t="s">
        <v>18</v>
      </c>
      <c r="H104" s="18" t="s">
        <v>19</v>
      </c>
      <c r="I104" s="21">
        <v>44166</v>
      </c>
      <c r="J104" s="20" t="s">
        <v>20</v>
      </c>
      <c r="K104" s="19" t="s">
        <v>239</v>
      </c>
      <c r="L104" s="19" t="s">
        <v>357</v>
      </c>
      <c r="M104" s="19" t="s">
        <v>236</v>
      </c>
      <c r="N104" s="22" t="s">
        <v>24</v>
      </c>
      <c r="O104" s="2"/>
    </row>
    <row r="105" spans="1:15" ht="30" customHeight="1">
      <c r="A105" s="18">
        <v>101</v>
      </c>
      <c r="B105" s="19" t="s">
        <v>358</v>
      </c>
      <c r="C105" s="20">
        <f t="shared" ca="1" si="1"/>
        <v>57</v>
      </c>
      <c r="D105" s="18" t="s">
        <v>359</v>
      </c>
      <c r="E105" s="19" t="s">
        <v>302</v>
      </c>
      <c r="F105" s="21">
        <v>24644</v>
      </c>
      <c r="G105" s="18" t="s">
        <v>28</v>
      </c>
      <c r="H105" s="18" t="s">
        <v>19</v>
      </c>
      <c r="I105" s="21">
        <v>39965</v>
      </c>
      <c r="J105" s="20" t="s">
        <v>151</v>
      </c>
      <c r="K105" s="19" t="s">
        <v>239</v>
      </c>
      <c r="L105" s="19" t="s">
        <v>360</v>
      </c>
      <c r="M105" s="19" t="s">
        <v>37</v>
      </c>
      <c r="N105" s="20" t="s">
        <v>37</v>
      </c>
      <c r="O105" s="2"/>
    </row>
    <row r="106" spans="1:15" ht="30" customHeight="1">
      <c r="A106" s="18">
        <v>102</v>
      </c>
      <c r="B106" s="19" t="s">
        <v>361</v>
      </c>
      <c r="C106" s="20">
        <f t="shared" ca="1" si="1"/>
        <v>58</v>
      </c>
      <c r="D106" s="18" t="s">
        <v>362</v>
      </c>
      <c r="E106" s="19" t="s">
        <v>363</v>
      </c>
      <c r="F106" s="21">
        <v>24345</v>
      </c>
      <c r="G106" s="18" t="s">
        <v>18</v>
      </c>
      <c r="H106" s="18" t="s">
        <v>19</v>
      </c>
      <c r="I106" s="21">
        <v>39083</v>
      </c>
      <c r="J106" s="20" t="s">
        <v>264</v>
      </c>
      <c r="K106" s="19" t="s">
        <v>227</v>
      </c>
      <c r="L106" s="19" t="s">
        <v>364</v>
      </c>
      <c r="M106" s="19" t="s">
        <v>42</v>
      </c>
      <c r="N106" s="22" t="s">
        <v>24</v>
      </c>
      <c r="O106" s="2"/>
    </row>
    <row r="107" spans="1:15" ht="30" customHeight="1">
      <c r="A107" s="18">
        <v>104</v>
      </c>
      <c r="B107" s="19" t="s">
        <v>369</v>
      </c>
      <c r="C107" s="20">
        <f t="shared" ca="1" si="1"/>
        <v>30</v>
      </c>
      <c r="D107" s="18" t="s">
        <v>370</v>
      </c>
      <c r="E107" s="19" t="s">
        <v>17</v>
      </c>
      <c r="F107" s="21">
        <v>34449</v>
      </c>
      <c r="G107" s="18" t="s">
        <v>18</v>
      </c>
      <c r="H107" s="18" t="s">
        <v>19</v>
      </c>
      <c r="I107" s="21">
        <v>44166</v>
      </c>
      <c r="J107" s="20" t="s">
        <v>20</v>
      </c>
      <c r="K107" s="19" t="s">
        <v>371</v>
      </c>
      <c r="L107" s="19" t="s">
        <v>372</v>
      </c>
      <c r="M107" s="19" t="s">
        <v>236</v>
      </c>
      <c r="N107" s="22" t="s">
        <v>24</v>
      </c>
      <c r="O107" s="2"/>
    </row>
    <row r="108" spans="1:15" ht="30" customHeight="1">
      <c r="A108" s="18">
        <v>105</v>
      </c>
      <c r="B108" s="19" t="s">
        <v>373</v>
      </c>
      <c r="C108" s="20">
        <f t="shared" ca="1" si="1"/>
        <v>37</v>
      </c>
      <c r="D108" s="18" t="s">
        <v>374</v>
      </c>
      <c r="E108" s="19" t="s">
        <v>17</v>
      </c>
      <c r="F108" s="21">
        <v>31800</v>
      </c>
      <c r="G108" s="18" t="s">
        <v>18</v>
      </c>
      <c r="H108" s="18" t="s">
        <v>19</v>
      </c>
      <c r="I108" s="21">
        <v>40544</v>
      </c>
      <c r="J108" s="20" t="s">
        <v>151</v>
      </c>
      <c r="K108" s="19" t="s">
        <v>375</v>
      </c>
      <c r="L108" s="19" t="s">
        <v>376</v>
      </c>
      <c r="M108" s="19" t="s">
        <v>236</v>
      </c>
      <c r="N108" s="22" t="s">
        <v>24</v>
      </c>
      <c r="O108" s="2"/>
    </row>
    <row r="109" spans="1:15" ht="30" customHeight="1">
      <c r="A109" s="18">
        <v>106</v>
      </c>
      <c r="B109" s="19" t="s">
        <v>377</v>
      </c>
      <c r="C109" s="20">
        <f t="shared" ca="1" si="1"/>
        <v>54</v>
      </c>
      <c r="D109" s="18" t="s">
        <v>378</v>
      </c>
      <c r="E109" s="19" t="s">
        <v>356</v>
      </c>
      <c r="F109" s="21">
        <v>25644</v>
      </c>
      <c r="G109" s="18" t="s">
        <v>28</v>
      </c>
      <c r="H109" s="18" t="s">
        <v>19</v>
      </c>
      <c r="I109" s="21">
        <v>38353</v>
      </c>
      <c r="J109" s="20" t="s">
        <v>81</v>
      </c>
      <c r="K109" s="19" t="s">
        <v>379</v>
      </c>
      <c r="L109" s="19" t="s">
        <v>376</v>
      </c>
      <c r="M109" s="19" t="s">
        <v>236</v>
      </c>
      <c r="N109" s="22" t="s">
        <v>24</v>
      </c>
      <c r="O109" s="2"/>
    </row>
    <row r="110" spans="1:15" ht="30" customHeight="1">
      <c r="A110" s="18">
        <v>107</v>
      </c>
      <c r="B110" s="19" t="s">
        <v>380</v>
      </c>
      <c r="C110" s="20">
        <f t="shared" ca="1" si="1"/>
        <v>57</v>
      </c>
      <c r="D110" s="18" t="s">
        <v>381</v>
      </c>
      <c r="E110" s="19" t="s">
        <v>17</v>
      </c>
      <c r="F110" s="21">
        <v>24688</v>
      </c>
      <c r="G110" s="18" t="s">
        <v>28</v>
      </c>
      <c r="H110" s="18" t="s">
        <v>19</v>
      </c>
      <c r="I110" s="21">
        <v>34304</v>
      </c>
      <c r="J110" s="20" t="s">
        <v>264</v>
      </c>
      <c r="K110" s="19" t="s">
        <v>227</v>
      </c>
      <c r="L110" s="19" t="s">
        <v>364</v>
      </c>
      <c r="M110" s="19" t="s">
        <v>42</v>
      </c>
      <c r="N110" s="22" t="s">
        <v>24</v>
      </c>
      <c r="O110" s="2"/>
    </row>
    <row r="111" spans="1:15" ht="30" customHeight="1">
      <c r="A111" s="18">
        <v>108</v>
      </c>
      <c r="B111" s="19" t="s">
        <v>382</v>
      </c>
      <c r="C111" s="20">
        <f t="shared" ca="1" si="1"/>
        <v>32</v>
      </c>
      <c r="D111" s="18" t="s">
        <v>383</v>
      </c>
      <c r="E111" s="19" t="s">
        <v>17</v>
      </c>
      <c r="F111" s="21">
        <v>33847</v>
      </c>
      <c r="G111" s="18" t="s">
        <v>18</v>
      </c>
      <c r="H111" s="18" t="s">
        <v>19</v>
      </c>
      <c r="I111" s="21">
        <v>41609</v>
      </c>
      <c r="J111" s="20" t="s">
        <v>29</v>
      </c>
      <c r="K111" s="19" t="s">
        <v>384</v>
      </c>
      <c r="L111" s="19" t="s">
        <v>385</v>
      </c>
      <c r="M111" s="19" t="s">
        <v>42</v>
      </c>
      <c r="N111" s="22" t="s">
        <v>24</v>
      </c>
      <c r="O111" s="2"/>
    </row>
    <row r="112" spans="1:15" ht="30" customHeight="1">
      <c r="A112" s="18">
        <v>109</v>
      </c>
      <c r="B112" s="19" t="s">
        <v>386</v>
      </c>
      <c r="C112" s="20">
        <f t="shared" ca="1" si="1"/>
        <v>29</v>
      </c>
      <c r="D112" s="18" t="s">
        <v>387</v>
      </c>
      <c r="E112" s="19" t="s">
        <v>73</v>
      </c>
      <c r="F112" s="21">
        <v>34739</v>
      </c>
      <c r="G112" s="18" t="s">
        <v>28</v>
      </c>
      <c r="H112" s="18" t="s">
        <v>19</v>
      </c>
      <c r="I112" s="21">
        <v>43528</v>
      </c>
      <c r="J112" s="20" t="s">
        <v>29</v>
      </c>
      <c r="K112" s="19" t="s">
        <v>167</v>
      </c>
      <c r="L112" s="19" t="s">
        <v>388</v>
      </c>
      <c r="M112" s="19" t="s">
        <v>389</v>
      </c>
      <c r="N112" s="22" t="s">
        <v>24</v>
      </c>
      <c r="O112" s="2"/>
    </row>
    <row r="113" spans="1:15" ht="30" customHeight="1">
      <c r="A113" s="18">
        <v>110</v>
      </c>
      <c r="B113" s="19" t="s">
        <v>390</v>
      </c>
      <c r="C113" s="20">
        <f t="shared" ca="1" si="1"/>
        <v>36</v>
      </c>
      <c r="D113" s="18" t="s">
        <v>391</v>
      </c>
      <c r="E113" s="19" t="s">
        <v>17</v>
      </c>
      <c r="F113" s="21">
        <v>32216</v>
      </c>
      <c r="G113" s="18" t="s">
        <v>18</v>
      </c>
      <c r="H113" s="18" t="s">
        <v>19</v>
      </c>
      <c r="I113" s="21">
        <v>43528</v>
      </c>
      <c r="J113" s="20" t="s">
        <v>20</v>
      </c>
      <c r="K113" s="19" t="s">
        <v>82</v>
      </c>
      <c r="L113" s="19" t="s">
        <v>87</v>
      </c>
      <c r="M113" s="19" t="s">
        <v>23</v>
      </c>
      <c r="N113" s="22" t="s">
        <v>24</v>
      </c>
      <c r="O113" s="2"/>
    </row>
    <row r="114" spans="1:15" ht="30" customHeight="1">
      <c r="A114" s="18">
        <v>111</v>
      </c>
      <c r="B114" s="19" t="s">
        <v>392</v>
      </c>
      <c r="C114" s="20">
        <f t="shared" ca="1" si="1"/>
        <v>44</v>
      </c>
      <c r="D114" s="18" t="s">
        <v>393</v>
      </c>
      <c r="E114" s="19" t="s">
        <v>394</v>
      </c>
      <c r="F114" s="21">
        <v>29327</v>
      </c>
      <c r="G114" s="18" t="s">
        <v>18</v>
      </c>
      <c r="H114" s="18" t="s">
        <v>19</v>
      </c>
      <c r="I114" s="21">
        <v>40179</v>
      </c>
      <c r="J114" s="20" t="s">
        <v>56</v>
      </c>
      <c r="K114" s="19" t="s">
        <v>395</v>
      </c>
      <c r="L114" s="19" t="s">
        <v>396</v>
      </c>
      <c r="M114" s="19" t="s">
        <v>42</v>
      </c>
      <c r="N114" s="22" t="s">
        <v>24</v>
      </c>
      <c r="O114" s="2"/>
    </row>
    <row r="115" spans="1:15" ht="30" customHeight="1">
      <c r="A115" s="18">
        <v>112</v>
      </c>
      <c r="B115" s="19" t="s">
        <v>397</v>
      </c>
      <c r="C115" s="20">
        <f t="shared" ca="1" si="1"/>
        <v>41</v>
      </c>
      <c r="D115" s="18" t="s">
        <v>398</v>
      </c>
      <c r="E115" s="19" t="s">
        <v>242</v>
      </c>
      <c r="F115" s="21">
        <v>30639</v>
      </c>
      <c r="G115" s="18" t="s">
        <v>18</v>
      </c>
      <c r="H115" s="18" t="s">
        <v>19</v>
      </c>
      <c r="I115" s="21">
        <v>40544</v>
      </c>
      <c r="J115" s="20" t="s">
        <v>56</v>
      </c>
      <c r="K115" s="19" t="s">
        <v>82</v>
      </c>
      <c r="L115" s="19" t="s">
        <v>96</v>
      </c>
      <c r="M115" s="19" t="s">
        <v>23</v>
      </c>
      <c r="N115" s="22" t="s">
        <v>24</v>
      </c>
      <c r="O115" s="2"/>
    </row>
    <row r="116" spans="1:15" ht="30" customHeight="1">
      <c r="A116" s="18">
        <v>113</v>
      </c>
      <c r="B116" s="19" t="s">
        <v>399</v>
      </c>
      <c r="C116" s="20">
        <f t="shared" ca="1" si="1"/>
        <v>46</v>
      </c>
      <c r="D116" s="18" t="s">
        <v>400</v>
      </c>
      <c r="E116" s="19" t="s">
        <v>33</v>
      </c>
      <c r="F116" s="21">
        <v>28523</v>
      </c>
      <c r="G116" s="18" t="s">
        <v>18</v>
      </c>
      <c r="H116" s="18" t="s">
        <v>19</v>
      </c>
      <c r="I116" s="21">
        <v>39083</v>
      </c>
      <c r="J116" s="20" t="s">
        <v>34</v>
      </c>
      <c r="K116" s="19" t="s">
        <v>82</v>
      </c>
      <c r="L116" s="19" t="s">
        <v>96</v>
      </c>
      <c r="M116" s="19" t="s">
        <v>23</v>
      </c>
      <c r="N116" s="22" t="s">
        <v>24</v>
      </c>
      <c r="O116" s="2"/>
    </row>
    <row r="117" spans="1:15" ht="30" customHeight="1">
      <c r="A117" s="18">
        <v>114</v>
      </c>
      <c r="B117" s="19" t="s">
        <v>401</v>
      </c>
      <c r="C117" s="20">
        <f t="shared" ca="1" si="1"/>
        <v>45</v>
      </c>
      <c r="D117" s="18" t="s">
        <v>402</v>
      </c>
      <c r="E117" s="19" t="s">
        <v>17</v>
      </c>
      <c r="F117" s="21">
        <v>29195</v>
      </c>
      <c r="G117" s="18" t="s">
        <v>18</v>
      </c>
      <c r="H117" s="18" t="s">
        <v>19</v>
      </c>
      <c r="I117" s="21">
        <v>39083</v>
      </c>
      <c r="J117" s="20" t="s">
        <v>151</v>
      </c>
      <c r="K117" s="19" t="s">
        <v>82</v>
      </c>
      <c r="L117" s="19" t="s">
        <v>83</v>
      </c>
      <c r="M117" s="19" t="s">
        <v>23</v>
      </c>
      <c r="N117" s="22" t="s">
        <v>24</v>
      </c>
      <c r="O117" s="2"/>
    </row>
    <row r="118" spans="1:15" ht="30" customHeight="1">
      <c r="A118" s="18">
        <v>115</v>
      </c>
      <c r="B118" s="19" t="s">
        <v>403</v>
      </c>
      <c r="C118" s="20">
        <f t="shared" ca="1" si="1"/>
        <v>35</v>
      </c>
      <c r="D118" s="18" t="s">
        <v>404</v>
      </c>
      <c r="E118" s="19" t="s">
        <v>405</v>
      </c>
      <c r="F118" s="21">
        <v>32670</v>
      </c>
      <c r="G118" s="18" t="s">
        <v>18</v>
      </c>
      <c r="H118" s="18" t="s">
        <v>19</v>
      </c>
      <c r="I118" s="21">
        <v>43528</v>
      </c>
      <c r="J118" s="20" t="s">
        <v>29</v>
      </c>
      <c r="K118" s="19" t="s">
        <v>406</v>
      </c>
      <c r="L118" s="19" t="s">
        <v>407</v>
      </c>
      <c r="M118" s="19" t="s">
        <v>23</v>
      </c>
      <c r="N118" s="22" t="s">
        <v>24</v>
      </c>
      <c r="O118" s="2"/>
    </row>
    <row r="119" spans="1:15" ht="30" customHeight="1">
      <c r="A119" s="18">
        <v>116</v>
      </c>
      <c r="B119" s="19" t="s">
        <v>412</v>
      </c>
      <c r="C119" s="20">
        <f t="shared" ca="1" si="1"/>
        <v>32</v>
      </c>
      <c r="D119" s="18" t="s">
        <v>413</v>
      </c>
      <c r="E119" s="19" t="s">
        <v>17</v>
      </c>
      <c r="F119" s="21">
        <v>33609</v>
      </c>
      <c r="G119" s="18" t="s">
        <v>28</v>
      </c>
      <c r="H119" s="18" t="s">
        <v>19</v>
      </c>
      <c r="I119" s="21">
        <v>43528</v>
      </c>
      <c r="J119" s="20" t="s">
        <v>29</v>
      </c>
      <c r="K119" s="19" t="s">
        <v>21</v>
      </c>
      <c r="L119" s="19" t="s">
        <v>30</v>
      </c>
      <c r="M119" s="19" t="s">
        <v>23</v>
      </c>
      <c r="N119" s="22" t="s">
        <v>24</v>
      </c>
      <c r="O119" s="2"/>
    </row>
    <row r="120" spans="1:15" ht="30" customHeight="1">
      <c r="A120" s="18">
        <v>117</v>
      </c>
      <c r="B120" s="19" t="s">
        <v>414</v>
      </c>
      <c r="C120" s="20">
        <f t="shared" ca="1" si="1"/>
        <v>42</v>
      </c>
      <c r="D120" s="18" t="s">
        <v>415</v>
      </c>
      <c r="E120" s="19" t="s">
        <v>17</v>
      </c>
      <c r="F120" s="21">
        <v>30167</v>
      </c>
      <c r="G120" s="18" t="s">
        <v>28</v>
      </c>
      <c r="H120" s="18" t="s">
        <v>19</v>
      </c>
      <c r="I120" s="21">
        <v>39448</v>
      </c>
      <c r="J120" s="20" t="s">
        <v>34</v>
      </c>
      <c r="K120" s="19" t="s">
        <v>82</v>
      </c>
      <c r="L120" s="19" t="s">
        <v>96</v>
      </c>
      <c r="M120" s="19" t="s">
        <v>23</v>
      </c>
      <c r="N120" s="22" t="s">
        <v>24</v>
      </c>
      <c r="O120" s="2"/>
    </row>
    <row r="121" spans="1:15" ht="30" customHeight="1">
      <c r="A121" s="18">
        <v>118</v>
      </c>
      <c r="B121" s="19" t="s">
        <v>416</v>
      </c>
      <c r="C121" s="20">
        <f t="shared" ca="1" si="1"/>
        <v>40</v>
      </c>
      <c r="D121" s="18" t="s">
        <v>417</v>
      </c>
      <c r="E121" s="19" t="s">
        <v>131</v>
      </c>
      <c r="F121" s="21">
        <v>30895</v>
      </c>
      <c r="G121" s="18" t="s">
        <v>18</v>
      </c>
      <c r="H121" s="18" t="s">
        <v>19</v>
      </c>
      <c r="I121" s="21">
        <v>43276</v>
      </c>
      <c r="J121" s="20" t="s">
        <v>65</v>
      </c>
      <c r="K121" s="19" t="s">
        <v>52</v>
      </c>
      <c r="L121" s="19" t="s">
        <v>66</v>
      </c>
      <c r="M121" s="19" t="s">
        <v>23</v>
      </c>
      <c r="N121" s="22" t="s">
        <v>24</v>
      </c>
      <c r="O121" s="2"/>
    </row>
    <row r="122" spans="1:15" ht="30" customHeight="1">
      <c r="A122" s="18">
        <v>119</v>
      </c>
      <c r="B122" s="19" t="s">
        <v>418</v>
      </c>
      <c r="C122" s="20">
        <f t="shared" ca="1" si="1"/>
        <v>54</v>
      </c>
      <c r="D122" s="18" t="s">
        <v>419</v>
      </c>
      <c r="E122" s="19" t="s">
        <v>73</v>
      </c>
      <c r="F122" s="21">
        <v>25629</v>
      </c>
      <c r="G122" s="18" t="s">
        <v>18</v>
      </c>
      <c r="H122" s="18" t="s">
        <v>19</v>
      </c>
      <c r="I122" s="21">
        <v>34394</v>
      </c>
      <c r="J122" s="20" t="s">
        <v>81</v>
      </c>
      <c r="K122" s="19" t="s">
        <v>82</v>
      </c>
      <c r="L122" s="19" t="s">
        <v>420</v>
      </c>
      <c r="M122" s="19" t="s">
        <v>37</v>
      </c>
      <c r="N122" s="20" t="s">
        <v>37</v>
      </c>
      <c r="O122" s="2"/>
    </row>
    <row r="123" spans="1:15" ht="30" customHeight="1">
      <c r="A123" s="18">
        <v>120</v>
      </c>
      <c r="B123" s="19" t="s">
        <v>421</v>
      </c>
      <c r="C123" s="20">
        <f t="shared" ca="1" si="1"/>
        <v>53</v>
      </c>
      <c r="D123" s="18" t="s">
        <v>422</v>
      </c>
      <c r="E123" s="19" t="s">
        <v>17</v>
      </c>
      <c r="F123" s="21">
        <v>26248</v>
      </c>
      <c r="G123" s="18" t="s">
        <v>18</v>
      </c>
      <c r="H123" s="18" t="s">
        <v>19</v>
      </c>
      <c r="I123" s="21">
        <v>39448</v>
      </c>
      <c r="J123" s="20" t="s">
        <v>20</v>
      </c>
      <c r="K123" s="19" t="s">
        <v>185</v>
      </c>
      <c r="L123" s="19" t="s">
        <v>423</v>
      </c>
      <c r="M123" s="19" t="s">
        <v>424</v>
      </c>
      <c r="N123" s="22" t="s">
        <v>77</v>
      </c>
      <c r="O123" s="2"/>
    </row>
    <row r="124" spans="1:15" ht="30" customHeight="1">
      <c r="A124" s="18">
        <v>121</v>
      </c>
      <c r="B124" s="19" t="s">
        <v>425</v>
      </c>
      <c r="C124" s="20">
        <f t="shared" ca="1" si="1"/>
        <v>37</v>
      </c>
      <c r="D124" s="18" t="s">
        <v>426</v>
      </c>
      <c r="E124" s="19" t="s">
        <v>73</v>
      </c>
      <c r="F124" s="21">
        <v>31853</v>
      </c>
      <c r="G124" s="18" t="s">
        <v>18</v>
      </c>
      <c r="H124" s="18" t="s">
        <v>19</v>
      </c>
      <c r="I124" s="21">
        <v>44166</v>
      </c>
      <c r="J124" s="20" t="s">
        <v>46</v>
      </c>
      <c r="K124" s="19" t="s">
        <v>427</v>
      </c>
      <c r="L124" s="19" t="s">
        <v>428</v>
      </c>
      <c r="M124" s="19" t="s">
        <v>42</v>
      </c>
      <c r="N124" s="22" t="s">
        <v>77</v>
      </c>
      <c r="O124" s="2"/>
    </row>
    <row r="125" spans="1:15" ht="30" customHeight="1">
      <c r="A125" s="18">
        <v>122</v>
      </c>
      <c r="B125" s="19" t="s">
        <v>429</v>
      </c>
      <c r="C125" s="20">
        <f t="shared" ca="1" si="1"/>
        <v>51</v>
      </c>
      <c r="D125" s="18" t="s">
        <v>430</v>
      </c>
      <c r="E125" s="19" t="s">
        <v>431</v>
      </c>
      <c r="F125" s="21">
        <v>26787</v>
      </c>
      <c r="G125" s="18" t="s">
        <v>18</v>
      </c>
      <c r="H125" s="18" t="s">
        <v>19</v>
      </c>
      <c r="I125" s="21">
        <v>39448</v>
      </c>
      <c r="J125" s="20" t="s">
        <v>29</v>
      </c>
      <c r="K125" s="19" t="s">
        <v>427</v>
      </c>
      <c r="L125" s="19" t="s">
        <v>61</v>
      </c>
      <c r="M125" s="19" t="s">
        <v>42</v>
      </c>
      <c r="N125" s="22" t="s">
        <v>77</v>
      </c>
      <c r="O125" s="2"/>
    </row>
    <row r="126" spans="1:15" ht="30" customHeight="1">
      <c r="A126" s="18">
        <v>123</v>
      </c>
      <c r="B126" s="19" t="s">
        <v>432</v>
      </c>
      <c r="C126" s="20">
        <f t="shared" ca="1" si="1"/>
        <v>47</v>
      </c>
      <c r="D126" s="18" t="s">
        <v>433</v>
      </c>
      <c r="E126" s="19" t="s">
        <v>17</v>
      </c>
      <c r="F126" s="21">
        <v>28201</v>
      </c>
      <c r="G126" s="18" t="s">
        <v>18</v>
      </c>
      <c r="H126" s="18" t="s">
        <v>19</v>
      </c>
      <c r="I126" s="21">
        <v>38808</v>
      </c>
      <c r="J126" s="20" t="s">
        <v>34</v>
      </c>
      <c r="K126" s="19" t="s">
        <v>82</v>
      </c>
      <c r="L126" s="19" t="s">
        <v>96</v>
      </c>
      <c r="M126" s="19" t="s">
        <v>23</v>
      </c>
      <c r="N126" s="22" t="s">
        <v>24</v>
      </c>
      <c r="O126" s="2"/>
    </row>
    <row r="127" spans="1:15" ht="30" customHeight="1">
      <c r="A127" s="18">
        <v>124</v>
      </c>
      <c r="B127" s="19" t="s">
        <v>434</v>
      </c>
      <c r="C127" s="20">
        <f t="shared" ca="1" si="1"/>
        <v>55</v>
      </c>
      <c r="D127" s="18" t="s">
        <v>435</v>
      </c>
      <c r="E127" s="19" t="s">
        <v>17</v>
      </c>
      <c r="F127" s="21">
        <v>25345</v>
      </c>
      <c r="G127" s="18" t="s">
        <v>18</v>
      </c>
      <c r="H127" s="18" t="s">
        <v>19</v>
      </c>
      <c r="I127" s="21">
        <v>34029</v>
      </c>
      <c r="J127" s="20" t="s">
        <v>34</v>
      </c>
      <c r="K127" s="19" t="s">
        <v>69</v>
      </c>
      <c r="L127" s="19" t="s">
        <v>436</v>
      </c>
      <c r="M127" s="19" t="s">
        <v>42</v>
      </c>
      <c r="N127" s="22" t="s">
        <v>24</v>
      </c>
      <c r="O127" s="2"/>
    </row>
    <row r="128" spans="1:15" ht="30" customHeight="1">
      <c r="A128" s="18">
        <v>125</v>
      </c>
      <c r="B128" s="19" t="s">
        <v>440</v>
      </c>
      <c r="C128" s="20">
        <f t="shared" ca="1" si="1"/>
        <v>44</v>
      </c>
      <c r="D128" s="18" t="s">
        <v>441</v>
      </c>
      <c r="E128" s="19" t="s">
        <v>17</v>
      </c>
      <c r="F128" s="21">
        <v>29553</v>
      </c>
      <c r="G128" s="18" t="s">
        <v>18</v>
      </c>
      <c r="H128" s="18" t="s">
        <v>19</v>
      </c>
      <c r="I128" s="21">
        <v>38808</v>
      </c>
      <c r="J128" s="20" t="s">
        <v>34</v>
      </c>
      <c r="K128" s="19" t="s">
        <v>52</v>
      </c>
      <c r="L128" s="19" t="s">
        <v>53</v>
      </c>
      <c r="M128" s="19" t="s">
        <v>23</v>
      </c>
      <c r="N128" s="22" t="s">
        <v>24</v>
      </c>
      <c r="O128" s="2"/>
    </row>
    <row r="129" spans="1:15" ht="30" customHeight="1">
      <c r="A129" s="18">
        <v>126</v>
      </c>
      <c r="B129" s="19" t="s">
        <v>442</v>
      </c>
      <c r="C129" s="20">
        <f t="shared" ca="1" si="1"/>
        <v>44</v>
      </c>
      <c r="D129" s="18" t="s">
        <v>443</v>
      </c>
      <c r="E129" s="19" t="s">
        <v>17</v>
      </c>
      <c r="F129" s="21">
        <v>29408</v>
      </c>
      <c r="G129" s="18" t="s">
        <v>28</v>
      </c>
      <c r="H129" s="18" t="s">
        <v>19</v>
      </c>
      <c r="I129" s="21">
        <v>39814</v>
      </c>
      <c r="J129" s="20" t="s">
        <v>29</v>
      </c>
      <c r="K129" s="19" t="s">
        <v>444</v>
      </c>
      <c r="L129" s="19" t="s">
        <v>445</v>
      </c>
      <c r="M129" s="19" t="s">
        <v>424</v>
      </c>
      <c r="N129" s="22" t="s">
        <v>77</v>
      </c>
      <c r="O129" s="2"/>
    </row>
    <row r="130" spans="1:15" ht="30" customHeight="1">
      <c r="A130" s="18">
        <v>127</v>
      </c>
      <c r="B130" s="19" t="s">
        <v>446</v>
      </c>
      <c r="C130" s="20">
        <f t="shared" ca="1" si="1"/>
        <v>38</v>
      </c>
      <c r="D130" s="18" t="s">
        <v>447</v>
      </c>
      <c r="E130" s="19" t="s">
        <v>17</v>
      </c>
      <c r="F130" s="21">
        <v>31480</v>
      </c>
      <c r="G130" s="18" t="s">
        <v>18</v>
      </c>
      <c r="H130" s="18" t="s">
        <v>19</v>
      </c>
      <c r="I130" s="21">
        <v>43528</v>
      </c>
      <c r="J130" s="20" t="s">
        <v>29</v>
      </c>
      <c r="K130" s="19" t="s">
        <v>21</v>
      </c>
      <c r="L130" s="19" t="s">
        <v>30</v>
      </c>
      <c r="M130" s="19" t="s">
        <v>23</v>
      </c>
      <c r="N130" s="22" t="s">
        <v>24</v>
      </c>
      <c r="O130" s="2"/>
    </row>
    <row r="131" spans="1:15" ht="30" customHeight="1">
      <c r="A131" s="18">
        <v>128</v>
      </c>
      <c r="B131" s="19" t="s">
        <v>448</v>
      </c>
      <c r="C131" s="20">
        <f t="shared" ca="1" si="1"/>
        <v>44</v>
      </c>
      <c r="D131" s="18" t="s">
        <v>449</v>
      </c>
      <c r="E131" s="19" t="s">
        <v>173</v>
      </c>
      <c r="F131" s="21">
        <v>29280</v>
      </c>
      <c r="G131" s="18" t="s">
        <v>18</v>
      </c>
      <c r="H131" s="18" t="s">
        <v>19</v>
      </c>
      <c r="I131" s="21">
        <v>39873</v>
      </c>
      <c r="J131" s="20" t="s">
        <v>56</v>
      </c>
      <c r="K131" s="19" t="s">
        <v>21</v>
      </c>
      <c r="L131" s="19" t="s">
        <v>96</v>
      </c>
      <c r="M131" s="19" t="s">
        <v>23</v>
      </c>
      <c r="N131" s="22" t="s">
        <v>24</v>
      </c>
      <c r="O131" s="2"/>
    </row>
    <row r="132" spans="1:15" ht="30" customHeight="1">
      <c r="A132" s="18">
        <v>129</v>
      </c>
      <c r="B132" s="19" t="s">
        <v>450</v>
      </c>
      <c r="C132" s="20">
        <f t="shared" ca="1" si="1"/>
        <v>44</v>
      </c>
      <c r="D132" s="18" t="s">
        <v>451</v>
      </c>
      <c r="E132" s="19" t="s">
        <v>17</v>
      </c>
      <c r="F132" s="21">
        <v>29356</v>
      </c>
      <c r="G132" s="18" t="s">
        <v>18</v>
      </c>
      <c r="H132" s="18" t="s">
        <v>19</v>
      </c>
      <c r="I132" s="21">
        <v>40544</v>
      </c>
      <c r="J132" s="20" t="s">
        <v>56</v>
      </c>
      <c r="K132" s="19" t="s">
        <v>82</v>
      </c>
      <c r="L132" s="19" t="s">
        <v>96</v>
      </c>
      <c r="M132" s="19" t="s">
        <v>23</v>
      </c>
      <c r="N132" s="22" t="s">
        <v>24</v>
      </c>
      <c r="O132" s="2"/>
    </row>
    <row r="133" spans="1:15" ht="30" customHeight="1">
      <c r="A133" s="18">
        <v>130</v>
      </c>
      <c r="B133" s="19" t="s">
        <v>452</v>
      </c>
      <c r="C133" s="20">
        <f t="shared" ref="C133:C196" ca="1" si="2">(YEAR(NOW())-YEAR(F133))</f>
        <v>47</v>
      </c>
      <c r="D133" s="18" t="s">
        <v>453</v>
      </c>
      <c r="E133" s="19" t="s">
        <v>17</v>
      </c>
      <c r="F133" s="21">
        <v>28352</v>
      </c>
      <c r="G133" s="18" t="s">
        <v>18</v>
      </c>
      <c r="H133" s="18" t="s">
        <v>19</v>
      </c>
      <c r="I133" s="21">
        <v>39083</v>
      </c>
      <c r="J133" s="20" t="s">
        <v>34</v>
      </c>
      <c r="K133" s="19" t="s">
        <v>160</v>
      </c>
      <c r="L133" s="19" t="s">
        <v>96</v>
      </c>
      <c r="M133" s="19" t="s">
        <v>23</v>
      </c>
      <c r="N133" s="22" t="s">
        <v>24</v>
      </c>
      <c r="O133" s="2"/>
    </row>
    <row r="134" spans="1:15" ht="30" customHeight="1">
      <c r="A134" s="18">
        <v>131</v>
      </c>
      <c r="B134" s="19" t="s">
        <v>454</v>
      </c>
      <c r="C134" s="20">
        <f t="shared" ca="1" si="2"/>
        <v>46</v>
      </c>
      <c r="D134" s="18" t="s">
        <v>455</v>
      </c>
      <c r="E134" s="19" t="s">
        <v>17</v>
      </c>
      <c r="F134" s="21">
        <v>28589</v>
      </c>
      <c r="G134" s="18" t="s">
        <v>18</v>
      </c>
      <c r="H134" s="18" t="s">
        <v>19</v>
      </c>
      <c r="I134" s="21">
        <v>39083</v>
      </c>
      <c r="J134" s="20" t="s">
        <v>20</v>
      </c>
      <c r="K134" s="19" t="s">
        <v>52</v>
      </c>
      <c r="L134" s="19" t="s">
        <v>104</v>
      </c>
      <c r="M134" s="19" t="s">
        <v>23</v>
      </c>
      <c r="N134" s="22" t="s">
        <v>24</v>
      </c>
      <c r="O134" s="2"/>
    </row>
    <row r="135" spans="1:15" ht="30" customHeight="1">
      <c r="A135" s="18">
        <v>132</v>
      </c>
      <c r="B135" s="19" t="s">
        <v>456</v>
      </c>
      <c r="C135" s="20">
        <f t="shared" ca="1" si="2"/>
        <v>55</v>
      </c>
      <c r="D135" s="18" t="s">
        <v>457</v>
      </c>
      <c r="E135" s="19" t="s">
        <v>17</v>
      </c>
      <c r="F135" s="21">
        <v>25309</v>
      </c>
      <c r="G135" s="18" t="s">
        <v>18</v>
      </c>
      <c r="H135" s="18" t="s">
        <v>19</v>
      </c>
      <c r="I135" s="21">
        <v>32203</v>
      </c>
      <c r="J135" s="20" t="s">
        <v>34</v>
      </c>
      <c r="K135" s="19" t="s">
        <v>21</v>
      </c>
      <c r="L135" s="19" t="s">
        <v>57</v>
      </c>
      <c r="M135" s="19" t="s">
        <v>23</v>
      </c>
      <c r="N135" s="22" t="s">
        <v>24</v>
      </c>
      <c r="O135" s="2"/>
    </row>
    <row r="136" spans="1:15" ht="30" customHeight="1">
      <c r="A136" s="18">
        <v>133</v>
      </c>
      <c r="B136" s="19" t="s">
        <v>458</v>
      </c>
      <c r="C136" s="20">
        <f t="shared" ca="1" si="2"/>
        <v>40</v>
      </c>
      <c r="D136" s="18" t="s">
        <v>459</v>
      </c>
      <c r="E136" s="19" t="s">
        <v>17</v>
      </c>
      <c r="F136" s="21">
        <v>30731</v>
      </c>
      <c r="G136" s="18" t="s">
        <v>18</v>
      </c>
      <c r="H136" s="18" t="s">
        <v>19</v>
      </c>
      <c r="I136" s="21">
        <v>39873</v>
      </c>
      <c r="J136" s="20" t="s">
        <v>56</v>
      </c>
      <c r="K136" s="19" t="s">
        <v>460</v>
      </c>
      <c r="L136" s="19" t="s">
        <v>461</v>
      </c>
      <c r="M136" s="19" t="s">
        <v>23</v>
      </c>
      <c r="N136" s="22" t="s">
        <v>24</v>
      </c>
      <c r="O136" s="2"/>
    </row>
    <row r="137" spans="1:15" ht="30" customHeight="1">
      <c r="A137" s="18">
        <v>134</v>
      </c>
      <c r="B137" s="19" t="s">
        <v>462</v>
      </c>
      <c r="C137" s="20">
        <f t="shared" ca="1" si="2"/>
        <v>37</v>
      </c>
      <c r="D137" s="18" t="s">
        <v>463</v>
      </c>
      <c r="E137" s="19" t="s">
        <v>17</v>
      </c>
      <c r="F137" s="21">
        <v>32001</v>
      </c>
      <c r="G137" s="18" t="s">
        <v>18</v>
      </c>
      <c r="H137" s="18" t="s">
        <v>19</v>
      </c>
      <c r="I137" s="21">
        <v>40179</v>
      </c>
      <c r="J137" s="20" t="s">
        <v>20</v>
      </c>
      <c r="K137" s="19" t="s">
        <v>52</v>
      </c>
      <c r="L137" s="19" t="s">
        <v>104</v>
      </c>
      <c r="M137" s="19" t="s">
        <v>23</v>
      </c>
      <c r="N137" s="22" t="s">
        <v>24</v>
      </c>
      <c r="O137" s="2"/>
    </row>
    <row r="138" spans="1:15" ht="30" customHeight="1">
      <c r="A138" s="18">
        <v>135</v>
      </c>
      <c r="B138" s="19" t="s">
        <v>464</v>
      </c>
      <c r="C138" s="20">
        <f t="shared" ca="1" si="2"/>
        <v>49</v>
      </c>
      <c r="D138" s="18" t="s">
        <v>465</v>
      </c>
      <c r="E138" s="19" t="s">
        <v>17</v>
      </c>
      <c r="F138" s="21">
        <v>27642</v>
      </c>
      <c r="G138" s="18" t="s">
        <v>18</v>
      </c>
      <c r="H138" s="18" t="s">
        <v>19</v>
      </c>
      <c r="I138" s="21">
        <v>39448</v>
      </c>
      <c r="J138" s="20" t="s">
        <v>20</v>
      </c>
      <c r="K138" s="19" t="s">
        <v>466</v>
      </c>
      <c r="L138" s="19" t="s">
        <v>467</v>
      </c>
      <c r="M138" s="19" t="s">
        <v>468</v>
      </c>
      <c r="N138" s="22" t="s">
        <v>77</v>
      </c>
      <c r="O138" s="2"/>
    </row>
    <row r="139" spans="1:15" ht="30" customHeight="1">
      <c r="A139" s="18">
        <v>136</v>
      </c>
      <c r="B139" s="19" t="s">
        <v>469</v>
      </c>
      <c r="C139" s="20">
        <f t="shared" ca="1" si="2"/>
        <v>47</v>
      </c>
      <c r="D139" s="18" t="s">
        <v>470</v>
      </c>
      <c r="E139" s="19" t="s">
        <v>17</v>
      </c>
      <c r="F139" s="21">
        <v>28177</v>
      </c>
      <c r="G139" s="18" t="s">
        <v>18</v>
      </c>
      <c r="H139" s="18" t="s">
        <v>19</v>
      </c>
      <c r="I139" s="21">
        <v>37986</v>
      </c>
      <c r="J139" s="20" t="s">
        <v>151</v>
      </c>
      <c r="K139" s="19" t="s">
        <v>471</v>
      </c>
      <c r="L139" s="19" t="s">
        <v>83</v>
      </c>
      <c r="M139" s="19" t="s">
        <v>23</v>
      </c>
      <c r="N139" s="22" t="s">
        <v>24</v>
      </c>
      <c r="O139" s="2"/>
    </row>
    <row r="140" spans="1:15" ht="30" customHeight="1">
      <c r="A140" s="18">
        <v>137</v>
      </c>
      <c r="B140" s="28" t="s">
        <v>472</v>
      </c>
      <c r="C140" s="20">
        <f t="shared" ca="1" si="2"/>
        <v>28</v>
      </c>
      <c r="D140" s="18" t="s">
        <v>473</v>
      </c>
      <c r="E140" s="19" t="s">
        <v>17</v>
      </c>
      <c r="F140" s="21">
        <v>35209</v>
      </c>
      <c r="G140" s="18" t="s">
        <v>28</v>
      </c>
      <c r="H140" s="18" t="s">
        <v>19</v>
      </c>
      <c r="I140" s="21">
        <v>44166</v>
      </c>
      <c r="J140" s="20" t="s">
        <v>46</v>
      </c>
      <c r="K140" s="19" t="s">
        <v>474</v>
      </c>
      <c r="L140" s="19" t="s">
        <v>428</v>
      </c>
      <c r="M140" s="19" t="s">
        <v>134</v>
      </c>
      <c r="N140" s="22" t="s">
        <v>77</v>
      </c>
      <c r="O140" s="2"/>
    </row>
    <row r="141" spans="1:15" ht="30" customHeight="1">
      <c r="A141" s="18">
        <v>138</v>
      </c>
      <c r="B141" s="19" t="s">
        <v>475</v>
      </c>
      <c r="C141" s="20">
        <f t="shared" ca="1" si="2"/>
        <v>32</v>
      </c>
      <c r="D141" s="18" t="s">
        <v>476</v>
      </c>
      <c r="E141" s="19" t="s">
        <v>73</v>
      </c>
      <c r="F141" s="21">
        <v>33612</v>
      </c>
      <c r="G141" s="18" t="s">
        <v>28</v>
      </c>
      <c r="H141" s="18" t="s">
        <v>19</v>
      </c>
      <c r="I141" s="21">
        <v>44166</v>
      </c>
      <c r="J141" s="20" t="s">
        <v>46</v>
      </c>
      <c r="K141" s="19" t="s">
        <v>477</v>
      </c>
      <c r="L141" s="19" t="s">
        <v>478</v>
      </c>
      <c r="M141" s="19" t="s">
        <v>479</v>
      </c>
      <c r="N141" s="22" t="s">
        <v>77</v>
      </c>
      <c r="O141" s="2"/>
    </row>
    <row r="142" spans="1:15" ht="30" customHeight="1">
      <c r="A142" s="18">
        <v>139</v>
      </c>
      <c r="B142" s="19" t="s">
        <v>480</v>
      </c>
      <c r="C142" s="20">
        <f t="shared" ca="1" si="2"/>
        <v>26</v>
      </c>
      <c r="D142" s="18" t="s">
        <v>481</v>
      </c>
      <c r="E142" s="19" t="s">
        <v>17</v>
      </c>
      <c r="F142" s="21">
        <v>35802</v>
      </c>
      <c r="G142" s="18" t="s">
        <v>18</v>
      </c>
      <c r="H142" s="18" t="s">
        <v>19</v>
      </c>
      <c r="I142" s="21">
        <v>43528</v>
      </c>
      <c r="J142" s="20" t="s">
        <v>29</v>
      </c>
      <c r="K142" s="19" t="s">
        <v>197</v>
      </c>
      <c r="L142" s="19" t="s">
        <v>482</v>
      </c>
      <c r="M142" s="19" t="s">
        <v>199</v>
      </c>
      <c r="N142" s="22" t="s">
        <v>24</v>
      </c>
      <c r="O142" s="2"/>
    </row>
    <row r="143" spans="1:15" ht="30" customHeight="1">
      <c r="A143" s="18">
        <v>140</v>
      </c>
      <c r="B143" s="19" t="s">
        <v>483</v>
      </c>
      <c r="C143" s="20">
        <f t="shared" ca="1" si="2"/>
        <v>49</v>
      </c>
      <c r="D143" s="18" t="s">
        <v>484</v>
      </c>
      <c r="E143" s="19" t="s">
        <v>485</v>
      </c>
      <c r="F143" s="21">
        <v>27589</v>
      </c>
      <c r="G143" s="18" t="s">
        <v>28</v>
      </c>
      <c r="H143" s="18" t="s">
        <v>19</v>
      </c>
      <c r="I143" s="21">
        <v>34759</v>
      </c>
      <c r="J143" s="20" t="s">
        <v>34</v>
      </c>
      <c r="K143" s="19" t="s">
        <v>197</v>
      </c>
      <c r="L143" s="19" t="s">
        <v>198</v>
      </c>
      <c r="M143" s="19" t="s">
        <v>199</v>
      </c>
      <c r="N143" s="22" t="s">
        <v>24</v>
      </c>
      <c r="O143" s="2"/>
    </row>
    <row r="144" spans="1:15" ht="30" customHeight="1">
      <c r="A144" s="18">
        <v>141</v>
      </c>
      <c r="B144" s="19" t="s">
        <v>486</v>
      </c>
      <c r="C144" s="20">
        <f t="shared" ca="1" si="2"/>
        <v>29</v>
      </c>
      <c r="D144" s="18" t="s">
        <v>487</v>
      </c>
      <c r="E144" s="19" t="s">
        <v>17</v>
      </c>
      <c r="F144" s="21">
        <v>34773</v>
      </c>
      <c r="G144" s="18" t="s">
        <v>18</v>
      </c>
      <c r="H144" s="18" t="s">
        <v>19</v>
      </c>
      <c r="I144" s="21">
        <v>43497</v>
      </c>
      <c r="J144" s="20" t="s">
        <v>20</v>
      </c>
      <c r="K144" s="19" t="s">
        <v>488</v>
      </c>
      <c r="L144" s="19" t="s">
        <v>489</v>
      </c>
      <c r="M144" s="19" t="s">
        <v>42</v>
      </c>
      <c r="N144" s="22" t="s">
        <v>24</v>
      </c>
      <c r="O144" s="2"/>
    </row>
    <row r="145" spans="1:15" ht="30" customHeight="1">
      <c r="A145" s="18">
        <v>142</v>
      </c>
      <c r="B145" s="19" t="s">
        <v>490</v>
      </c>
      <c r="C145" s="20">
        <f t="shared" ca="1" si="2"/>
        <v>36</v>
      </c>
      <c r="D145" s="18" t="s">
        <v>491</v>
      </c>
      <c r="E145" s="19" t="s">
        <v>242</v>
      </c>
      <c r="F145" s="21">
        <v>32466</v>
      </c>
      <c r="G145" s="18" t="s">
        <v>28</v>
      </c>
      <c r="H145" s="18" t="s">
        <v>19</v>
      </c>
      <c r="I145" s="21">
        <v>40544</v>
      </c>
      <c r="J145" s="20" t="s">
        <v>56</v>
      </c>
      <c r="K145" s="19" t="s">
        <v>395</v>
      </c>
      <c r="L145" s="19" t="s">
        <v>396</v>
      </c>
      <c r="M145" s="19" t="s">
        <v>42</v>
      </c>
      <c r="N145" s="22" t="s">
        <v>24</v>
      </c>
      <c r="O145" s="2"/>
    </row>
    <row r="146" spans="1:15" ht="30" customHeight="1">
      <c r="A146" s="18">
        <v>143</v>
      </c>
      <c r="B146" s="19" t="s">
        <v>492</v>
      </c>
      <c r="C146" s="20">
        <f t="shared" ca="1" si="2"/>
        <v>47</v>
      </c>
      <c r="D146" s="18" t="s">
        <v>493</v>
      </c>
      <c r="E146" s="19" t="s">
        <v>17</v>
      </c>
      <c r="F146" s="21">
        <v>28388</v>
      </c>
      <c r="G146" s="18" t="s">
        <v>18</v>
      </c>
      <c r="H146" s="18" t="s">
        <v>19</v>
      </c>
      <c r="I146" s="21">
        <v>36586</v>
      </c>
      <c r="J146" s="20" t="s">
        <v>151</v>
      </c>
      <c r="K146" s="19" t="s">
        <v>181</v>
      </c>
      <c r="L146" s="19" t="s">
        <v>494</v>
      </c>
      <c r="M146" s="19" t="s">
        <v>37</v>
      </c>
      <c r="N146" s="22" t="s">
        <v>37</v>
      </c>
      <c r="O146" s="2"/>
    </row>
    <row r="147" spans="1:15" ht="30" customHeight="1">
      <c r="A147" s="18">
        <v>144</v>
      </c>
      <c r="B147" s="19" t="s">
        <v>495</v>
      </c>
      <c r="C147" s="20">
        <f t="shared" ca="1" si="2"/>
        <v>28</v>
      </c>
      <c r="D147" s="18" t="s">
        <v>496</v>
      </c>
      <c r="E147" s="19" t="s">
        <v>73</v>
      </c>
      <c r="F147" s="21">
        <v>35398</v>
      </c>
      <c r="G147" s="18" t="s">
        <v>18</v>
      </c>
      <c r="H147" s="18" t="s">
        <v>19</v>
      </c>
      <c r="I147" s="21">
        <v>43528</v>
      </c>
      <c r="J147" s="20" t="s">
        <v>29</v>
      </c>
      <c r="K147" s="19" t="s">
        <v>107</v>
      </c>
      <c r="L147" s="19" t="s">
        <v>497</v>
      </c>
      <c r="M147" s="19" t="s">
        <v>42</v>
      </c>
      <c r="N147" s="22" t="s">
        <v>24</v>
      </c>
      <c r="O147" s="2"/>
    </row>
    <row r="148" spans="1:15" ht="30" customHeight="1">
      <c r="A148" s="18">
        <v>145</v>
      </c>
      <c r="B148" s="19" t="s">
        <v>498</v>
      </c>
      <c r="C148" s="20">
        <f t="shared" ca="1" si="2"/>
        <v>40</v>
      </c>
      <c r="D148" s="18" t="s">
        <v>499</v>
      </c>
      <c r="E148" s="19" t="s">
        <v>17</v>
      </c>
      <c r="F148" s="21">
        <v>30683</v>
      </c>
      <c r="G148" s="18" t="s">
        <v>18</v>
      </c>
      <c r="H148" s="18" t="s">
        <v>19</v>
      </c>
      <c r="I148" s="21">
        <v>39873</v>
      </c>
      <c r="J148" s="20" t="s">
        <v>56</v>
      </c>
      <c r="K148" s="19" t="s">
        <v>82</v>
      </c>
      <c r="L148" s="19" t="s">
        <v>96</v>
      </c>
      <c r="M148" s="19" t="s">
        <v>23</v>
      </c>
      <c r="N148" s="22" t="s">
        <v>24</v>
      </c>
      <c r="O148" s="2"/>
    </row>
    <row r="149" spans="1:15" ht="30" customHeight="1">
      <c r="A149" s="18">
        <v>146</v>
      </c>
      <c r="B149" s="19" t="s">
        <v>500</v>
      </c>
      <c r="C149" s="20">
        <f t="shared" ca="1" si="2"/>
        <v>38</v>
      </c>
      <c r="D149" s="18" t="s">
        <v>501</v>
      </c>
      <c r="E149" s="19" t="s">
        <v>17</v>
      </c>
      <c r="F149" s="21">
        <v>31606</v>
      </c>
      <c r="G149" s="18" t="s">
        <v>18</v>
      </c>
      <c r="H149" s="18" t="s">
        <v>19</v>
      </c>
      <c r="I149" s="21">
        <v>40179</v>
      </c>
      <c r="J149" s="20" t="s">
        <v>56</v>
      </c>
      <c r="K149" s="19" t="s">
        <v>52</v>
      </c>
      <c r="L149" s="19" t="s">
        <v>53</v>
      </c>
      <c r="M149" s="19" t="s">
        <v>23</v>
      </c>
      <c r="N149" s="22" t="s">
        <v>24</v>
      </c>
      <c r="O149" s="2"/>
    </row>
    <row r="150" spans="1:15" ht="30" customHeight="1">
      <c r="A150" s="18">
        <v>147</v>
      </c>
      <c r="B150" s="19" t="s">
        <v>502</v>
      </c>
      <c r="C150" s="20">
        <f t="shared" ca="1" si="2"/>
        <v>40</v>
      </c>
      <c r="D150" s="18" t="s">
        <v>503</v>
      </c>
      <c r="E150" s="19" t="s">
        <v>17</v>
      </c>
      <c r="F150" s="21">
        <v>30743</v>
      </c>
      <c r="G150" s="18" t="s">
        <v>28</v>
      </c>
      <c r="H150" s="18" t="s">
        <v>19</v>
      </c>
      <c r="I150" s="21">
        <v>43690</v>
      </c>
      <c r="J150" s="20" t="s">
        <v>56</v>
      </c>
      <c r="K150" s="19" t="s">
        <v>21</v>
      </c>
      <c r="L150" s="19" t="s">
        <v>57</v>
      </c>
      <c r="M150" s="19" t="s">
        <v>23</v>
      </c>
      <c r="N150" s="22" t="s">
        <v>24</v>
      </c>
      <c r="O150" s="2"/>
    </row>
    <row r="151" spans="1:15" ht="30" customHeight="1">
      <c r="A151" s="18">
        <v>148</v>
      </c>
      <c r="B151" s="19" t="s">
        <v>504</v>
      </c>
      <c r="C151" s="20">
        <f t="shared" ca="1" si="2"/>
        <v>52</v>
      </c>
      <c r="D151" s="18" t="s">
        <v>505</v>
      </c>
      <c r="E151" s="19" t="s">
        <v>17</v>
      </c>
      <c r="F151" s="21">
        <v>26620</v>
      </c>
      <c r="G151" s="18" t="s">
        <v>28</v>
      </c>
      <c r="H151" s="18" t="s">
        <v>19</v>
      </c>
      <c r="I151" s="21">
        <v>39448</v>
      </c>
      <c r="J151" s="20" t="s">
        <v>20</v>
      </c>
      <c r="K151" s="19" t="s">
        <v>185</v>
      </c>
      <c r="L151" s="19" t="s">
        <v>506</v>
      </c>
      <c r="M151" s="19" t="s">
        <v>424</v>
      </c>
      <c r="N151" s="22" t="s">
        <v>77</v>
      </c>
      <c r="O151" s="2"/>
    </row>
    <row r="152" spans="1:15" ht="30" customHeight="1">
      <c r="A152" s="18">
        <v>149</v>
      </c>
      <c r="B152" s="19" t="s">
        <v>507</v>
      </c>
      <c r="C152" s="20">
        <f t="shared" ca="1" si="2"/>
        <v>38</v>
      </c>
      <c r="D152" s="18" t="s">
        <v>508</v>
      </c>
      <c r="E152" s="19" t="s">
        <v>509</v>
      </c>
      <c r="F152" s="21">
        <v>31527</v>
      </c>
      <c r="G152" s="18" t="s">
        <v>28</v>
      </c>
      <c r="H152" s="18" t="s">
        <v>19</v>
      </c>
      <c r="I152" s="21">
        <v>44166</v>
      </c>
      <c r="J152" s="20" t="s">
        <v>46</v>
      </c>
      <c r="K152" s="19" t="s">
        <v>107</v>
      </c>
      <c r="L152" s="19" t="s">
        <v>497</v>
      </c>
      <c r="M152" s="19" t="s">
        <v>42</v>
      </c>
      <c r="N152" s="22" t="s">
        <v>24</v>
      </c>
      <c r="O152" s="2"/>
    </row>
    <row r="153" spans="1:15" ht="30" customHeight="1">
      <c r="A153" s="18">
        <v>150</v>
      </c>
      <c r="B153" s="19" t="s">
        <v>514</v>
      </c>
      <c r="C153" s="20">
        <f t="shared" ca="1" si="2"/>
        <v>27</v>
      </c>
      <c r="D153" s="18" t="s">
        <v>515</v>
      </c>
      <c r="E153" s="19" t="s">
        <v>516</v>
      </c>
      <c r="F153" s="21">
        <v>35538</v>
      </c>
      <c r="G153" s="18" t="s">
        <v>28</v>
      </c>
      <c r="H153" s="18" t="s">
        <v>19</v>
      </c>
      <c r="I153" s="21">
        <v>44166</v>
      </c>
      <c r="J153" s="20" t="s">
        <v>46</v>
      </c>
      <c r="K153" s="19" t="s">
        <v>517</v>
      </c>
      <c r="L153" s="19" t="s">
        <v>518</v>
      </c>
      <c r="M153" s="19" t="s">
        <v>187</v>
      </c>
      <c r="N153" s="22" t="s">
        <v>77</v>
      </c>
      <c r="O153" s="2"/>
    </row>
    <row r="154" spans="1:15" ht="30" customHeight="1">
      <c r="A154" s="18">
        <v>151</v>
      </c>
      <c r="B154" s="19" t="s">
        <v>519</v>
      </c>
      <c r="C154" s="20">
        <f t="shared" ca="1" si="2"/>
        <v>43</v>
      </c>
      <c r="D154" s="18" t="s">
        <v>520</v>
      </c>
      <c r="E154" s="19" t="s">
        <v>173</v>
      </c>
      <c r="F154" s="21">
        <v>29704</v>
      </c>
      <c r="G154" s="18" t="s">
        <v>28</v>
      </c>
      <c r="H154" s="18" t="s">
        <v>19</v>
      </c>
      <c r="I154" s="21">
        <v>39083</v>
      </c>
      <c r="J154" s="20" t="s">
        <v>151</v>
      </c>
      <c r="K154" s="19" t="s">
        <v>82</v>
      </c>
      <c r="L154" s="19" t="s">
        <v>83</v>
      </c>
      <c r="M154" s="19" t="s">
        <v>23</v>
      </c>
      <c r="N154" s="22" t="s">
        <v>24</v>
      </c>
      <c r="O154" s="2"/>
    </row>
    <row r="155" spans="1:15" ht="30" customHeight="1">
      <c r="A155" s="18">
        <v>152</v>
      </c>
      <c r="B155" s="19" t="s">
        <v>521</v>
      </c>
      <c r="C155" s="20">
        <f t="shared" ca="1" si="2"/>
        <v>49</v>
      </c>
      <c r="D155" s="18" t="s">
        <v>522</v>
      </c>
      <c r="E155" s="19" t="s">
        <v>17</v>
      </c>
      <c r="F155" s="21">
        <v>27637</v>
      </c>
      <c r="G155" s="18" t="s">
        <v>28</v>
      </c>
      <c r="H155" s="18" t="s">
        <v>19</v>
      </c>
      <c r="I155" s="21">
        <v>42747</v>
      </c>
      <c r="J155" s="20" t="s">
        <v>151</v>
      </c>
      <c r="K155" s="19" t="s">
        <v>523</v>
      </c>
      <c r="L155" s="19" t="s">
        <v>524</v>
      </c>
      <c r="M155" s="19" t="s">
        <v>37</v>
      </c>
      <c r="N155" s="22" t="s">
        <v>37</v>
      </c>
      <c r="O155" s="2"/>
    </row>
    <row r="156" spans="1:15" ht="30" customHeight="1">
      <c r="A156" s="18">
        <v>153</v>
      </c>
      <c r="B156" s="19" t="s">
        <v>525</v>
      </c>
      <c r="C156" s="20">
        <f t="shared" ca="1" si="2"/>
        <v>47</v>
      </c>
      <c r="D156" s="18" t="s">
        <v>526</v>
      </c>
      <c r="E156" s="19" t="s">
        <v>509</v>
      </c>
      <c r="F156" s="21">
        <v>28166</v>
      </c>
      <c r="G156" s="18" t="s">
        <v>28</v>
      </c>
      <c r="H156" s="18" t="s">
        <v>19</v>
      </c>
      <c r="I156" s="21">
        <v>38353</v>
      </c>
      <c r="J156" s="20" t="s">
        <v>151</v>
      </c>
      <c r="K156" s="19" t="s">
        <v>82</v>
      </c>
      <c r="L156" s="19" t="s">
        <v>83</v>
      </c>
      <c r="M156" s="19" t="s">
        <v>23</v>
      </c>
      <c r="N156" s="22" t="s">
        <v>24</v>
      </c>
      <c r="O156" s="2"/>
    </row>
    <row r="157" spans="1:15" ht="30" customHeight="1">
      <c r="A157" s="18">
        <v>154</v>
      </c>
      <c r="B157" s="19" t="s">
        <v>527</v>
      </c>
      <c r="C157" s="20">
        <f t="shared" ca="1" si="2"/>
        <v>56</v>
      </c>
      <c r="D157" s="18" t="s">
        <v>528</v>
      </c>
      <c r="E157" s="19" t="s">
        <v>283</v>
      </c>
      <c r="F157" s="21">
        <v>24900</v>
      </c>
      <c r="G157" s="18" t="s">
        <v>28</v>
      </c>
      <c r="H157" s="18" t="s">
        <v>19</v>
      </c>
      <c r="I157" s="21">
        <v>32203</v>
      </c>
      <c r="J157" s="20" t="s">
        <v>81</v>
      </c>
      <c r="K157" s="19" t="s">
        <v>529</v>
      </c>
      <c r="L157" s="19" t="s">
        <v>530</v>
      </c>
      <c r="M157" s="19" t="s">
        <v>42</v>
      </c>
      <c r="N157" s="22" t="s">
        <v>24</v>
      </c>
      <c r="O157" s="2"/>
    </row>
    <row r="158" spans="1:15" ht="30" customHeight="1">
      <c r="A158" s="18">
        <v>155</v>
      </c>
      <c r="B158" s="19" t="s">
        <v>531</v>
      </c>
      <c r="C158" s="20">
        <f t="shared" ca="1" si="2"/>
        <v>31</v>
      </c>
      <c r="D158" s="18" t="s">
        <v>532</v>
      </c>
      <c r="E158" s="19" t="s">
        <v>17</v>
      </c>
      <c r="F158" s="21">
        <v>34184</v>
      </c>
      <c r="G158" s="18" t="s">
        <v>18</v>
      </c>
      <c r="H158" s="18" t="s">
        <v>19</v>
      </c>
      <c r="I158" s="21">
        <v>43528</v>
      </c>
      <c r="J158" s="20" t="s">
        <v>29</v>
      </c>
      <c r="K158" s="19" t="s">
        <v>197</v>
      </c>
      <c r="L158" s="19" t="s">
        <v>482</v>
      </c>
      <c r="M158" s="19" t="s">
        <v>199</v>
      </c>
      <c r="N158" s="22" t="s">
        <v>24</v>
      </c>
      <c r="O158" s="2"/>
    </row>
    <row r="159" spans="1:15" ht="30" customHeight="1">
      <c r="A159" s="18">
        <v>156</v>
      </c>
      <c r="B159" s="19" t="s">
        <v>533</v>
      </c>
      <c r="C159" s="20">
        <f t="shared" ca="1" si="2"/>
        <v>37</v>
      </c>
      <c r="D159" s="18" t="s">
        <v>534</v>
      </c>
      <c r="E159" s="19" t="s">
        <v>17</v>
      </c>
      <c r="F159" s="21">
        <v>31788</v>
      </c>
      <c r="G159" s="18" t="s">
        <v>18</v>
      </c>
      <c r="H159" s="18" t="s">
        <v>19</v>
      </c>
      <c r="I159" s="21">
        <v>43045</v>
      </c>
      <c r="J159" s="20" t="s">
        <v>20</v>
      </c>
      <c r="K159" s="19" t="s">
        <v>52</v>
      </c>
      <c r="L159" s="19" t="s">
        <v>104</v>
      </c>
      <c r="M159" s="19" t="s">
        <v>23</v>
      </c>
      <c r="N159" s="22" t="s">
        <v>24</v>
      </c>
      <c r="O159" s="2"/>
    </row>
    <row r="160" spans="1:15" ht="30" customHeight="1">
      <c r="A160" s="18">
        <v>157</v>
      </c>
      <c r="B160" s="19" t="s">
        <v>535</v>
      </c>
      <c r="C160" s="20">
        <f t="shared" ca="1" si="2"/>
        <v>41</v>
      </c>
      <c r="D160" s="18" t="s">
        <v>536</v>
      </c>
      <c r="E160" s="19" t="s">
        <v>33</v>
      </c>
      <c r="F160" s="21">
        <v>30633</v>
      </c>
      <c r="G160" s="18" t="s">
        <v>28</v>
      </c>
      <c r="H160" s="18" t="s">
        <v>19</v>
      </c>
      <c r="I160" s="21">
        <v>40544</v>
      </c>
      <c r="J160" s="20" t="s">
        <v>20</v>
      </c>
      <c r="K160" s="19" t="s">
        <v>21</v>
      </c>
      <c r="L160" s="19" t="s">
        <v>22</v>
      </c>
      <c r="M160" s="19" t="s">
        <v>23</v>
      </c>
      <c r="N160" s="22" t="s">
        <v>24</v>
      </c>
      <c r="O160" s="2"/>
    </row>
    <row r="161" spans="1:15" ht="30" customHeight="1">
      <c r="A161" s="18">
        <v>158</v>
      </c>
      <c r="B161" s="19" t="s">
        <v>537</v>
      </c>
      <c r="C161" s="20">
        <f t="shared" ca="1" si="2"/>
        <v>45</v>
      </c>
      <c r="D161" s="18" t="s">
        <v>538</v>
      </c>
      <c r="E161" s="19" t="s">
        <v>17</v>
      </c>
      <c r="F161" s="21">
        <v>28879</v>
      </c>
      <c r="G161" s="18" t="s">
        <v>18</v>
      </c>
      <c r="H161" s="18" t="s">
        <v>19</v>
      </c>
      <c r="I161" s="21">
        <v>39083</v>
      </c>
      <c r="J161" s="20" t="s">
        <v>56</v>
      </c>
      <c r="K161" s="19" t="s">
        <v>21</v>
      </c>
      <c r="L161" s="19" t="s">
        <v>57</v>
      </c>
      <c r="M161" s="19" t="s">
        <v>23</v>
      </c>
      <c r="N161" s="22" t="s">
        <v>24</v>
      </c>
      <c r="O161" s="2"/>
    </row>
    <row r="162" spans="1:15" ht="30" customHeight="1">
      <c r="A162" s="18">
        <v>159</v>
      </c>
      <c r="B162" s="19" t="s">
        <v>539</v>
      </c>
      <c r="C162" s="20">
        <f t="shared" ca="1" si="2"/>
        <v>56</v>
      </c>
      <c r="D162" s="18" t="s">
        <v>540</v>
      </c>
      <c r="E162" s="19" t="s">
        <v>17</v>
      </c>
      <c r="F162" s="21">
        <v>25183</v>
      </c>
      <c r="G162" s="18" t="s">
        <v>18</v>
      </c>
      <c r="H162" s="18" t="s">
        <v>19</v>
      </c>
      <c r="I162" s="21">
        <v>34394</v>
      </c>
      <c r="J162" s="20" t="s">
        <v>34</v>
      </c>
      <c r="K162" s="19" t="s">
        <v>21</v>
      </c>
      <c r="L162" s="19" t="s">
        <v>57</v>
      </c>
      <c r="M162" s="19" t="s">
        <v>23</v>
      </c>
      <c r="N162" s="22" t="s">
        <v>24</v>
      </c>
      <c r="O162" s="2"/>
    </row>
    <row r="163" spans="1:15" ht="30" customHeight="1">
      <c r="A163" s="18">
        <v>160</v>
      </c>
      <c r="B163" s="19" t="s">
        <v>541</v>
      </c>
      <c r="C163" s="20">
        <f t="shared" ca="1" si="2"/>
        <v>42</v>
      </c>
      <c r="D163" s="18" t="s">
        <v>542</v>
      </c>
      <c r="E163" s="19" t="s">
        <v>17</v>
      </c>
      <c r="F163" s="21">
        <v>30012</v>
      </c>
      <c r="G163" s="18" t="s">
        <v>18</v>
      </c>
      <c r="H163" s="18" t="s">
        <v>19</v>
      </c>
      <c r="I163" s="21">
        <v>39448</v>
      </c>
      <c r="J163" s="20" t="s">
        <v>34</v>
      </c>
      <c r="K163" s="19" t="s">
        <v>21</v>
      </c>
      <c r="L163" s="19" t="s">
        <v>57</v>
      </c>
      <c r="M163" s="19" t="s">
        <v>23</v>
      </c>
      <c r="N163" s="22" t="s">
        <v>24</v>
      </c>
      <c r="O163" s="2"/>
    </row>
    <row r="164" spans="1:15" ht="30" customHeight="1">
      <c r="A164" s="18">
        <v>161</v>
      </c>
      <c r="B164" s="19" t="s">
        <v>543</v>
      </c>
      <c r="C164" s="20">
        <f t="shared" ca="1" si="2"/>
        <v>45</v>
      </c>
      <c r="D164" s="18" t="s">
        <v>544</v>
      </c>
      <c r="E164" s="19" t="s">
        <v>17</v>
      </c>
      <c r="F164" s="21">
        <v>29022</v>
      </c>
      <c r="G164" s="18" t="s">
        <v>28</v>
      </c>
      <c r="H164" s="18" t="s">
        <v>19</v>
      </c>
      <c r="I164" s="21">
        <v>39448</v>
      </c>
      <c r="J164" s="20" t="s">
        <v>34</v>
      </c>
      <c r="K164" s="19" t="s">
        <v>545</v>
      </c>
      <c r="L164" s="19" t="s">
        <v>108</v>
      </c>
      <c r="M164" s="19" t="s">
        <v>42</v>
      </c>
      <c r="N164" s="22" t="s">
        <v>24</v>
      </c>
      <c r="O164" s="2"/>
    </row>
    <row r="165" spans="1:15" ht="30" customHeight="1">
      <c r="A165" s="18">
        <v>162</v>
      </c>
      <c r="B165" s="19" t="s">
        <v>546</v>
      </c>
      <c r="C165" s="20">
        <f t="shared" ca="1" si="2"/>
        <v>27</v>
      </c>
      <c r="D165" s="18" t="s">
        <v>547</v>
      </c>
      <c r="E165" s="19" t="s">
        <v>17</v>
      </c>
      <c r="F165" s="21">
        <v>35588</v>
      </c>
      <c r="G165" s="18" t="s">
        <v>18</v>
      </c>
      <c r="H165" s="18" t="s">
        <v>19</v>
      </c>
      <c r="I165" s="21">
        <v>43528</v>
      </c>
      <c r="J165" s="20" t="s">
        <v>29</v>
      </c>
      <c r="K165" s="19" t="s">
        <v>548</v>
      </c>
      <c r="L165" s="19" t="s">
        <v>482</v>
      </c>
      <c r="M165" s="19" t="s">
        <v>199</v>
      </c>
      <c r="N165" s="22" t="s">
        <v>24</v>
      </c>
      <c r="O165" s="2"/>
    </row>
    <row r="166" spans="1:15" ht="30" customHeight="1">
      <c r="A166" s="18">
        <v>163</v>
      </c>
      <c r="B166" s="19" t="s">
        <v>549</v>
      </c>
      <c r="C166" s="20">
        <f t="shared" ca="1" si="2"/>
        <v>41</v>
      </c>
      <c r="D166" s="18" t="s">
        <v>550</v>
      </c>
      <c r="E166" s="19" t="s">
        <v>17</v>
      </c>
      <c r="F166" s="21">
        <v>30403</v>
      </c>
      <c r="G166" s="18" t="s">
        <v>18</v>
      </c>
      <c r="H166" s="18" t="s">
        <v>19</v>
      </c>
      <c r="I166" s="21">
        <v>40179</v>
      </c>
      <c r="J166" s="20" t="s">
        <v>20</v>
      </c>
      <c r="K166" s="19" t="s">
        <v>82</v>
      </c>
      <c r="L166" s="19" t="s">
        <v>87</v>
      </c>
      <c r="M166" s="19" t="s">
        <v>23</v>
      </c>
      <c r="N166" s="22" t="s">
        <v>24</v>
      </c>
      <c r="O166" s="2"/>
    </row>
    <row r="167" spans="1:15" ht="30" customHeight="1">
      <c r="A167" s="18">
        <v>164</v>
      </c>
      <c r="B167" s="19" t="s">
        <v>551</v>
      </c>
      <c r="C167" s="20">
        <f t="shared" ca="1" si="2"/>
        <v>36</v>
      </c>
      <c r="D167" s="18" t="s">
        <v>552</v>
      </c>
      <c r="E167" s="19" t="s">
        <v>17</v>
      </c>
      <c r="F167" s="21">
        <v>32241</v>
      </c>
      <c r="G167" s="18" t="s">
        <v>18</v>
      </c>
      <c r="H167" s="18" t="s">
        <v>19</v>
      </c>
      <c r="I167" s="21">
        <v>43090</v>
      </c>
      <c r="J167" s="20" t="s">
        <v>56</v>
      </c>
      <c r="K167" s="19" t="s">
        <v>52</v>
      </c>
      <c r="L167" s="19" t="s">
        <v>53</v>
      </c>
      <c r="M167" s="19" t="s">
        <v>23</v>
      </c>
      <c r="N167" s="22" t="s">
        <v>24</v>
      </c>
      <c r="O167" s="2"/>
    </row>
    <row r="168" spans="1:15" ht="30" customHeight="1">
      <c r="A168" s="18">
        <v>165</v>
      </c>
      <c r="B168" s="19" t="s">
        <v>553</v>
      </c>
      <c r="C168" s="20">
        <f t="shared" ca="1" si="2"/>
        <v>45</v>
      </c>
      <c r="D168" s="18" t="s">
        <v>554</v>
      </c>
      <c r="E168" s="19" t="s">
        <v>17</v>
      </c>
      <c r="F168" s="21">
        <v>28907</v>
      </c>
      <c r="G168" s="18" t="s">
        <v>18</v>
      </c>
      <c r="H168" s="18" t="s">
        <v>19</v>
      </c>
      <c r="I168" s="21">
        <v>39083</v>
      </c>
      <c r="J168" s="20" t="s">
        <v>34</v>
      </c>
      <c r="K168" s="19" t="s">
        <v>82</v>
      </c>
      <c r="L168" s="19" t="s">
        <v>96</v>
      </c>
      <c r="M168" s="19" t="s">
        <v>23</v>
      </c>
      <c r="N168" s="22" t="s">
        <v>24</v>
      </c>
      <c r="O168" s="2"/>
    </row>
    <row r="169" spans="1:15" ht="30" customHeight="1">
      <c r="A169" s="18">
        <v>166</v>
      </c>
      <c r="B169" s="19" t="s">
        <v>555</v>
      </c>
      <c r="C169" s="20">
        <f t="shared" ca="1" si="2"/>
        <v>52</v>
      </c>
      <c r="D169" s="18" t="s">
        <v>556</v>
      </c>
      <c r="E169" s="19" t="s">
        <v>17</v>
      </c>
      <c r="F169" s="21">
        <v>26482</v>
      </c>
      <c r="G169" s="18" t="s">
        <v>18</v>
      </c>
      <c r="H169" s="18" t="s">
        <v>19</v>
      </c>
      <c r="I169" s="21">
        <v>39448</v>
      </c>
      <c r="J169" s="20" t="s">
        <v>34</v>
      </c>
      <c r="K169" s="19" t="s">
        <v>185</v>
      </c>
      <c r="L169" s="19" t="s">
        <v>557</v>
      </c>
      <c r="M169" s="19" t="s">
        <v>37</v>
      </c>
      <c r="N169" s="22" t="s">
        <v>37</v>
      </c>
      <c r="O169" s="2"/>
    </row>
    <row r="170" spans="1:15" ht="30" customHeight="1">
      <c r="A170" s="18">
        <v>167</v>
      </c>
      <c r="B170" s="19" t="s">
        <v>558</v>
      </c>
      <c r="C170" s="20">
        <f t="shared" ca="1" si="2"/>
        <v>38</v>
      </c>
      <c r="D170" s="18" t="s">
        <v>559</v>
      </c>
      <c r="E170" s="19" t="s">
        <v>17</v>
      </c>
      <c r="F170" s="21">
        <v>31736</v>
      </c>
      <c r="G170" s="18" t="s">
        <v>28</v>
      </c>
      <c r="H170" s="18" t="s">
        <v>19</v>
      </c>
      <c r="I170" s="21">
        <v>40544</v>
      </c>
      <c r="J170" s="20" t="s">
        <v>56</v>
      </c>
      <c r="K170" s="19" t="s">
        <v>21</v>
      </c>
      <c r="L170" s="19" t="s">
        <v>57</v>
      </c>
      <c r="M170" s="19" t="s">
        <v>23</v>
      </c>
      <c r="N170" s="22" t="s">
        <v>24</v>
      </c>
      <c r="O170" s="2"/>
    </row>
    <row r="171" spans="1:15" ht="30" customHeight="1">
      <c r="A171" s="18">
        <v>168</v>
      </c>
      <c r="B171" s="19" t="s">
        <v>560</v>
      </c>
      <c r="C171" s="20">
        <f t="shared" ca="1" si="2"/>
        <v>44</v>
      </c>
      <c r="D171" s="18" t="s">
        <v>561</v>
      </c>
      <c r="E171" s="19" t="s">
        <v>33</v>
      </c>
      <c r="F171" s="21">
        <v>29285</v>
      </c>
      <c r="G171" s="18" t="s">
        <v>28</v>
      </c>
      <c r="H171" s="18" t="s">
        <v>19</v>
      </c>
      <c r="I171" s="21">
        <v>39083</v>
      </c>
      <c r="J171" s="20" t="s">
        <v>34</v>
      </c>
      <c r="K171" s="19" t="s">
        <v>82</v>
      </c>
      <c r="L171" s="19" t="s">
        <v>96</v>
      </c>
      <c r="M171" s="19" t="s">
        <v>23</v>
      </c>
      <c r="N171" s="22" t="s">
        <v>24</v>
      </c>
      <c r="O171" s="2"/>
    </row>
    <row r="172" spans="1:15" ht="30" customHeight="1">
      <c r="A172" s="18">
        <v>169</v>
      </c>
      <c r="B172" s="19" t="s">
        <v>562</v>
      </c>
      <c r="C172" s="20">
        <f t="shared" ca="1" si="2"/>
        <v>52</v>
      </c>
      <c r="D172" s="18" t="s">
        <v>563</v>
      </c>
      <c r="E172" s="19" t="s">
        <v>516</v>
      </c>
      <c r="F172" s="21">
        <v>26309</v>
      </c>
      <c r="G172" s="18" t="s">
        <v>18</v>
      </c>
      <c r="H172" s="18" t="s">
        <v>19</v>
      </c>
      <c r="I172" s="21">
        <v>39448</v>
      </c>
      <c r="J172" s="20" t="s">
        <v>20</v>
      </c>
      <c r="K172" s="19" t="s">
        <v>185</v>
      </c>
      <c r="L172" s="19" t="s">
        <v>564</v>
      </c>
      <c r="M172" s="19" t="s">
        <v>37</v>
      </c>
      <c r="N172" s="22" t="s">
        <v>37</v>
      </c>
      <c r="O172" s="2"/>
    </row>
    <row r="173" spans="1:15" ht="30" customHeight="1">
      <c r="A173" s="18">
        <v>170</v>
      </c>
      <c r="B173" s="19" t="s">
        <v>565</v>
      </c>
      <c r="C173" s="20">
        <f t="shared" ca="1" si="2"/>
        <v>36</v>
      </c>
      <c r="D173" s="18" t="s">
        <v>566</v>
      </c>
      <c r="E173" s="19" t="s">
        <v>17</v>
      </c>
      <c r="F173" s="21">
        <v>32218</v>
      </c>
      <c r="G173" s="18" t="s">
        <v>18</v>
      </c>
      <c r="H173" s="18" t="s">
        <v>19</v>
      </c>
      <c r="I173" s="21">
        <v>42036</v>
      </c>
      <c r="J173" s="20" t="s">
        <v>56</v>
      </c>
      <c r="K173" s="19" t="s">
        <v>82</v>
      </c>
      <c r="L173" s="19" t="s">
        <v>96</v>
      </c>
      <c r="M173" s="19" t="s">
        <v>23</v>
      </c>
      <c r="N173" s="22" t="s">
        <v>24</v>
      </c>
      <c r="O173" s="2"/>
    </row>
    <row r="174" spans="1:15" ht="30" customHeight="1">
      <c r="A174" s="18">
        <v>171</v>
      </c>
      <c r="B174" s="19" t="s">
        <v>567</v>
      </c>
      <c r="C174" s="20">
        <f t="shared" ca="1" si="2"/>
        <v>43</v>
      </c>
      <c r="D174" s="18" t="s">
        <v>568</v>
      </c>
      <c r="E174" s="19" t="s">
        <v>17</v>
      </c>
      <c r="F174" s="21">
        <v>29646</v>
      </c>
      <c r="G174" s="18" t="s">
        <v>18</v>
      </c>
      <c r="H174" s="18" t="s">
        <v>19</v>
      </c>
      <c r="I174" s="21">
        <v>40544</v>
      </c>
      <c r="J174" s="20" t="s">
        <v>56</v>
      </c>
      <c r="K174" s="19" t="s">
        <v>82</v>
      </c>
      <c r="L174" s="19" t="s">
        <v>96</v>
      </c>
      <c r="M174" s="19" t="s">
        <v>23</v>
      </c>
      <c r="N174" s="22" t="s">
        <v>24</v>
      </c>
      <c r="O174" s="2"/>
    </row>
    <row r="175" spans="1:15" ht="30" customHeight="1">
      <c r="A175" s="18">
        <v>172</v>
      </c>
      <c r="B175" s="19" t="s">
        <v>569</v>
      </c>
      <c r="C175" s="20">
        <f t="shared" ca="1" si="2"/>
        <v>48</v>
      </c>
      <c r="D175" s="18" t="s">
        <v>570</v>
      </c>
      <c r="E175" s="19" t="s">
        <v>17</v>
      </c>
      <c r="F175" s="21">
        <v>27970</v>
      </c>
      <c r="G175" s="18" t="s">
        <v>18</v>
      </c>
      <c r="H175" s="18" t="s">
        <v>19</v>
      </c>
      <c r="I175" s="21">
        <v>38808</v>
      </c>
      <c r="J175" s="20" t="s">
        <v>34</v>
      </c>
      <c r="K175" s="19" t="s">
        <v>82</v>
      </c>
      <c r="L175" s="19" t="s">
        <v>96</v>
      </c>
      <c r="M175" s="19" t="s">
        <v>23</v>
      </c>
      <c r="N175" s="22" t="s">
        <v>24</v>
      </c>
      <c r="O175" s="2"/>
    </row>
    <row r="176" spans="1:15" ht="30" customHeight="1">
      <c r="A176" s="18">
        <v>173</v>
      </c>
      <c r="B176" s="19" t="s">
        <v>571</v>
      </c>
      <c r="C176" s="20">
        <f t="shared" ca="1" si="2"/>
        <v>47</v>
      </c>
      <c r="D176" s="18" t="s">
        <v>572</v>
      </c>
      <c r="E176" s="19" t="s">
        <v>17</v>
      </c>
      <c r="F176" s="21">
        <v>28301</v>
      </c>
      <c r="G176" s="18" t="s">
        <v>18</v>
      </c>
      <c r="H176" s="18" t="s">
        <v>19</v>
      </c>
      <c r="I176" s="21">
        <v>39083</v>
      </c>
      <c r="J176" s="20" t="s">
        <v>20</v>
      </c>
      <c r="K176" s="19" t="s">
        <v>52</v>
      </c>
      <c r="L176" s="19" t="s">
        <v>104</v>
      </c>
      <c r="M176" s="19" t="s">
        <v>23</v>
      </c>
      <c r="N176" s="22" t="s">
        <v>24</v>
      </c>
      <c r="O176" s="2"/>
    </row>
    <row r="177" spans="1:15" ht="30" customHeight="1">
      <c r="A177" s="18">
        <v>174</v>
      </c>
      <c r="B177" s="19" t="s">
        <v>573</v>
      </c>
      <c r="C177" s="20">
        <f t="shared" ca="1" si="2"/>
        <v>53</v>
      </c>
      <c r="D177" s="18" t="s">
        <v>574</v>
      </c>
      <c r="E177" s="19" t="s">
        <v>17</v>
      </c>
      <c r="F177" s="21">
        <v>25938</v>
      </c>
      <c r="G177" s="18" t="s">
        <v>28</v>
      </c>
      <c r="H177" s="18" t="s">
        <v>19</v>
      </c>
      <c r="I177" s="21">
        <v>33298</v>
      </c>
      <c r="J177" s="20" t="s">
        <v>81</v>
      </c>
      <c r="K177" s="19" t="s">
        <v>575</v>
      </c>
      <c r="L177" s="19" t="s">
        <v>163</v>
      </c>
      <c r="M177" s="23" t="s">
        <v>164</v>
      </c>
      <c r="N177" s="22" t="s">
        <v>24</v>
      </c>
      <c r="O177" s="2"/>
    </row>
    <row r="178" spans="1:15" ht="30" customHeight="1">
      <c r="A178" s="18">
        <v>175</v>
      </c>
      <c r="B178" s="19" t="s">
        <v>576</v>
      </c>
      <c r="C178" s="20">
        <f t="shared" ca="1" si="2"/>
        <v>46</v>
      </c>
      <c r="D178" s="18" t="s">
        <v>577</v>
      </c>
      <c r="E178" s="19" t="s">
        <v>17</v>
      </c>
      <c r="F178" s="21">
        <v>28809</v>
      </c>
      <c r="G178" s="18" t="s">
        <v>28</v>
      </c>
      <c r="H178" s="18" t="s">
        <v>19</v>
      </c>
      <c r="I178" s="21">
        <v>39873</v>
      </c>
      <c r="J178" s="20" t="s">
        <v>56</v>
      </c>
      <c r="K178" s="19" t="s">
        <v>82</v>
      </c>
      <c r="L178" s="19" t="s">
        <v>96</v>
      </c>
      <c r="M178" s="19" t="s">
        <v>23</v>
      </c>
      <c r="N178" s="22" t="s">
        <v>24</v>
      </c>
      <c r="O178" s="2"/>
    </row>
    <row r="179" spans="1:15" ht="30" customHeight="1">
      <c r="A179" s="18">
        <v>176</v>
      </c>
      <c r="B179" s="19" t="s">
        <v>578</v>
      </c>
      <c r="C179" s="20">
        <f t="shared" ca="1" si="2"/>
        <v>54</v>
      </c>
      <c r="D179" s="18" t="s">
        <v>579</v>
      </c>
      <c r="E179" s="19" t="s">
        <v>246</v>
      </c>
      <c r="F179" s="21">
        <v>25786</v>
      </c>
      <c r="G179" s="18" t="s">
        <v>28</v>
      </c>
      <c r="H179" s="18" t="s">
        <v>19</v>
      </c>
      <c r="I179" s="21">
        <v>33298</v>
      </c>
      <c r="J179" s="20" t="s">
        <v>81</v>
      </c>
      <c r="K179" s="19" t="s">
        <v>82</v>
      </c>
      <c r="L179" s="19" t="s">
        <v>83</v>
      </c>
      <c r="M179" s="19" t="s">
        <v>23</v>
      </c>
      <c r="N179" s="22" t="s">
        <v>24</v>
      </c>
      <c r="O179" s="2"/>
    </row>
    <row r="180" spans="1:15" ht="30" customHeight="1">
      <c r="A180" s="18">
        <v>177</v>
      </c>
      <c r="B180" s="19" t="s">
        <v>580</v>
      </c>
      <c r="C180" s="20">
        <f t="shared" ca="1" si="2"/>
        <v>34</v>
      </c>
      <c r="D180" s="18" t="s">
        <v>581</v>
      </c>
      <c r="E180" s="19" t="s">
        <v>73</v>
      </c>
      <c r="F180" s="21">
        <v>32956</v>
      </c>
      <c r="G180" s="18" t="s">
        <v>18</v>
      </c>
      <c r="H180" s="18" t="s">
        <v>19</v>
      </c>
      <c r="I180" s="21">
        <v>44166</v>
      </c>
      <c r="J180" s="20" t="s">
        <v>46</v>
      </c>
      <c r="K180" s="19" t="s">
        <v>582</v>
      </c>
      <c r="L180" s="19" t="s">
        <v>467</v>
      </c>
      <c r="M180" s="19" t="s">
        <v>468</v>
      </c>
      <c r="N180" s="22" t="s">
        <v>77</v>
      </c>
      <c r="O180" s="2"/>
    </row>
    <row r="181" spans="1:15" ht="30" customHeight="1">
      <c r="A181" s="18">
        <v>178</v>
      </c>
      <c r="B181" s="19" t="s">
        <v>583</v>
      </c>
      <c r="C181" s="20">
        <f t="shared" ca="1" si="2"/>
        <v>52</v>
      </c>
      <c r="D181" s="18" t="s">
        <v>584</v>
      </c>
      <c r="E181" s="19" t="s">
        <v>17</v>
      </c>
      <c r="F181" s="21">
        <v>26332</v>
      </c>
      <c r="G181" s="18" t="s">
        <v>28</v>
      </c>
      <c r="H181" s="18" t="s">
        <v>19</v>
      </c>
      <c r="I181" s="21">
        <v>39448</v>
      </c>
      <c r="J181" s="20" t="s">
        <v>585</v>
      </c>
      <c r="K181" s="19" t="s">
        <v>586</v>
      </c>
      <c r="L181" s="19" t="s">
        <v>587</v>
      </c>
      <c r="M181" s="19" t="s">
        <v>468</v>
      </c>
      <c r="N181" s="22" t="s">
        <v>77</v>
      </c>
      <c r="O181" s="2"/>
    </row>
    <row r="182" spans="1:15" ht="30" customHeight="1">
      <c r="A182" s="18">
        <v>179</v>
      </c>
      <c r="B182" s="19" t="s">
        <v>588</v>
      </c>
      <c r="C182" s="20">
        <f t="shared" ca="1" si="2"/>
        <v>51</v>
      </c>
      <c r="D182" s="18" t="s">
        <v>589</v>
      </c>
      <c r="E182" s="19" t="s">
        <v>17</v>
      </c>
      <c r="F182" s="21">
        <v>26908</v>
      </c>
      <c r="G182" s="18" t="s">
        <v>28</v>
      </c>
      <c r="H182" s="18" t="s">
        <v>19</v>
      </c>
      <c r="I182" s="21">
        <v>38808</v>
      </c>
      <c r="J182" s="20" t="s">
        <v>151</v>
      </c>
      <c r="K182" s="19" t="s">
        <v>82</v>
      </c>
      <c r="L182" s="19" t="s">
        <v>83</v>
      </c>
      <c r="M182" s="19" t="s">
        <v>23</v>
      </c>
      <c r="N182" s="22" t="s">
        <v>24</v>
      </c>
      <c r="O182" s="2"/>
    </row>
    <row r="183" spans="1:15" ht="30" customHeight="1">
      <c r="A183" s="18">
        <v>180</v>
      </c>
      <c r="B183" s="19" t="s">
        <v>590</v>
      </c>
      <c r="C183" s="20">
        <f t="shared" ca="1" si="2"/>
        <v>47</v>
      </c>
      <c r="D183" s="18" t="s">
        <v>591</v>
      </c>
      <c r="E183" s="19" t="s">
        <v>17</v>
      </c>
      <c r="F183" s="21">
        <v>28376</v>
      </c>
      <c r="G183" s="18" t="s">
        <v>18</v>
      </c>
      <c r="H183" s="18" t="s">
        <v>19</v>
      </c>
      <c r="I183" s="21">
        <v>39448</v>
      </c>
      <c r="J183" s="20" t="s">
        <v>34</v>
      </c>
      <c r="K183" s="19" t="s">
        <v>21</v>
      </c>
      <c r="L183" s="19" t="s">
        <v>57</v>
      </c>
      <c r="M183" s="19" t="s">
        <v>23</v>
      </c>
      <c r="N183" s="22" t="s">
        <v>24</v>
      </c>
      <c r="O183" s="2"/>
    </row>
    <row r="184" spans="1:15" ht="30" customHeight="1">
      <c r="A184" s="18">
        <v>181</v>
      </c>
      <c r="B184" s="19" t="s">
        <v>592</v>
      </c>
      <c r="C184" s="20">
        <f t="shared" ca="1" si="2"/>
        <v>53</v>
      </c>
      <c r="D184" s="18" t="s">
        <v>593</v>
      </c>
      <c r="E184" s="19" t="s">
        <v>17</v>
      </c>
      <c r="F184" s="21">
        <v>26262</v>
      </c>
      <c r="G184" s="18" t="s">
        <v>28</v>
      </c>
      <c r="H184" s="18" t="s">
        <v>19</v>
      </c>
      <c r="I184" s="21">
        <v>34731</v>
      </c>
      <c r="J184" s="20" t="s">
        <v>81</v>
      </c>
      <c r="K184" s="19" t="s">
        <v>82</v>
      </c>
      <c r="L184" s="19" t="s">
        <v>83</v>
      </c>
      <c r="M184" s="19" t="s">
        <v>23</v>
      </c>
      <c r="N184" s="22" t="s">
        <v>24</v>
      </c>
      <c r="O184" s="2"/>
    </row>
    <row r="185" spans="1:15" ht="30" customHeight="1">
      <c r="A185" s="18">
        <v>182</v>
      </c>
      <c r="B185" s="19" t="s">
        <v>597</v>
      </c>
      <c r="C185" s="20">
        <f t="shared" ca="1" si="2"/>
        <v>28</v>
      </c>
      <c r="D185" s="18" t="s">
        <v>598</v>
      </c>
      <c r="E185" s="19" t="s">
        <v>17</v>
      </c>
      <c r="F185" s="21">
        <v>35143</v>
      </c>
      <c r="G185" s="18" t="s">
        <v>18</v>
      </c>
      <c r="H185" s="18" t="s">
        <v>19</v>
      </c>
      <c r="I185" s="21">
        <v>44166</v>
      </c>
      <c r="J185" s="20" t="s">
        <v>46</v>
      </c>
      <c r="K185" s="19" t="s">
        <v>582</v>
      </c>
      <c r="L185" s="19" t="s">
        <v>385</v>
      </c>
      <c r="M185" s="19" t="s">
        <v>42</v>
      </c>
      <c r="N185" s="22" t="s">
        <v>24</v>
      </c>
      <c r="O185" s="2"/>
    </row>
    <row r="186" spans="1:15" ht="30" customHeight="1">
      <c r="A186" s="18">
        <v>183</v>
      </c>
      <c r="B186" s="19" t="s">
        <v>599</v>
      </c>
      <c r="C186" s="20">
        <f t="shared" ca="1" si="2"/>
        <v>54</v>
      </c>
      <c r="D186" s="18" t="s">
        <v>600</v>
      </c>
      <c r="E186" s="19" t="s">
        <v>601</v>
      </c>
      <c r="F186" s="21">
        <v>25766</v>
      </c>
      <c r="G186" s="18" t="s">
        <v>18</v>
      </c>
      <c r="H186" s="18" t="s">
        <v>19</v>
      </c>
      <c r="I186" s="21">
        <v>38808</v>
      </c>
      <c r="J186" s="20" t="s">
        <v>34</v>
      </c>
      <c r="K186" s="19" t="s">
        <v>21</v>
      </c>
      <c r="L186" s="19" t="s">
        <v>57</v>
      </c>
      <c r="M186" s="19" t="s">
        <v>23</v>
      </c>
      <c r="N186" s="22" t="s">
        <v>24</v>
      </c>
      <c r="O186" s="2"/>
    </row>
    <row r="187" spans="1:15" ht="30" customHeight="1">
      <c r="A187" s="18">
        <v>184</v>
      </c>
      <c r="B187" s="19" t="s">
        <v>602</v>
      </c>
      <c r="C187" s="20">
        <f t="shared" ca="1" si="2"/>
        <v>51</v>
      </c>
      <c r="D187" s="18" t="s">
        <v>603</v>
      </c>
      <c r="E187" s="19" t="s">
        <v>17</v>
      </c>
      <c r="F187" s="21">
        <v>26918</v>
      </c>
      <c r="G187" s="18" t="s">
        <v>28</v>
      </c>
      <c r="H187" s="18" t="s">
        <v>19</v>
      </c>
      <c r="I187" s="21">
        <v>34394</v>
      </c>
      <c r="J187" s="20" t="s">
        <v>81</v>
      </c>
      <c r="K187" s="19" t="s">
        <v>82</v>
      </c>
      <c r="L187" s="19" t="s">
        <v>83</v>
      </c>
      <c r="M187" s="19" t="s">
        <v>23</v>
      </c>
      <c r="N187" s="22" t="s">
        <v>24</v>
      </c>
      <c r="O187" s="2"/>
    </row>
    <row r="188" spans="1:15" ht="30" customHeight="1">
      <c r="A188" s="18">
        <v>185</v>
      </c>
      <c r="B188" s="19" t="s">
        <v>604</v>
      </c>
      <c r="C188" s="20">
        <f t="shared" ca="1" si="2"/>
        <v>43</v>
      </c>
      <c r="D188" s="18" t="s">
        <v>605</v>
      </c>
      <c r="E188" s="19" t="s">
        <v>17</v>
      </c>
      <c r="F188" s="21">
        <v>29647</v>
      </c>
      <c r="G188" s="18" t="s">
        <v>18</v>
      </c>
      <c r="H188" s="18" t="s">
        <v>19</v>
      </c>
      <c r="I188" s="21">
        <v>39448</v>
      </c>
      <c r="J188" s="20" t="s">
        <v>34</v>
      </c>
      <c r="K188" s="19" t="s">
        <v>82</v>
      </c>
      <c r="L188" s="19" t="s">
        <v>96</v>
      </c>
      <c r="M188" s="19" t="s">
        <v>23</v>
      </c>
      <c r="N188" s="22" t="s">
        <v>24</v>
      </c>
      <c r="O188" s="2"/>
    </row>
    <row r="189" spans="1:15" ht="30" customHeight="1">
      <c r="A189" s="18">
        <v>186</v>
      </c>
      <c r="B189" s="19" t="s">
        <v>606</v>
      </c>
      <c r="C189" s="20">
        <f t="shared" ca="1" si="2"/>
        <v>50</v>
      </c>
      <c r="D189" s="18" t="s">
        <v>607</v>
      </c>
      <c r="E189" s="19" t="s">
        <v>17</v>
      </c>
      <c r="F189" s="21">
        <v>27285</v>
      </c>
      <c r="G189" s="18" t="s">
        <v>18</v>
      </c>
      <c r="H189" s="18" t="s">
        <v>19</v>
      </c>
      <c r="I189" s="21">
        <v>39814</v>
      </c>
      <c r="J189" s="20" t="s">
        <v>20</v>
      </c>
      <c r="K189" s="19" t="s">
        <v>185</v>
      </c>
      <c r="L189" s="19" t="s">
        <v>518</v>
      </c>
      <c r="M189" s="19" t="s">
        <v>479</v>
      </c>
      <c r="N189" s="22" t="s">
        <v>77</v>
      </c>
      <c r="O189" s="2"/>
    </row>
    <row r="190" spans="1:15" ht="30" customHeight="1">
      <c r="A190" s="18">
        <v>187</v>
      </c>
      <c r="B190" s="19" t="s">
        <v>608</v>
      </c>
      <c r="C190" s="20">
        <f t="shared" ca="1" si="2"/>
        <v>32</v>
      </c>
      <c r="D190" s="18" t="s">
        <v>609</v>
      </c>
      <c r="E190" s="19" t="s">
        <v>17</v>
      </c>
      <c r="F190" s="21">
        <v>33698</v>
      </c>
      <c r="G190" s="18" t="s">
        <v>18</v>
      </c>
      <c r="H190" s="18" t="s">
        <v>19</v>
      </c>
      <c r="I190" s="21">
        <v>44875</v>
      </c>
      <c r="J190" s="20" t="s">
        <v>29</v>
      </c>
      <c r="K190" s="19" t="s">
        <v>21</v>
      </c>
      <c r="L190" s="19" t="s">
        <v>30</v>
      </c>
      <c r="M190" s="19" t="s">
        <v>23</v>
      </c>
      <c r="N190" s="22" t="s">
        <v>24</v>
      </c>
      <c r="O190" s="2"/>
    </row>
    <row r="191" spans="1:15" ht="30" customHeight="1">
      <c r="A191" s="18">
        <v>188</v>
      </c>
      <c r="B191" s="19" t="s">
        <v>610</v>
      </c>
      <c r="C191" s="20">
        <f t="shared" ca="1" si="2"/>
        <v>55</v>
      </c>
      <c r="D191" s="18" t="s">
        <v>611</v>
      </c>
      <c r="E191" s="19" t="s">
        <v>17</v>
      </c>
      <c r="F191" s="21">
        <v>25440</v>
      </c>
      <c r="G191" s="18" t="s">
        <v>18</v>
      </c>
      <c r="H191" s="18" t="s">
        <v>19</v>
      </c>
      <c r="I191" s="21">
        <v>34759</v>
      </c>
      <c r="J191" s="20" t="s">
        <v>34</v>
      </c>
      <c r="K191" s="19" t="s">
        <v>82</v>
      </c>
      <c r="L191" s="19" t="s">
        <v>96</v>
      </c>
      <c r="M191" s="19" t="s">
        <v>23</v>
      </c>
      <c r="N191" s="22" t="s">
        <v>24</v>
      </c>
      <c r="O191" s="2"/>
    </row>
    <row r="192" spans="1:15" ht="30" customHeight="1">
      <c r="A192" s="297">
        <v>189</v>
      </c>
      <c r="B192" s="298" t="s">
        <v>612</v>
      </c>
      <c r="C192" s="20">
        <f t="shared" ca="1" si="2"/>
        <v>58</v>
      </c>
      <c r="D192" s="18" t="s">
        <v>613</v>
      </c>
      <c r="E192" s="19" t="s">
        <v>17</v>
      </c>
      <c r="F192" s="21">
        <v>24331</v>
      </c>
      <c r="G192" s="18" t="s">
        <v>18</v>
      </c>
      <c r="H192" s="18" t="s">
        <v>19</v>
      </c>
      <c r="I192" s="21">
        <v>39448</v>
      </c>
      <c r="J192" s="20" t="s">
        <v>29</v>
      </c>
      <c r="K192" s="19" t="s">
        <v>614</v>
      </c>
      <c r="L192" s="19" t="s">
        <v>220</v>
      </c>
      <c r="M192" s="19" t="s">
        <v>187</v>
      </c>
      <c r="N192" s="22" t="s">
        <v>77</v>
      </c>
      <c r="O192" s="2"/>
    </row>
    <row r="193" spans="1:15" ht="30" customHeight="1">
      <c r="A193" s="18">
        <v>190</v>
      </c>
      <c r="B193" s="19" t="s">
        <v>615</v>
      </c>
      <c r="C193" s="20">
        <f t="shared" ca="1" si="2"/>
        <v>50</v>
      </c>
      <c r="D193" s="18" t="s">
        <v>616</v>
      </c>
      <c r="E193" s="19" t="s">
        <v>617</v>
      </c>
      <c r="F193" s="21">
        <v>27150</v>
      </c>
      <c r="G193" s="18" t="s">
        <v>28</v>
      </c>
      <c r="H193" s="18" t="s">
        <v>19</v>
      </c>
      <c r="I193" s="21">
        <v>34394</v>
      </c>
      <c r="J193" s="20" t="s">
        <v>81</v>
      </c>
      <c r="K193" s="19" t="s">
        <v>82</v>
      </c>
      <c r="L193" s="19" t="s">
        <v>83</v>
      </c>
      <c r="M193" s="19" t="s">
        <v>23</v>
      </c>
      <c r="N193" s="22" t="s">
        <v>24</v>
      </c>
      <c r="O193" s="2"/>
    </row>
    <row r="194" spans="1:15" ht="30" customHeight="1">
      <c r="A194" s="18">
        <v>191</v>
      </c>
      <c r="B194" s="19" t="s">
        <v>618</v>
      </c>
      <c r="C194" s="20">
        <f t="shared" ca="1" si="2"/>
        <v>36</v>
      </c>
      <c r="D194" s="18" t="s">
        <v>619</v>
      </c>
      <c r="E194" s="19" t="s">
        <v>509</v>
      </c>
      <c r="F194" s="21">
        <v>32450</v>
      </c>
      <c r="G194" s="18" t="s">
        <v>18</v>
      </c>
      <c r="H194" s="18" t="s">
        <v>19</v>
      </c>
      <c r="I194" s="21">
        <v>43528</v>
      </c>
      <c r="J194" s="20" t="s">
        <v>56</v>
      </c>
      <c r="K194" s="19" t="s">
        <v>137</v>
      </c>
      <c r="L194" s="19" t="s">
        <v>138</v>
      </c>
      <c r="M194" s="19" t="s">
        <v>139</v>
      </c>
      <c r="N194" s="22" t="s">
        <v>24</v>
      </c>
      <c r="O194" s="2"/>
    </row>
    <row r="195" spans="1:15" ht="30" customHeight="1">
      <c r="A195" s="18">
        <v>192</v>
      </c>
      <c r="B195" s="19" t="s">
        <v>620</v>
      </c>
      <c r="C195" s="20">
        <f t="shared" ca="1" si="2"/>
        <v>43</v>
      </c>
      <c r="D195" s="18" t="s">
        <v>621</v>
      </c>
      <c r="E195" s="19" t="s">
        <v>363</v>
      </c>
      <c r="F195" s="21">
        <v>29624</v>
      </c>
      <c r="G195" s="18" t="s">
        <v>18</v>
      </c>
      <c r="H195" s="18" t="s">
        <v>19</v>
      </c>
      <c r="I195" s="21">
        <v>38808</v>
      </c>
      <c r="J195" s="20" t="s">
        <v>34</v>
      </c>
      <c r="K195" s="19" t="s">
        <v>52</v>
      </c>
      <c r="L195" s="19" t="s">
        <v>53</v>
      </c>
      <c r="M195" s="19" t="s">
        <v>23</v>
      </c>
      <c r="N195" s="22" t="s">
        <v>24</v>
      </c>
      <c r="O195" s="2"/>
    </row>
    <row r="196" spans="1:15" ht="30" customHeight="1">
      <c r="A196" s="18">
        <v>193</v>
      </c>
      <c r="B196" s="19" t="s">
        <v>622</v>
      </c>
      <c r="C196" s="20">
        <f t="shared" ca="1" si="2"/>
        <v>31</v>
      </c>
      <c r="D196" s="18" t="s">
        <v>623</v>
      </c>
      <c r="E196" s="19" t="s">
        <v>73</v>
      </c>
      <c r="F196" s="21">
        <v>34322</v>
      </c>
      <c r="G196" s="18" t="s">
        <v>18</v>
      </c>
      <c r="H196" s="18" t="s">
        <v>19</v>
      </c>
      <c r="I196" s="21">
        <v>44166</v>
      </c>
      <c r="J196" s="20" t="s">
        <v>65</v>
      </c>
      <c r="K196" s="19" t="s">
        <v>624</v>
      </c>
      <c r="L196" s="19" t="s">
        <v>625</v>
      </c>
      <c r="M196" s="19" t="s">
        <v>626</v>
      </c>
      <c r="N196" s="22" t="s">
        <v>77</v>
      </c>
      <c r="O196" s="2"/>
    </row>
    <row r="197" spans="1:15" ht="30" customHeight="1">
      <c r="A197" s="18">
        <v>194</v>
      </c>
      <c r="B197" s="19" t="s">
        <v>627</v>
      </c>
      <c r="C197" s="20">
        <f t="shared" ref="C197:C260" ca="1" si="3">(YEAR(NOW())-YEAR(F197))</f>
        <v>27</v>
      </c>
      <c r="D197" s="18" t="s">
        <v>628</v>
      </c>
      <c r="E197" s="19" t="s">
        <v>73</v>
      </c>
      <c r="F197" s="21">
        <v>35445</v>
      </c>
      <c r="G197" s="18" t="s">
        <v>28</v>
      </c>
      <c r="H197" s="18" t="s">
        <v>19</v>
      </c>
      <c r="I197" s="21">
        <v>43497</v>
      </c>
      <c r="J197" s="20" t="s">
        <v>29</v>
      </c>
      <c r="K197" s="19" t="s">
        <v>116</v>
      </c>
      <c r="L197" s="19" t="s">
        <v>629</v>
      </c>
      <c r="M197" s="19" t="s">
        <v>118</v>
      </c>
      <c r="N197" s="22" t="s">
        <v>24</v>
      </c>
      <c r="O197" s="2"/>
    </row>
    <row r="198" spans="1:15" ht="30" customHeight="1">
      <c r="A198" s="18">
        <v>195</v>
      </c>
      <c r="B198" s="19" t="s">
        <v>630</v>
      </c>
      <c r="C198" s="20">
        <f t="shared" ca="1" si="3"/>
        <v>34</v>
      </c>
      <c r="D198" s="18" t="s">
        <v>631</v>
      </c>
      <c r="E198" s="19" t="s">
        <v>17</v>
      </c>
      <c r="F198" s="21">
        <v>32999</v>
      </c>
      <c r="G198" s="18" t="s">
        <v>18</v>
      </c>
      <c r="H198" s="18" t="s">
        <v>19</v>
      </c>
      <c r="I198" s="21">
        <v>43528</v>
      </c>
      <c r="J198" s="20" t="s">
        <v>29</v>
      </c>
      <c r="K198" s="19" t="s">
        <v>21</v>
      </c>
      <c r="L198" s="19" t="s">
        <v>30</v>
      </c>
      <c r="M198" s="19" t="s">
        <v>23</v>
      </c>
      <c r="N198" s="22" t="s">
        <v>24</v>
      </c>
      <c r="O198" s="2"/>
    </row>
    <row r="199" spans="1:15" ht="30" customHeight="1">
      <c r="A199" s="18">
        <v>196</v>
      </c>
      <c r="B199" s="19" t="s">
        <v>632</v>
      </c>
      <c r="C199" s="20">
        <f t="shared" ca="1" si="3"/>
        <v>34</v>
      </c>
      <c r="D199" s="18" t="s">
        <v>633</v>
      </c>
      <c r="E199" s="19" t="s">
        <v>73</v>
      </c>
      <c r="F199" s="21">
        <v>32997</v>
      </c>
      <c r="G199" s="18" t="s">
        <v>18</v>
      </c>
      <c r="H199" s="18" t="s">
        <v>19</v>
      </c>
      <c r="I199" s="21">
        <v>44166</v>
      </c>
      <c r="J199" s="20" t="s">
        <v>46</v>
      </c>
      <c r="K199" s="19" t="s">
        <v>52</v>
      </c>
      <c r="L199" s="19" t="s">
        <v>66</v>
      </c>
      <c r="M199" s="19" t="s">
        <v>634</v>
      </c>
      <c r="N199" s="22" t="s">
        <v>24</v>
      </c>
      <c r="O199" s="2"/>
    </row>
    <row r="200" spans="1:15" ht="30" customHeight="1">
      <c r="A200" s="18">
        <v>197</v>
      </c>
      <c r="B200" s="19" t="s">
        <v>635</v>
      </c>
      <c r="C200" s="20">
        <f t="shared" ca="1" si="3"/>
        <v>47</v>
      </c>
      <c r="D200" s="18" t="s">
        <v>636</v>
      </c>
      <c r="E200" s="19" t="s">
        <v>17</v>
      </c>
      <c r="F200" s="21">
        <v>28234</v>
      </c>
      <c r="G200" s="18" t="s">
        <v>18</v>
      </c>
      <c r="H200" s="18" t="s">
        <v>19</v>
      </c>
      <c r="I200" s="21">
        <v>40179</v>
      </c>
      <c r="J200" s="20" t="s">
        <v>20</v>
      </c>
      <c r="K200" s="19" t="s">
        <v>637</v>
      </c>
      <c r="L200" s="19" t="s">
        <v>638</v>
      </c>
      <c r="M200" s="19" t="s">
        <v>626</v>
      </c>
      <c r="N200" s="22" t="s">
        <v>77</v>
      </c>
      <c r="O200" s="2"/>
    </row>
    <row r="201" spans="1:15" ht="30" customHeight="1">
      <c r="A201" s="18">
        <v>198</v>
      </c>
      <c r="B201" s="19" t="s">
        <v>639</v>
      </c>
      <c r="C201" s="20">
        <f t="shared" ca="1" si="3"/>
        <v>46</v>
      </c>
      <c r="D201" s="18" t="s">
        <v>640</v>
      </c>
      <c r="E201" s="19" t="s">
        <v>173</v>
      </c>
      <c r="F201" s="21">
        <v>28819</v>
      </c>
      <c r="G201" s="18" t="s">
        <v>28</v>
      </c>
      <c r="H201" s="18" t="s">
        <v>19</v>
      </c>
      <c r="I201" s="21">
        <v>39448</v>
      </c>
      <c r="J201" s="20" t="s">
        <v>34</v>
      </c>
      <c r="K201" s="19" t="s">
        <v>82</v>
      </c>
      <c r="L201" s="19" t="s">
        <v>96</v>
      </c>
      <c r="M201" s="19" t="s">
        <v>23</v>
      </c>
      <c r="N201" s="22" t="s">
        <v>24</v>
      </c>
      <c r="O201" s="2"/>
    </row>
    <row r="202" spans="1:15" ht="30" customHeight="1">
      <c r="A202" s="18">
        <v>199</v>
      </c>
      <c r="B202" s="19" t="s">
        <v>641</v>
      </c>
      <c r="C202" s="20">
        <f t="shared" ca="1" si="3"/>
        <v>57</v>
      </c>
      <c r="D202" s="18" t="s">
        <v>642</v>
      </c>
      <c r="E202" s="19" t="s">
        <v>17</v>
      </c>
      <c r="F202" s="21">
        <v>24791</v>
      </c>
      <c r="G202" s="18" t="s">
        <v>18</v>
      </c>
      <c r="H202" s="18" t="s">
        <v>19</v>
      </c>
      <c r="I202" s="21">
        <v>32203</v>
      </c>
      <c r="J202" s="20" t="s">
        <v>34</v>
      </c>
      <c r="K202" s="19" t="s">
        <v>21</v>
      </c>
      <c r="L202" s="19" t="s">
        <v>57</v>
      </c>
      <c r="M202" s="19" t="s">
        <v>23</v>
      </c>
      <c r="N202" s="22" t="s">
        <v>24</v>
      </c>
      <c r="O202" s="2"/>
    </row>
    <row r="203" spans="1:15" ht="30" customHeight="1">
      <c r="A203" s="18">
        <v>200</v>
      </c>
      <c r="B203" s="19" t="s">
        <v>643</v>
      </c>
      <c r="C203" s="20">
        <f t="shared" ca="1" si="3"/>
        <v>51</v>
      </c>
      <c r="D203" s="18" t="s">
        <v>644</v>
      </c>
      <c r="E203" s="19" t="s">
        <v>363</v>
      </c>
      <c r="F203" s="21">
        <v>26872</v>
      </c>
      <c r="G203" s="18" t="s">
        <v>28</v>
      </c>
      <c r="H203" s="18" t="s">
        <v>19</v>
      </c>
      <c r="I203" s="21">
        <v>39448</v>
      </c>
      <c r="J203" s="20" t="s">
        <v>34</v>
      </c>
      <c r="K203" s="19" t="s">
        <v>40</v>
      </c>
      <c r="L203" s="19" t="s">
        <v>41</v>
      </c>
      <c r="M203" s="19" t="s">
        <v>42</v>
      </c>
      <c r="N203" s="22" t="s">
        <v>24</v>
      </c>
      <c r="O203" s="2"/>
    </row>
    <row r="204" spans="1:15" ht="30" customHeight="1">
      <c r="A204" s="18">
        <v>201</v>
      </c>
      <c r="B204" s="19" t="s">
        <v>645</v>
      </c>
      <c r="C204" s="20">
        <f t="shared" ca="1" si="3"/>
        <v>26</v>
      </c>
      <c r="D204" s="18" t="s">
        <v>646</v>
      </c>
      <c r="E204" s="19" t="s">
        <v>647</v>
      </c>
      <c r="F204" s="21">
        <v>35884</v>
      </c>
      <c r="G204" s="18" t="s">
        <v>28</v>
      </c>
      <c r="H204" s="18" t="s">
        <v>19</v>
      </c>
      <c r="I204" s="21">
        <v>44166</v>
      </c>
      <c r="J204" s="20" t="s">
        <v>46</v>
      </c>
      <c r="K204" s="19" t="s">
        <v>648</v>
      </c>
      <c r="L204" s="19" t="s">
        <v>428</v>
      </c>
      <c r="M204" s="19" t="s">
        <v>424</v>
      </c>
      <c r="N204" s="22" t="s">
        <v>77</v>
      </c>
      <c r="O204" s="2"/>
    </row>
    <row r="205" spans="1:15" ht="30" customHeight="1">
      <c r="A205" s="18">
        <v>202</v>
      </c>
      <c r="B205" s="19" t="s">
        <v>649</v>
      </c>
      <c r="C205" s="20">
        <f t="shared" ca="1" si="3"/>
        <v>45</v>
      </c>
      <c r="D205" s="18" t="s">
        <v>650</v>
      </c>
      <c r="E205" s="19" t="s">
        <v>346</v>
      </c>
      <c r="F205" s="21">
        <v>28969</v>
      </c>
      <c r="G205" s="18" t="s">
        <v>28</v>
      </c>
      <c r="H205" s="18" t="s">
        <v>19</v>
      </c>
      <c r="I205" s="21">
        <v>38353</v>
      </c>
      <c r="J205" s="20" t="s">
        <v>56</v>
      </c>
      <c r="K205" s="19" t="s">
        <v>82</v>
      </c>
      <c r="L205" s="19" t="s">
        <v>96</v>
      </c>
      <c r="M205" s="19" t="s">
        <v>23</v>
      </c>
      <c r="N205" s="22" t="s">
        <v>24</v>
      </c>
      <c r="O205" s="2"/>
    </row>
    <row r="206" spans="1:15" ht="30" customHeight="1">
      <c r="A206" s="18">
        <v>203</v>
      </c>
      <c r="B206" s="19" t="s">
        <v>651</v>
      </c>
      <c r="C206" s="20">
        <f t="shared" ca="1" si="3"/>
        <v>56</v>
      </c>
      <c r="D206" s="18" t="s">
        <v>652</v>
      </c>
      <c r="E206" s="19" t="s">
        <v>653</v>
      </c>
      <c r="F206" s="21">
        <v>24875</v>
      </c>
      <c r="G206" s="18" t="s">
        <v>28</v>
      </c>
      <c r="H206" s="18" t="s">
        <v>19</v>
      </c>
      <c r="I206" s="21">
        <v>32568</v>
      </c>
      <c r="J206" s="20" t="s">
        <v>34</v>
      </c>
      <c r="K206" s="19" t="s">
        <v>21</v>
      </c>
      <c r="L206" s="19" t="s">
        <v>57</v>
      </c>
      <c r="M206" s="19" t="s">
        <v>23</v>
      </c>
      <c r="N206" s="22" t="s">
        <v>24</v>
      </c>
      <c r="O206" s="2"/>
    </row>
    <row r="207" spans="1:15" ht="30" customHeight="1">
      <c r="A207" s="18">
        <v>204</v>
      </c>
      <c r="B207" s="19" t="s">
        <v>654</v>
      </c>
      <c r="C207" s="20">
        <f t="shared" ca="1" si="3"/>
        <v>56</v>
      </c>
      <c r="D207" s="18" t="s">
        <v>655</v>
      </c>
      <c r="E207" s="19" t="s">
        <v>17</v>
      </c>
      <c r="F207" s="21">
        <v>25076</v>
      </c>
      <c r="G207" s="18" t="s">
        <v>18</v>
      </c>
      <c r="H207" s="18" t="s">
        <v>19</v>
      </c>
      <c r="I207" s="21">
        <v>32203</v>
      </c>
      <c r="J207" s="20" t="s">
        <v>81</v>
      </c>
      <c r="K207" s="19" t="s">
        <v>82</v>
      </c>
      <c r="L207" s="19" t="s">
        <v>83</v>
      </c>
      <c r="M207" s="19" t="s">
        <v>157</v>
      </c>
      <c r="N207" s="22" t="s">
        <v>24</v>
      </c>
      <c r="O207" s="2"/>
    </row>
    <row r="208" spans="1:15" ht="30" customHeight="1">
      <c r="A208" s="18">
        <v>205</v>
      </c>
      <c r="B208" s="19" t="s">
        <v>656</v>
      </c>
      <c r="C208" s="20">
        <f t="shared" ca="1" si="3"/>
        <v>48</v>
      </c>
      <c r="D208" s="18" t="s">
        <v>657</v>
      </c>
      <c r="E208" s="19" t="s">
        <v>431</v>
      </c>
      <c r="F208" s="21">
        <v>28084</v>
      </c>
      <c r="G208" s="18" t="s">
        <v>18</v>
      </c>
      <c r="H208" s="18" t="s">
        <v>19</v>
      </c>
      <c r="I208" s="21">
        <v>39448</v>
      </c>
      <c r="J208" s="20" t="s">
        <v>29</v>
      </c>
      <c r="K208" s="19" t="s">
        <v>658</v>
      </c>
      <c r="L208" s="19" t="s">
        <v>61</v>
      </c>
      <c r="M208" s="19" t="s">
        <v>468</v>
      </c>
      <c r="N208" s="22" t="s">
        <v>77</v>
      </c>
      <c r="O208" s="2"/>
    </row>
    <row r="209" spans="1:15" ht="30" customHeight="1">
      <c r="A209" s="18">
        <v>206</v>
      </c>
      <c r="B209" s="19" t="s">
        <v>659</v>
      </c>
      <c r="C209" s="20">
        <f t="shared" ca="1" si="3"/>
        <v>53</v>
      </c>
      <c r="D209" s="18" t="s">
        <v>660</v>
      </c>
      <c r="E209" s="19" t="s">
        <v>73</v>
      </c>
      <c r="F209" s="21">
        <v>26157</v>
      </c>
      <c r="G209" s="18" t="s">
        <v>18</v>
      </c>
      <c r="H209" s="18" t="s">
        <v>19</v>
      </c>
      <c r="I209" s="21">
        <v>39814</v>
      </c>
      <c r="J209" s="20" t="s">
        <v>65</v>
      </c>
      <c r="K209" s="19" t="s">
        <v>185</v>
      </c>
      <c r="L209" s="19" t="s">
        <v>220</v>
      </c>
      <c r="M209" s="19" t="s">
        <v>187</v>
      </c>
      <c r="N209" s="22" t="s">
        <v>77</v>
      </c>
      <c r="O209" s="2"/>
    </row>
    <row r="210" spans="1:15" ht="30" customHeight="1">
      <c r="A210" s="18">
        <v>207</v>
      </c>
      <c r="B210" s="19" t="s">
        <v>661</v>
      </c>
      <c r="C210" s="20">
        <f t="shared" ca="1" si="3"/>
        <v>42</v>
      </c>
      <c r="D210" s="18" t="s">
        <v>662</v>
      </c>
      <c r="E210" s="19" t="s">
        <v>17</v>
      </c>
      <c r="F210" s="21">
        <v>30133</v>
      </c>
      <c r="G210" s="18" t="s">
        <v>28</v>
      </c>
      <c r="H210" s="18" t="s">
        <v>19</v>
      </c>
      <c r="I210" s="21">
        <v>40544</v>
      </c>
      <c r="J210" s="20" t="s">
        <v>56</v>
      </c>
      <c r="K210" s="19" t="s">
        <v>21</v>
      </c>
      <c r="L210" s="19" t="s">
        <v>57</v>
      </c>
      <c r="M210" s="19" t="s">
        <v>23</v>
      </c>
      <c r="N210" s="22" t="s">
        <v>24</v>
      </c>
      <c r="O210" s="2"/>
    </row>
    <row r="211" spans="1:15" ht="30" customHeight="1">
      <c r="A211" s="18">
        <v>208</v>
      </c>
      <c r="B211" s="19" t="s">
        <v>663</v>
      </c>
      <c r="C211" s="20">
        <f t="shared" ca="1" si="3"/>
        <v>55</v>
      </c>
      <c r="D211" s="18" t="s">
        <v>664</v>
      </c>
      <c r="E211" s="19" t="s">
        <v>665</v>
      </c>
      <c r="F211" s="21">
        <v>25362</v>
      </c>
      <c r="G211" s="18" t="s">
        <v>18</v>
      </c>
      <c r="H211" s="18" t="s">
        <v>19</v>
      </c>
      <c r="I211" s="21">
        <v>34029</v>
      </c>
      <c r="J211" s="20" t="s">
        <v>81</v>
      </c>
      <c r="K211" s="19" t="s">
        <v>82</v>
      </c>
      <c r="L211" s="19" t="s">
        <v>83</v>
      </c>
      <c r="M211" s="19" t="s">
        <v>23</v>
      </c>
      <c r="N211" s="22" t="s">
        <v>24</v>
      </c>
      <c r="O211" s="2"/>
    </row>
    <row r="212" spans="1:15" ht="30" customHeight="1">
      <c r="A212" s="18">
        <v>209</v>
      </c>
      <c r="B212" s="19" t="s">
        <v>666</v>
      </c>
      <c r="C212" s="20">
        <f t="shared" ca="1" si="3"/>
        <v>46</v>
      </c>
      <c r="D212" s="18" t="s">
        <v>667</v>
      </c>
      <c r="E212" s="19" t="s">
        <v>17</v>
      </c>
      <c r="F212" s="21">
        <v>28670</v>
      </c>
      <c r="G212" s="18" t="s">
        <v>18</v>
      </c>
      <c r="H212" s="18" t="s">
        <v>19</v>
      </c>
      <c r="I212" s="21">
        <v>39083</v>
      </c>
      <c r="J212" s="20" t="s">
        <v>81</v>
      </c>
      <c r="K212" s="19" t="s">
        <v>668</v>
      </c>
      <c r="L212" s="19" t="s">
        <v>364</v>
      </c>
      <c r="M212" s="19" t="s">
        <v>42</v>
      </c>
      <c r="N212" s="22" t="s">
        <v>24</v>
      </c>
      <c r="O212" s="2"/>
    </row>
    <row r="213" spans="1:15" ht="30" customHeight="1">
      <c r="A213" s="18">
        <v>210</v>
      </c>
      <c r="B213" s="19" t="s">
        <v>669</v>
      </c>
      <c r="C213" s="20">
        <f t="shared" ca="1" si="3"/>
        <v>38</v>
      </c>
      <c r="D213" s="18" t="s">
        <v>670</v>
      </c>
      <c r="E213" s="19" t="s">
        <v>509</v>
      </c>
      <c r="F213" s="21">
        <v>31720</v>
      </c>
      <c r="G213" s="18" t="s">
        <v>18</v>
      </c>
      <c r="H213" s="18" t="s">
        <v>19</v>
      </c>
      <c r="I213" s="21">
        <v>42036</v>
      </c>
      <c r="J213" s="20" t="s">
        <v>65</v>
      </c>
      <c r="K213" s="19" t="s">
        <v>21</v>
      </c>
      <c r="L213" s="19" t="s">
        <v>22</v>
      </c>
      <c r="M213" s="19" t="s">
        <v>23</v>
      </c>
      <c r="N213" s="22" t="s">
        <v>24</v>
      </c>
      <c r="O213" s="2"/>
    </row>
    <row r="214" spans="1:15" ht="30" customHeight="1">
      <c r="A214" s="18">
        <v>211</v>
      </c>
      <c r="B214" s="19" t="s">
        <v>671</v>
      </c>
      <c r="C214" s="20">
        <f t="shared" ca="1" si="3"/>
        <v>56</v>
      </c>
      <c r="D214" s="18" t="s">
        <v>672</v>
      </c>
      <c r="E214" s="19" t="s">
        <v>17</v>
      </c>
      <c r="F214" s="21">
        <v>24970</v>
      </c>
      <c r="G214" s="18" t="s">
        <v>18</v>
      </c>
      <c r="H214" s="18" t="s">
        <v>19</v>
      </c>
      <c r="I214" s="21">
        <v>29281</v>
      </c>
      <c r="J214" s="20" t="s">
        <v>34</v>
      </c>
      <c r="K214" s="19" t="s">
        <v>52</v>
      </c>
      <c r="L214" s="19" t="s">
        <v>53</v>
      </c>
      <c r="M214" s="19" t="s">
        <v>23</v>
      </c>
      <c r="N214" s="22" t="s">
        <v>24</v>
      </c>
      <c r="O214" s="2"/>
    </row>
    <row r="215" spans="1:15" ht="30" customHeight="1">
      <c r="A215" s="18">
        <v>212</v>
      </c>
      <c r="B215" s="19" t="s">
        <v>673</v>
      </c>
      <c r="C215" s="20">
        <f t="shared" ca="1" si="3"/>
        <v>34</v>
      </c>
      <c r="D215" s="18" t="s">
        <v>674</v>
      </c>
      <c r="E215" s="19" t="s">
        <v>73</v>
      </c>
      <c r="F215" s="21">
        <v>32907</v>
      </c>
      <c r="G215" s="18" t="s">
        <v>18</v>
      </c>
      <c r="H215" s="18" t="s">
        <v>19</v>
      </c>
      <c r="I215" s="21">
        <v>44166</v>
      </c>
      <c r="J215" s="20" t="s">
        <v>65</v>
      </c>
      <c r="K215" s="19" t="s">
        <v>82</v>
      </c>
      <c r="L215" s="19" t="s">
        <v>675</v>
      </c>
      <c r="M215" s="19" t="s">
        <v>23</v>
      </c>
      <c r="N215" s="22" t="s">
        <v>24</v>
      </c>
      <c r="O215" s="2"/>
    </row>
    <row r="216" spans="1:15" ht="30" customHeight="1">
      <c r="A216" s="18">
        <v>213</v>
      </c>
      <c r="B216" s="19" t="s">
        <v>676</v>
      </c>
      <c r="C216" s="20">
        <f t="shared" ca="1" si="3"/>
        <v>33</v>
      </c>
      <c r="D216" s="18" t="s">
        <v>677</v>
      </c>
      <c r="E216" s="19" t="s">
        <v>678</v>
      </c>
      <c r="F216" s="21">
        <v>33571</v>
      </c>
      <c r="G216" s="18" t="s">
        <v>18</v>
      </c>
      <c r="H216" s="18" t="s">
        <v>19</v>
      </c>
      <c r="I216" s="21">
        <v>43528</v>
      </c>
      <c r="J216" s="20" t="s">
        <v>29</v>
      </c>
      <c r="K216" s="19" t="s">
        <v>47</v>
      </c>
      <c r="L216" s="19" t="s">
        <v>48</v>
      </c>
      <c r="M216" s="19" t="s">
        <v>42</v>
      </c>
      <c r="N216" s="22" t="s">
        <v>24</v>
      </c>
      <c r="O216" s="2"/>
    </row>
    <row r="217" spans="1:15" ht="30" customHeight="1">
      <c r="A217" s="18">
        <v>214</v>
      </c>
      <c r="B217" s="19" t="s">
        <v>679</v>
      </c>
      <c r="C217" s="20">
        <f t="shared" ca="1" si="3"/>
        <v>30</v>
      </c>
      <c r="D217" s="18" t="s">
        <v>680</v>
      </c>
      <c r="E217" s="19" t="s">
        <v>302</v>
      </c>
      <c r="F217" s="21">
        <v>34567</v>
      </c>
      <c r="G217" s="18" t="s">
        <v>28</v>
      </c>
      <c r="H217" s="18" t="s">
        <v>19</v>
      </c>
      <c r="I217" s="21">
        <v>43528</v>
      </c>
      <c r="J217" s="20" t="s">
        <v>20</v>
      </c>
      <c r="K217" s="19" t="s">
        <v>82</v>
      </c>
      <c r="L217" s="19" t="s">
        <v>87</v>
      </c>
      <c r="M217" s="19" t="s">
        <v>23</v>
      </c>
      <c r="N217" s="22" t="s">
        <v>24</v>
      </c>
      <c r="O217" s="2"/>
    </row>
    <row r="218" spans="1:15" ht="30" customHeight="1">
      <c r="A218" s="18">
        <v>215</v>
      </c>
      <c r="B218" s="19" t="s">
        <v>681</v>
      </c>
      <c r="C218" s="20">
        <f t="shared" ca="1" si="3"/>
        <v>38</v>
      </c>
      <c r="D218" s="29" t="s">
        <v>682</v>
      </c>
      <c r="E218" s="19" t="s">
        <v>17</v>
      </c>
      <c r="F218" s="21">
        <v>31508</v>
      </c>
      <c r="G218" s="18" t="s">
        <v>18</v>
      </c>
      <c r="H218" s="18" t="s">
        <v>19</v>
      </c>
      <c r="I218" s="21">
        <v>42826</v>
      </c>
      <c r="J218" s="20" t="s">
        <v>65</v>
      </c>
      <c r="K218" s="19" t="s">
        <v>52</v>
      </c>
      <c r="L218" s="19" t="s">
        <v>66</v>
      </c>
      <c r="M218" s="19" t="s">
        <v>23</v>
      </c>
      <c r="N218" s="22" t="s">
        <v>24</v>
      </c>
      <c r="O218" s="2"/>
    </row>
    <row r="219" spans="1:15" ht="30" customHeight="1">
      <c r="A219" s="18">
        <v>216</v>
      </c>
      <c r="B219" s="19" t="s">
        <v>683</v>
      </c>
      <c r="C219" s="20">
        <f t="shared" ca="1" si="3"/>
        <v>35</v>
      </c>
      <c r="D219" s="18" t="s">
        <v>684</v>
      </c>
      <c r="E219" s="19" t="s">
        <v>73</v>
      </c>
      <c r="F219" s="21">
        <v>32637</v>
      </c>
      <c r="G219" s="18" t="s">
        <v>18</v>
      </c>
      <c r="H219" s="18" t="s">
        <v>19</v>
      </c>
      <c r="I219" s="21">
        <v>43497</v>
      </c>
      <c r="J219" s="20" t="s">
        <v>29</v>
      </c>
      <c r="K219" s="19" t="s">
        <v>40</v>
      </c>
      <c r="L219" s="19" t="s">
        <v>685</v>
      </c>
      <c r="M219" s="19" t="s">
        <v>42</v>
      </c>
      <c r="N219" s="22" t="s">
        <v>24</v>
      </c>
      <c r="O219" s="2"/>
    </row>
    <row r="220" spans="1:15" ht="30" customHeight="1">
      <c r="A220" s="18">
        <v>217</v>
      </c>
      <c r="B220" s="19" t="s">
        <v>686</v>
      </c>
      <c r="C220" s="20">
        <f t="shared" ca="1" si="3"/>
        <v>30</v>
      </c>
      <c r="D220" s="18" t="s">
        <v>687</v>
      </c>
      <c r="E220" s="19" t="s">
        <v>131</v>
      </c>
      <c r="F220" s="21">
        <v>34639</v>
      </c>
      <c r="G220" s="18" t="s">
        <v>18</v>
      </c>
      <c r="H220" s="18" t="s">
        <v>19</v>
      </c>
      <c r="I220" s="21">
        <v>44166</v>
      </c>
      <c r="J220" s="20" t="s">
        <v>20</v>
      </c>
      <c r="K220" s="19" t="s">
        <v>227</v>
      </c>
      <c r="L220" s="19" t="s">
        <v>688</v>
      </c>
      <c r="M220" s="19" t="s">
        <v>42</v>
      </c>
      <c r="N220" s="22" t="s">
        <v>24</v>
      </c>
      <c r="O220" s="2"/>
    </row>
    <row r="221" spans="1:15" ht="30" customHeight="1">
      <c r="A221" s="18">
        <v>218</v>
      </c>
      <c r="B221" s="19" t="s">
        <v>689</v>
      </c>
      <c r="C221" s="20">
        <f t="shared" ca="1" si="3"/>
        <v>39</v>
      </c>
      <c r="D221" s="18" t="s">
        <v>690</v>
      </c>
      <c r="E221" s="19" t="s">
        <v>17</v>
      </c>
      <c r="F221" s="21">
        <v>31138</v>
      </c>
      <c r="G221" s="18" t="s">
        <v>18</v>
      </c>
      <c r="H221" s="18" t="s">
        <v>19</v>
      </c>
      <c r="I221" s="21">
        <v>39873</v>
      </c>
      <c r="J221" s="20" t="s">
        <v>56</v>
      </c>
      <c r="K221" s="19" t="s">
        <v>82</v>
      </c>
      <c r="L221" s="19" t="s">
        <v>96</v>
      </c>
      <c r="M221" s="19" t="s">
        <v>23</v>
      </c>
      <c r="N221" s="22" t="s">
        <v>24</v>
      </c>
      <c r="O221" s="2"/>
    </row>
    <row r="222" spans="1:15" ht="30" customHeight="1">
      <c r="A222" s="18">
        <v>219</v>
      </c>
      <c r="B222" s="19" t="s">
        <v>691</v>
      </c>
      <c r="C222" s="20">
        <f t="shared" ca="1" si="3"/>
        <v>39</v>
      </c>
      <c r="D222" s="18" t="s">
        <v>692</v>
      </c>
      <c r="E222" s="19" t="s">
        <v>17</v>
      </c>
      <c r="F222" s="21">
        <v>31148</v>
      </c>
      <c r="G222" s="18" t="s">
        <v>18</v>
      </c>
      <c r="H222" s="18" t="s">
        <v>19</v>
      </c>
      <c r="I222" s="21">
        <v>39873</v>
      </c>
      <c r="J222" s="20" t="s">
        <v>56</v>
      </c>
      <c r="K222" s="19" t="s">
        <v>406</v>
      </c>
      <c r="L222" s="19" t="s">
        <v>693</v>
      </c>
      <c r="M222" s="19" t="s">
        <v>23</v>
      </c>
      <c r="N222" s="22" t="s">
        <v>24</v>
      </c>
      <c r="O222" s="2"/>
    </row>
    <row r="223" spans="1:15" ht="30" customHeight="1">
      <c r="A223" s="18">
        <v>220</v>
      </c>
      <c r="B223" s="19" t="s">
        <v>694</v>
      </c>
      <c r="C223" s="20">
        <f t="shared" ca="1" si="3"/>
        <v>52</v>
      </c>
      <c r="D223" s="18" t="s">
        <v>695</v>
      </c>
      <c r="E223" s="19" t="s">
        <v>202</v>
      </c>
      <c r="F223" s="21">
        <v>26390</v>
      </c>
      <c r="G223" s="18" t="s">
        <v>18</v>
      </c>
      <c r="H223" s="18" t="s">
        <v>19</v>
      </c>
      <c r="I223" s="21">
        <v>34759</v>
      </c>
      <c r="J223" s="20" t="s">
        <v>34</v>
      </c>
      <c r="K223" s="19" t="s">
        <v>107</v>
      </c>
      <c r="L223" s="19" t="s">
        <v>108</v>
      </c>
      <c r="M223" s="19" t="s">
        <v>42</v>
      </c>
      <c r="N223" s="22" t="s">
        <v>24</v>
      </c>
      <c r="O223" s="2"/>
    </row>
    <row r="224" spans="1:15" ht="30" customHeight="1">
      <c r="A224" s="18">
        <v>221</v>
      </c>
      <c r="B224" s="19" t="s">
        <v>696</v>
      </c>
      <c r="C224" s="20">
        <f t="shared" ca="1" si="3"/>
        <v>47</v>
      </c>
      <c r="D224" s="18" t="s">
        <v>697</v>
      </c>
      <c r="E224" s="19" t="s">
        <v>17</v>
      </c>
      <c r="F224" s="21">
        <v>28452</v>
      </c>
      <c r="G224" s="18" t="s">
        <v>28</v>
      </c>
      <c r="H224" s="18" t="s">
        <v>19</v>
      </c>
      <c r="I224" s="21">
        <v>35125</v>
      </c>
      <c r="J224" s="20" t="s">
        <v>81</v>
      </c>
      <c r="K224" s="19" t="s">
        <v>82</v>
      </c>
      <c r="L224" s="19" t="s">
        <v>83</v>
      </c>
      <c r="M224" s="19" t="s">
        <v>23</v>
      </c>
      <c r="N224" s="22" t="s">
        <v>24</v>
      </c>
      <c r="O224" s="2"/>
    </row>
    <row r="225" spans="1:15" ht="30" customHeight="1">
      <c r="A225" s="18">
        <v>222</v>
      </c>
      <c r="B225" s="19" t="s">
        <v>698</v>
      </c>
      <c r="C225" s="20">
        <f t="shared" ca="1" si="3"/>
        <v>43</v>
      </c>
      <c r="D225" s="18" t="s">
        <v>699</v>
      </c>
      <c r="E225" s="19" t="s">
        <v>17</v>
      </c>
      <c r="F225" s="21">
        <v>29904</v>
      </c>
      <c r="G225" s="18" t="s">
        <v>18</v>
      </c>
      <c r="H225" s="18" t="s">
        <v>19</v>
      </c>
      <c r="I225" s="21">
        <v>43654</v>
      </c>
      <c r="J225" s="20" t="s">
        <v>34</v>
      </c>
      <c r="K225" s="19" t="s">
        <v>52</v>
      </c>
      <c r="L225" s="19" t="s">
        <v>53</v>
      </c>
      <c r="M225" s="19" t="s">
        <v>23</v>
      </c>
      <c r="N225" s="22" t="s">
        <v>24</v>
      </c>
      <c r="O225" s="2"/>
    </row>
    <row r="226" spans="1:15" ht="30" customHeight="1">
      <c r="A226" s="18">
        <v>223</v>
      </c>
      <c r="B226" s="19" t="s">
        <v>700</v>
      </c>
      <c r="C226" s="20">
        <f t="shared" ca="1" si="3"/>
        <v>28</v>
      </c>
      <c r="D226" s="18" t="s">
        <v>701</v>
      </c>
      <c r="E226" s="19" t="s">
        <v>17</v>
      </c>
      <c r="F226" s="21">
        <v>35188</v>
      </c>
      <c r="G226" s="18" t="s">
        <v>18</v>
      </c>
      <c r="H226" s="18" t="s">
        <v>19</v>
      </c>
      <c r="I226" s="21">
        <v>43528</v>
      </c>
      <c r="J226" s="20" t="s">
        <v>29</v>
      </c>
      <c r="K226" s="19" t="s">
        <v>21</v>
      </c>
      <c r="L226" s="19" t="s">
        <v>30</v>
      </c>
      <c r="M226" s="19" t="s">
        <v>23</v>
      </c>
      <c r="N226" s="22" t="s">
        <v>24</v>
      </c>
      <c r="O226" s="2"/>
    </row>
    <row r="227" spans="1:15" ht="30" customHeight="1">
      <c r="A227" s="18">
        <v>224</v>
      </c>
      <c r="B227" s="19" t="s">
        <v>702</v>
      </c>
      <c r="C227" s="20">
        <f t="shared" ca="1" si="3"/>
        <v>40</v>
      </c>
      <c r="D227" s="18" t="s">
        <v>703</v>
      </c>
      <c r="E227" s="19" t="s">
        <v>17</v>
      </c>
      <c r="F227" s="21">
        <v>30948</v>
      </c>
      <c r="G227" s="18" t="s">
        <v>18</v>
      </c>
      <c r="H227" s="18" t="s">
        <v>19</v>
      </c>
      <c r="I227" s="21">
        <v>38353</v>
      </c>
      <c r="J227" s="20" t="s">
        <v>56</v>
      </c>
      <c r="K227" s="19" t="s">
        <v>69</v>
      </c>
      <c r="L227" s="19" t="s">
        <v>436</v>
      </c>
      <c r="M227" s="19" t="s">
        <v>42</v>
      </c>
      <c r="N227" s="22" t="s">
        <v>24</v>
      </c>
      <c r="O227" s="2"/>
    </row>
    <row r="228" spans="1:15" ht="30" customHeight="1">
      <c r="A228" s="18">
        <v>225</v>
      </c>
      <c r="B228" s="19" t="s">
        <v>704</v>
      </c>
      <c r="C228" s="20">
        <f t="shared" ca="1" si="3"/>
        <v>48</v>
      </c>
      <c r="D228" s="18" t="s">
        <v>705</v>
      </c>
      <c r="E228" s="19" t="s">
        <v>17</v>
      </c>
      <c r="F228" s="21">
        <v>27975</v>
      </c>
      <c r="G228" s="18" t="s">
        <v>18</v>
      </c>
      <c r="H228" s="18" t="s">
        <v>19</v>
      </c>
      <c r="I228" s="21">
        <v>38808</v>
      </c>
      <c r="J228" s="20" t="s">
        <v>34</v>
      </c>
      <c r="K228" s="19" t="s">
        <v>82</v>
      </c>
      <c r="L228" s="19" t="s">
        <v>96</v>
      </c>
      <c r="M228" s="19" t="s">
        <v>23</v>
      </c>
      <c r="N228" s="22" t="s">
        <v>24</v>
      </c>
      <c r="O228" s="2"/>
    </row>
    <row r="229" spans="1:15" ht="30" customHeight="1">
      <c r="A229" s="18">
        <v>226</v>
      </c>
      <c r="B229" s="19" t="s">
        <v>706</v>
      </c>
      <c r="C229" s="20">
        <f t="shared" ca="1" si="3"/>
        <v>37</v>
      </c>
      <c r="D229" s="18" t="s">
        <v>707</v>
      </c>
      <c r="E229" s="19" t="s">
        <v>242</v>
      </c>
      <c r="F229" s="21">
        <v>32081</v>
      </c>
      <c r="G229" s="18" t="s">
        <v>18</v>
      </c>
      <c r="H229" s="18" t="s">
        <v>19</v>
      </c>
      <c r="I229" s="21">
        <v>39873</v>
      </c>
      <c r="J229" s="20" t="s">
        <v>56</v>
      </c>
      <c r="K229" s="19" t="s">
        <v>52</v>
      </c>
      <c r="L229" s="19" t="s">
        <v>53</v>
      </c>
      <c r="M229" s="19" t="s">
        <v>23</v>
      </c>
      <c r="N229" s="22" t="s">
        <v>24</v>
      </c>
      <c r="O229" s="2"/>
    </row>
    <row r="230" spans="1:15" ht="30" customHeight="1">
      <c r="A230" s="18">
        <v>227</v>
      </c>
      <c r="B230" s="19" t="s">
        <v>708</v>
      </c>
      <c r="C230" s="20">
        <f t="shared" ca="1" si="3"/>
        <v>34</v>
      </c>
      <c r="D230" s="18" t="s">
        <v>709</v>
      </c>
      <c r="E230" s="19" t="s">
        <v>17</v>
      </c>
      <c r="F230" s="21">
        <v>32988</v>
      </c>
      <c r="G230" s="18" t="s">
        <v>18</v>
      </c>
      <c r="H230" s="18" t="s">
        <v>19</v>
      </c>
      <c r="I230" s="21">
        <v>42036</v>
      </c>
      <c r="J230" s="20" t="s">
        <v>65</v>
      </c>
      <c r="K230" s="19" t="s">
        <v>52</v>
      </c>
      <c r="L230" s="19" t="s">
        <v>104</v>
      </c>
      <c r="M230" s="19" t="s">
        <v>23</v>
      </c>
      <c r="N230" s="22" t="s">
        <v>24</v>
      </c>
      <c r="O230" s="2"/>
    </row>
    <row r="231" spans="1:15" ht="30" customHeight="1">
      <c r="A231" s="18">
        <v>228</v>
      </c>
      <c r="B231" s="19" t="s">
        <v>710</v>
      </c>
      <c r="C231" s="20">
        <f t="shared" ca="1" si="3"/>
        <v>33</v>
      </c>
      <c r="D231" s="18" t="s">
        <v>711</v>
      </c>
      <c r="E231" s="19" t="s">
        <v>405</v>
      </c>
      <c r="F231" s="21">
        <v>33409</v>
      </c>
      <c r="G231" s="18" t="s">
        <v>18</v>
      </c>
      <c r="H231" s="18" t="s">
        <v>19</v>
      </c>
      <c r="I231" s="21">
        <v>41944</v>
      </c>
      <c r="J231" s="20" t="s">
        <v>29</v>
      </c>
      <c r="K231" s="19" t="s">
        <v>582</v>
      </c>
      <c r="L231" s="19" t="s">
        <v>385</v>
      </c>
      <c r="M231" s="19" t="s">
        <v>42</v>
      </c>
      <c r="N231" s="22" t="s">
        <v>24</v>
      </c>
      <c r="O231" s="2"/>
    </row>
    <row r="232" spans="1:15" ht="30" customHeight="1">
      <c r="A232" s="18">
        <v>229</v>
      </c>
      <c r="B232" s="19" t="s">
        <v>712</v>
      </c>
      <c r="C232" s="20">
        <f t="shared" ca="1" si="3"/>
        <v>38</v>
      </c>
      <c r="D232" s="18" t="s">
        <v>713</v>
      </c>
      <c r="E232" s="19" t="s">
        <v>17</v>
      </c>
      <c r="F232" s="21">
        <v>31692</v>
      </c>
      <c r="G232" s="18" t="s">
        <v>18</v>
      </c>
      <c r="H232" s="18" t="s">
        <v>19</v>
      </c>
      <c r="I232" s="21">
        <v>40544</v>
      </c>
      <c r="J232" s="20" t="s">
        <v>56</v>
      </c>
      <c r="K232" s="19" t="s">
        <v>82</v>
      </c>
      <c r="L232" s="19" t="s">
        <v>96</v>
      </c>
      <c r="M232" s="19" t="s">
        <v>23</v>
      </c>
      <c r="N232" s="22" t="s">
        <v>24</v>
      </c>
      <c r="O232" s="2"/>
    </row>
    <row r="233" spans="1:15" ht="30" customHeight="1">
      <c r="A233" s="18">
        <v>230</v>
      </c>
      <c r="B233" s="19" t="s">
        <v>714</v>
      </c>
      <c r="C233" s="20">
        <f t="shared" ca="1" si="3"/>
        <v>39</v>
      </c>
      <c r="D233" s="18" t="s">
        <v>715</v>
      </c>
      <c r="E233" s="19" t="s">
        <v>17</v>
      </c>
      <c r="F233" s="21">
        <v>31349</v>
      </c>
      <c r="G233" s="18" t="s">
        <v>18</v>
      </c>
      <c r="H233" s="18" t="s">
        <v>19</v>
      </c>
      <c r="I233" s="21">
        <v>39873</v>
      </c>
      <c r="J233" s="20" t="s">
        <v>20</v>
      </c>
      <c r="K233" s="19" t="s">
        <v>488</v>
      </c>
      <c r="L233" s="19" t="s">
        <v>716</v>
      </c>
      <c r="M233" s="19" t="s">
        <v>199</v>
      </c>
      <c r="N233" s="22" t="s">
        <v>24</v>
      </c>
      <c r="O233" s="2"/>
    </row>
    <row r="234" spans="1:15" ht="30" customHeight="1">
      <c r="A234" s="18">
        <v>231</v>
      </c>
      <c r="B234" s="19" t="s">
        <v>717</v>
      </c>
      <c r="C234" s="20">
        <f t="shared" ca="1" si="3"/>
        <v>30</v>
      </c>
      <c r="D234" s="18" t="s">
        <v>718</v>
      </c>
      <c r="E234" s="19" t="s">
        <v>17</v>
      </c>
      <c r="F234" s="21">
        <v>34632</v>
      </c>
      <c r="G234" s="18" t="s">
        <v>18</v>
      </c>
      <c r="H234" s="18" t="s">
        <v>19</v>
      </c>
      <c r="I234" s="21">
        <v>44166</v>
      </c>
      <c r="J234" s="20" t="s">
        <v>46</v>
      </c>
      <c r="K234" s="19" t="s">
        <v>21</v>
      </c>
      <c r="L234" s="19" t="s">
        <v>30</v>
      </c>
      <c r="M234" s="19" t="s">
        <v>634</v>
      </c>
      <c r="N234" s="22" t="s">
        <v>24</v>
      </c>
      <c r="O234" s="2"/>
    </row>
    <row r="235" spans="1:15" ht="30" customHeight="1">
      <c r="A235" s="18">
        <v>232</v>
      </c>
      <c r="B235" s="19" t="s">
        <v>719</v>
      </c>
      <c r="C235" s="20">
        <f t="shared" ca="1" si="3"/>
        <v>36</v>
      </c>
      <c r="D235" s="18" t="s">
        <v>720</v>
      </c>
      <c r="E235" s="19" t="s">
        <v>17</v>
      </c>
      <c r="F235" s="21">
        <v>32182</v>
      </c>
      <c r="G235" s="18" t="s">
        <v>28</v>
      </c>
      <c r="H235" s="18" t="s">
        <v>19</v>
      </c>
      <c r="I235" s="21">
        <v>44166</v>
      </c>
      <c r="J235" s="20" t="s">
        <v>65</v>
      </c>
      <c r="K235" s="19" t="s">
        <v>185</v>
      </c>
      <c r="L235" s="19" t="s">
        <v>721</v>
      </c>
      <c r="M235" s="19" t="s">
        <v>76</v>
      </c>
      <c r="N235" s="22" t="s">
        <v>77</v>
      </c>
      <c r="O235" s="2"/>
    </row>
    <row r="236" spans="1:15" ht="30" customHeight="1">
      <c r="A236" s="18">
        <v>233</v>
      </c>
      <c r="B236" s="19" t="s">
        <v>722</v>
      </c>
      <c r="C236" s="20">
        <f t="shared" ca="1" si="3"/>
        <v>28</v>
      </c>
      <c r="D236" s="18" t="s">
        <v>723</v>
      </c>
      <c r="E236" s="19" t="s">
        <v>73</v>
      </c>
      <c r="F236" s="21">
        <v>35163</v>
      </c>
      <c r="G236" s="18" t="s">
        <v>18</v>
      </c>
      <c r="H236" s="18" t="s">
        <v>19</v>
      </c>
      <c r="I236" s="21">
        <v>43497</v>
      </c>
      <c r="J236" s="20" t="s">
        <v>29</v>
      </c>
      <c r="K236" s="19" t="s">
        <v>116</v>
      </c>
      <c r="L236" s="19" t="s">
        <v>629</v>
      </c>
      <c r="M236" s="19" t="s">
        <v>118</v>
      </c>
      <c r="N236" s="22" t="s">
        <v>24</v>
      </c>
      <c r="O236" s="2"/>
    </row>
    <row r="237" spans="1:15" ht="30" customHeight="1">
      <c r="A237" s="18">
        <v>234</v>
      </c>
      <c r="B237" s="19" t="s">
        <v>724</v>
      </c>
      <c r="C237" s="20">
        <f t="shared" ca="1" si="3"/>
        <v>37</v>
      </c>
      <c r="D237" s="18" t="s">
        <v>725</v>
      </c>
      <c r="E237" s="19" t="s">
        <v>17</v>
      </c>
      <c r="F237" s="21">
        <v>31798</v>
      </c>
      <c r="G237" s="18" t="s">
        <v>18</v>
      </c>
      <c r="H237" s="18" t="s">
        <v>19</v>
      </c>
      <c r="I237" s="21">
        <v>39873</v>
      </c>
      <c r="J237" s="20" t="s">
        <v>56</v>
      </c>
      <c r="K237" s="19" t="s">
        <v>52</v>
      </c>
      <c r="L237" s="19" t="s">
        <v>53</v>
      </c>
      <c r="M237" s="19" t="s">
        <v>23</v>
      </c>
      <c r="N237" s="22" t="s">
        <v>24</v>
      </c>
      <c r="O237" s="2"/>
    </row>
    <row r="238" spans="1:15" ht="30" customHeight="1">
      <c r="A238" s="18">
        <v>235</v>
      </c>
      <c r="B238" s="19" t="s">
        <v>726</v>
      </c>
      <c r="C238" s="20">
        <f t="shared" ca="1" si="3"/>
        <v>39</v>
      </c>
      <c r="D238" s="18" t="s">
        <v>727</v>
      </c>
      <c r="E238" s="19" t="s">
        <v>17</v>
      </c>
      <c r="F238" s="21">
        <v>31221</v>
      </c>
      <c r="G238" s="18" t="s">
        <v>28</v>
      </c>
      <c r="H238" s="18" t="s">
        <v>19</v>
      </c>
      <c r="I238" s="21">
        <v>37956</v>
      </c>
      <c r="J238" s="20" t="s">
        <v>65</v>
      </c>
      <c r="K238" s="19" t="s">
        <v>728</v>
      </c>
      <c r="L238" s="19" t="s">
        <v>729</v>
      </c>
      <c r="M238" s="19" t="s">
        <v>468</v>
      </c>
      <c r="N238" s="22" t="s">
        <v>77</v>
      </c>
      <c r="O238" s="2"/>
    </row>
    <row r="239" spans="1:15" ht="30" customHeight="1">
      <c r="A239" s="18">
        <v>236</v>
      </c>
      <c r="B239" s="19" t="s">
        <v>730</v>
      </c>
      <c r="C239" s="20">
        <f t="shared" ca="1" si="3"/>
        <v>39</v>
      </c>
      <c r="D239" s="18" t="s">
        <v>731</v>
      </c>
      <c r="E239" s="19" t="s">
        <v>17</v>
      </c>
      <c r="F239" s="21">
        <v>31348</v>
      </c>
      <c r="G239" s="18" t="s">
        <v>28</v>
      </c>
      <c r="H239" s="18" t="s">
        <v>19</v>
      </c>
      <c r="I239" s="21">
        <v>39873</v>
      </c>
      <c r="J239" s="20" t="s">
        <v>20</v>
      </c>
      <c r="K239" s="19" t="s">
        <v>732</v>
      </c>
      <c r="L239" s="19" t="s">
        <v>96</v>
      </c>
      <c r="M239" s="19" t="s">
        <v>23</v>
      </c>
      <c r="N239" s="22" t="s">
        <v>24</v>
      </c>
      <c r="O239" s="2"/>
    </row>
    <row r="240" spans="1:15" ht="30" customHeight="1">
      <c r="A240" s="18">
        <v>237</v>
      </c>
      <c r="B240" s="19" t="s">
        <v>733</v>
      </c>
      <c r="C240" s="20">
        <f t="shared" ca="1" si="3"/>
        <v>48</v>
      </c>
      <c r="D240" s="18" t="s">
        <v>734</v>
      </c>
      <c r="E240" s="19" t="s">
        <v>735</v>
      </c>
      <c r="F240" s="21">
        <v>27887</v>
      </c>
      <c r="G240" s="18" t="s">
        <v>28</v>
      </c>
      <c r="H240" s="18" t="s">
        <v>19</v>
      </c>
      <c r="I240" s="21">
        <v>35462</v>
      </c>
      <c r="J240" s="20" t="s">
        <v>151</v>
      </c>
      <c r="K240" s="19" t="s">
        <v>732</v>
      </c>
      <c r="L240" s="19" t="s">
        <v>83</v>
      </c>
      <c r="M240" s="19" t="s">
        <v>23</v>
      </c>
      <c r="N240" s="22" t="s">
        <v>24</v>
      </c>
      <c r="O240" s="2"/>
    </row>
    <row r="241" spans="1:15" ht="30" customHeight="1">
      <c r="A241" s="18">
        <v>238</v>
      </c>
      <c r="B241" s="19" t="s">
        <v>736</v>
      </c>
      <c r="C241" s="20">
        <f t="shared" ca="1" si="3"/>
        <v>53</v>
      </c>
      <c r="D241" s="18" t="s">
        <v>737</v>
      </c>
      <c r="E241" s="19" t="s">
        <v>17</v>
      </c>
      <c r="F241" s="21">
        <v>26200</v>
      </c>
      <c r="G241" s="18" t="s">
        <v>18</v>
      </c>
      <c r="H241" s="18" t="s">
        <v>19</v>
      </c>
      <c r="I241" s="21">
        <v>39083</v>
      </c>
      <c r="J241" s="20" t="s">
        <v>65</v>
      </c>
      <c r="K241" s="19" t="s">
        <v>728</v>
      </c>
      <c r="L241" s="19" t="s">
        <v>738</v>
      </c>
      <c r="M241" s="23" t="s">
        <v>187</v>
      </c>
      <c r="N241" s="22" t="s">
        <v>77</v>
      </c>
      <c r="O241" s="2"/>
    </row>
    <row r="242" spans="1:15" ht="30" customHeight="1">
      <c r="A242" s="18">
        <v>239</v>
      </c>
      <c r="B242" s="19" t="s">
        <v>739</v>
      </c>
      <c r="C242" s="20">
        <f t="shared" ca="1" si="3"/>
        <v>39</v>
      </c>
      <c r="D242" s="18" t="s">
        <v>740</v>
      </c>
      <c r="E242" s="19" t="s">
        <v>17</v>
      </c>
      <c r="F242" s="21">
        <v>31149</v>
      </c>
      <c r="G242" s="18" t="s">
        <v>18</v>
      </c>
      <c r="H242" s="18" t="s">
        <v>19</v>
      </c>
      <c r="I242" s="21">
        <v>43709</v>
      </c>
      <c r="J242" s="20" t="s">
        <v>65</v>
      </c>
      <c r="K242" s="19" t="s">
        <v>52</v>
      </c>
      <c r="L242" s="19" t="s">
        <v>66</v>
      </c>
      <c r="M242" s="19" t="s">
        <v>23</v>
      </c>
      <c r="N242" s="22" t="s">
        <v>24</v>
      </c>
      <c r="O242" s="2"/>
    </row>
    <row r="243" spans="1:15" ht="30" customHeight="1">
      <c r="A243" s="18">
        <v>240</v>
      </c>
      <c r="B243" s="19" t="s">
        <v>741</v>
      </c>
      <c r="C243" s="20">
        <f t="shared" ca="1" si="3"/>
        <v>45</v>
      </c>
      <c r="D243" s="18" t="s">
        <v>742</v>
      </c>
      <c r="E243" s="19" t="s">
        <v>73</v>
      </c>
      <c r="F243" s="21">
        <v>29195</v>
      </c>
      <c r="G243" s="18" t="s">
        <v>28</v>
      </c>
      <c r="H243" s="18" t="s">
        <v>19</v>
      </c>
      <c r="I243" s="21">
        <v>38353</v>
      </c>
      <c r="J243" s="20" t="s">
        <v>151</v>
      </c>
      <c r="K243" s="19" t="s">
        <v>82</v>
      </c>
      <c r="L243" s="19" t="s">
        <v>83</v>
      </c>
      <c r="M243" s="19" t="s">
        <v>23</v>
      </c>
      <c r="N243" s="22" t="s">
        <v>24</v>
      </c>
      <c r="O243" s="2"/>
    </row>
    <row r="244" spans="1:15" ht="30" customHeight="1">
      <c r="A244" s="18">
        <v>241</v>
      </c>
      <c r="B244" s="19" t="s">
        <v>743</v>
      </c>
      <c r="C244" s="20">
        <f t="shared" ca="1" si="3"/>
        <v>47</v>
      </c>
      <c r="D244" s="18" t="s">
        <v>744</v>
      </c>
      <c r="E244" s="19" t="s">
        <v>17</v>
      </c>
      <c r="F244" s="21">
        <v>28399</v>
      </c>
      <c r="G244" s="18" t="s">
        <v>18</v>
      </c>
      <c r="H244" s="18" t="s">
        <v>19</v>
      </c>
      <c r="I244" s="21">
        <v>38808</v>
      </c>
      <c r="J244" s="20" t="s">
        <v>65</v>
      </c>
      <c r="K244" s="19" t="s">
        <v>21</v>
      </c>
      <c r="L244" s="19" t="s">
        <v>22</v>
      </c>
      <c r="M244" s="19" t="s">
        <v>23</v>
      </c>
      <c r="N244" s="22" t="s">
        <v>24</v>
      </c>
      <c r="O244" s="2"/>
    </row>
    <row r="245" spans="1:15" ht="30" customHeight="1">
      <c r="A245" s="18">
        <v>242</v>
      </c>
      <c r="B245" s="19" t="s">
        <v>745</v>
      </c>
      <c r="C245" s="20">
        <f t="shared" ca="1" si="3"/>
        <v>35</v>
      </c>
      <c r="D245" s="18" t="s">
        <v>746</v>
      </c>
      <c r="E245" s="19" t="s">
        <v>257</v>
      </c>
      <c r="F245" s="21">
        <v>32688</v>
      </c>
      <c r="G245" s="18" t="s">
        <v>18</v>
      </c>
      <c r="H245" s="18" t="s">
        <v>19</v>
      </c>
      <c r="I245" s="21">
        <v>44166</v>
      </c>
      <c r="J245" s="20" t="s">
        <v>65</v>
      </c>
      <c r="K245" s="19" t="s">
        <v>488</v>
      </c>
      <c r="L245" s="19" t="s">
        <v>747</v>
      </c>
      <c r="M245" s="19" t="s">
        <v>42</v>
      </c>
      <c r="N245" s="22" t="s">
        <v>77</v>
      </c>
      <c r="O245" s="2"/>
    </row>
    <row r="246" spans="1:15" ht="30" customHeight="1">
      <c r="A246" s="18">
        <v>243</v>
      </c>
      <c r="B246" s="19" t="s">
        <v>748</v>
      </c>
      <c r="C246" s="20">
        <f t="shared" ca="1" si="3"/>
        <v>46</v>
      </c>
      <c r="D246" s="18" t="s">
        <v>749</v>
      </c>
      <c r="E246" s="19" t="s">
        <v>17</v>
      </c>
      <c r="F246" s="21">
        <v>28734</v>
      </c>
      <c r="G246" s="18" t="s">
        <v>28</v>
      </c>
      <c r="H246" s="18" t="s">
        <v>19</v>
      </c>
      <c r="I246" s="21">
        <v>39448</v>
      </c>
      <c r="J246" s="20" t="s">
        <v>20</v>
      </c>
      <c r="K246" s="19" t="s">
        <v>185</v>
      </c>
      <c r="L246" s="19" t="s">
        <v>478</v>
      </c>
      <c r="M246" s="19" t="s">
        <v>479</v>
      </c>
      <c r="N246" s="22" t="s">
        <v>77</v>
      </c>
      <c r="O246" s="2"/>
    </row>
    <row r="247" spans="1:15" ht="30" customHeight="1">
      <c r="A247" s="18">
        <v>244</v>
      </c>
      <c r="B247" s="19" t="s">
        <v>750</v>
      </c>
      <c r="C247" s="20">
        <f t="shared" ca="1" si="3"/>
        <v>28</v>
      </c>
      <c r="D247" s="18" t="s">
        <v>751</v>
      </c>
      <c r="E247" s="19" t="s">
        <v>752</v>
      </c>
      <c r="F247" s="21">
        <v>35071</v>
      </c>
      <c r="G247" s="18" t="s">
        <v>18</v>
      </c>
      <c r="H247" s="18" t="s">
        <v>19</v>
      </c>
      <c r="I247" s="21">
        <v>44166</v>
      </c>
      <c r="J247" s="20" t="s">
        <v>46</v>
      </c>
      <c r="K247" s="19" t="s">
        <v>40</v>
      </c>
      <c r="L247" s="19" t="s">
        <v>685</v>
      </c>
      <c r="M247" s="19" t="s">
        <v>42</v>
      </c>
      <c r="N247" s="22" t="s">
        <v>24</v>
      </c>
      <c r="O247" s="2"/>
    </row>
    <row r="248" spans="1:15" ht="30" customHeight="1">
      <c r="A248" s="18">
        <v>245</v>
      </c>
      <c r="B248" s="19" t="s">
        <v>753</v>
      </c>
      <c r="C248" s="20">
        <f t="shared" ca="1" si="3"/>
        <v>37</v>
      </c>
      <c r="D248" s="18" t="s">
        <v>754</v>
      </c>
      <c r="E248" s="19" t="s">
        <v>17</v>
      </c>
      <c r="F248" s="21">
        <v>32108</v>
      </c>
      <c r="G248" s="18" t="s">
        <v>18</v>
      </c>
      <c r="H248" s="18" t="s">
        <v>19</v>
      </c>
      <c r="I248" s="21">
        <v>43511</v>
      </c>
      <c r="J248" s="20" t="s">
        <v>56</v>
      </c>
      <c r="K248" s="19" t="s">
        <v>21</v>
      </c>
      <c r="L248" s="19" t="s">
        <v>57</v>
      </c>
      <c r="M248" s="19" t="s">
        <v>23</v>
      </c>
      <c r="N248" s="22" t="s">
        <v>24</v>
      </c>
      <c r="O248" s="2"/>
    </row>
    <row r="249" spans="1:15" ht="30" customHeight="1">
      <c r="A249" s="18">
        <v>246</v>
      </c>
      <c r="B249" s="19" t="s">
        <v>755</v>
      </c>
      <c r="C249" s="20">
        <f t="shared" ca="1" si="3"/>
        <v>39</v>
      </c>
      <c r="D249" s="18" t="s">
        <v>756</v>
      </c>
      <c r="E249" s="19" t="s">
        <v>757</v>
      </c>
      <c r="F249" s="21">
        <v>31138</v>
      </c>
      <c r="G249" s="18" t="s">
        <v>18</v>
      </c>
      <c r="H249" s="18" t="s">
        <v>19</v>
      </c>
      <c r="I249" s="21">
        <v>43763</v>
      </c>
      <c r="J249" s="20" t="s">
        <v>29</v>
      </c>
      <c r="K249" s="19" t="s">
        <v>52</v>
      </c>
      <c r="L249" s="19" t="s">
        <v>66</v>
      </c>
      <c r="M249" s="19" t="s">
        <v>23</v>
      </c>
      <c r="N249" s="22" t="s">
        <v>24</v>
      </c>
      <c r="O249" s="2"/>
    </row>
    <row r="250" spans="1:15" ht="30" customHeight="1">
      <c r="A250" s="18">
        <v>247</v>
      </c>
      <c r="B250" s="19" t="s">
        <v>758</v>
      </c>
      <c r="C250" s="20">
        <f t="shared" ca="1" si="3"/>
        <v>37</v>
      </c>
      <c r="D250" s="18" t="s">
        <v>759</v>
      </c>
      <c r="E250" s="19" t="s">
        <v>17</v>
      </c>
      <c r="F250" s="21">
        <v>31781</v>
      </c>
      <c r="G250" s="18" t="s">
        <v>18</v>
      </c>
      <c r="H250" s="18" t="s">
        <v>19</v>
      </c>
      <c r="I250" s="21">
        <v>39845</v>
      </c>
      <c r="J250" s="20" t="s">
        <v>56</v>
      </c>
      <c r="K250" s="19" t="s">
        <v>82</v>
      </c>
      <c r="L250" s="19" t="s">
        <v>96</v>
      </c>
      <c r="M250" s="19" t="s">
        <v>23</v>
      </c>
      <c r="N250" s="22" t="s">
        <v>24</v>
      </c>
      <c r="O250" s="2"/>
    </row>
    <row r="251" spans="1:15" ht="30" customHeight="1">
      <c r="A251" s="18">
        <v>248</v>
      </c>
      <c r="B251" s="19" t="s">
        <v>760</v>
      </c>
      <c r="C251" s="20">
        <f t="shared" ca="1" si="3"/>
        <v>54</v>
      </c>
      <c r="D251" s="18" t="s">
        <v>761</v>
      </c>
      <c r="E251" s="19" t="s">
        <v>17</v>
      </c>
      <c r="F251" s="21">
        <v>25902</v>
      </c>
      <c r="G251" s="18" t="s">
        <v>18</v>
      </c>
      <c r="H251" s="18" t="s">
        <v>19</v>
      </c>
      <c r="I251" s="21">
        <v>33298</v>
      </c>
      <c r="J251" s="20" t="s">
        <v>34</v>
      </c>
      <c r="K251" s="19" t="s">
        <v>728</v>
      </c>
      <c r="L251" s="19" t="s">
        <v>762</v>
      </c>
      <c r="M251" s="19" t="s">
        <v>199</v>
      </c>
      <c r="N251" s="22" t="s">
        <v>24</v>
      </c>
      <c r="O251" s="2"/>
    </row>
    <row r="252" spans="1:15" ht="30" customHeight="1">
      <c r="A252" s="18">
        <v>249</v>
      </c>
      <c r="B252" s="19" t="s">
        <v>763</v>
      </c>
      <c r="C252" s="20">
        <f t="shared" ca="1" si="3"/>
        <v>44</v>
      </c>
      <c r="D252" s="18" t="s">
        <v>764</v>
      </c>
      <c r="E252" s="19" t="s">
        <v>17</v>
      </c>
      <c r="F252" s="21">
        <v>29469</v>
      </c>
      <c r="G252" s="18" t="s">
        <v>18</v>
      </c>
      <c r="H252" s="18" t="s">
        <v>19</v>
      </c>
      <c r="I252" s="21">
        <v>38808</v>
      </c>
      <c r="J252" s="20" t="s">
        <v>20</v>
      </c>
      <c r="K252" s="19" t="s">
        <v>40</v>
      </c>
      <c r="L252" s="19" t="s">
        <v>765</v>
      </c>
      <c r="M252" s="19" t="s">
        <v>42</v>
      </c>
      <c r="N252" s="22" t="s">
        <v>24</v>
      </c>
      <c r="O252" s="2"/>
    </row>
    <row r="253" spans="1:15" ht="30" customHeight="1">
      <c r="A253" s="18">
        <v>250</v>
      </c>
      <c r="B253" s="19" t="s">
        <v>766</v>
      </c>
      <c r="C253" s="20">
        <f t="shared" ca="1" si="3"/>
        <v>42</v>
      </c>
      <c r="D253" s="18" t="s">
        <v>767</v>
      </c>
      <c r="E253" s="19" t="s">
        <v>509</v>
      </c>
      <c r="F253" s="21">
        <v>30126</v>
      </c>
      <c r="G253" s="18" t="s">
        <v>18</v>
      </c>
      <c r="H253" s="18" t="s">
        <v>19</v>
      </c>
      <c r="I253" s="21">
        <v>38353</v>
      </c>
      <c r="J253" s="20" t="s">
        <v>151</v>
      </c>
      <c r="K253" s="19" t="s">
        <v>82</v>
      </c>
      <c r="L253" s="19" t="s">
        <v>83</v>
      </c>
      <c r="M253" s="19" t="s">
        <v>23</v>
      </c>
      <c r="N253" s="22" t="s">
        <v>24</v>
      </c>
      <c r="O253" s="2"/>
    </row>
    <row r="254" spans="1:15" ht="30" customHeight="1">
      <c r="A254" s="18">
        <v>251</v>
      </c>
      <c r="B254" s="19" t="s">
        <v>768</v>
      </c>
      <c r="C254" s="20">
        <f t="shared" ca="1" si="3"/>
        <v>30</v>
      </c>
      <c r="D254" s="18" t="s">
        <v>769</v>
      </c>
      <c r="E254" s="19" t="s">
        <v>33</v>
      </c>
      <c r="F254" s="21">
        <v>34610</v>
      </c>
      <c r="G254" s="18" t="s">
        <v>18</v>
      </c>
      <c r="H254" s="18" t="s">
        <v>19</v>
      </c>
      <c r="I254" s="21">
        <v>43497</v>
      </c>
      <c r="J254" s="20" t="s">
        <v>29</v>
      </c>
      <c r="K254" s="19" t="s">
        <v>770</v>
      </c>
      <c r="L254" s="19" t="s">
        <v>771</v>
      </c>
      <c r="M254" s="19" t="s">
        <v>42</v>
      </c>
      <c r="N254" s="22" t="s">
        <v>24</v>
      </c>
      <c r="O254" s="2"/>
    </row>
    <row r="255" spans="1:15" ht="30" customHeight="1">
      <c r="A255" s="18">
        <v>252</v>
      </c>
      <c r="B255" s="19" t="s">
        <v>772</v>
      </c>
      <c r="C255" s="20">
        <f t="shared" ca="1" si="3"/>
        <v>30</v>
      </c>
      <c r="D255" s="18" t="s">
        <v>773</v>
      </c>
      <c r="E255" s="19" t="s">
        <v>774</v>
      </c>
      <c r="F255" s="21">
        <v>34695</v>
      </c>
      <c r="G255" s="18" t="s">
        <v>28</v>
      </c>
      <c r="H255" s="18" t="s">
        <v>19</v>
      </c>
      <c r="I255" s="21">
        <v>44166</v>
      </c>
      <c r="J255" s="20" t="s">
        <v>65</v>
      </c>
      <c r="K255" s="19" t="s">
        <v>775</v>
      </c>
      <c r="L255" s="19" t="s">
        <v>776</v>
      </c>
      <c r="M255" s="19" t="s">
        <v>199</v>
      </c>
      <c r="N255" s="22" t="s">
        <v>24</v>
      </c>
      <c r="O255" s="2"/>
    </row>
    <row r="256" spans="1:15" ht="30" customHeight="1">
      <c r="A256" s="18">
        <v>253</v>
      </c>
      <c r="B256" s="19" t="s">
        <v>777</v>
      </c>
      <c r="C256" s="20">
        <f t="shared" ca="1" si="3"/>
        <v>57</v>
      </c>
      <c r="D256" s="18" t="s">
        <v>778</v>
      </c>
      <c r="E256" s="19" t="s">
        <v>779</v>
      </c>
      <c r="F256" s="21">
        <v>24601</v>
      </c>
      <c r="G256" s="18" t="s">
        <v>18</v>
      </c>
      <c r="H256" s="18" t="s">
        <v>19</v>
      </c>
      <c r="I256" s="21">
        <v>32933</v>
      </c>
      <c r="J256" s="20" t="s">
        <v>34</v>
      </c>
      <c r="K256" s="19" t="s">
        <v>582</v>
      </c>
      <c r="L256" s="19" t="s">
        <v>780</v>
      </c>
      <c r="M256" s="19" t="s">
        <v>42</v>
      </c>
      <c r="N256" s="22" t="s">
        <v>24</v>
      </c>
      <c r="O256" s="2"/>
    </row>
    <row r="257" spans="1:15" ht="30" customHeight="1">
      <c r="A257" s="18">
        <v>254</v>
      </c>
      <c r="B257" s="19" t="s">
        <v>781</v>
      </c>
      <c r="C257" s="20">
        <f t="shared" ca="1" si="3"/>
        <v>29</v>
      </c>
      <c r="D257" s="18" t="s">
        <v>782</v>
      </c>
      <c r="E257" s="19" t="s">
        <v>17</v>
      </c>
      <c r="F257" s="21">
        <v>34916</v>
      </c>
      <c r="G257" s="18" t="s">
        <v>18</v>
      </c>
      <c r="H257" s="18" t="s">
        <v>19</v>
      </c>
      <c r="I257" s="21">
        <v>44166</v>
      </c>
      <c r="J257" s="20" t="s">
        <v>65</v>
      </c>
      <c r="K257" s="19" t="s">
        <v>783</v>
      </c>
      <c r="L257" s="28" t="s">
        <v>784</v>
      </c>
      <c r="M257" s="19" t="s">
        <v>42</v>
      </c>
      <c r="N257" s="22" t="s">
        <v>24</v>
      </c>
      <c r="O257" s="2"/>
    </row>
    <row r="258" spans="1:15" ht="30" customHeight="1">
      <c r="A258" s="18">
        <v>255</v>
      </c>
      <c r="B258" s="19" t="s">
        <v>785</v>
      </c>
      <c r="C258" s="20">
        <f t="shared" ca="1" si="3"/>
        <v>45</v>
      </c>
      <c r="D258" s="18" t="s">
        <v>786</v>
      </c>
      <c r="E258" s="19" t="s">
        <v>17</v>
      </c>
      <c r="F258" s="21">
        <v>29159</v>
      </c>
      <c r="G258" s="18" t="s">
        <v>18</v>
      </c>
      <c r="H258" s="18" t="s">
        <v>19</v>
      </c>
      <c r="I258" s="21">
        <v>38808</v>
      </c>
      <c r="J258" s="20" t="s">
        <v>34</v>
      </c>
      <c r="K258" s="19" t="s">
        <v>582</v>
      </c>
      <c r="L258" s="19" t="s">
        <v>780</v>
      </c>
      <c r="M258" s="19" t="s">
        <v>42</v>
      </c>
      <c r="N258" s="22" t="s">
        <v>24</v>
      </c>
      <c r="O258" s="2"/>
    </row>
    <row r="259" spans="1:15" ht="30" customHeight="1">
      <c r="A259" s="18">
        <v>256</v>
      </c>
      <c r="B259" s="19" t="s">
        <v>787</v>
      </c>
      <c r="C259" s="20">
        <f t="shared" ca="1" si="3"/>
        <v>57</v>
      </c>
      <c r="D259" s="18" t="s">
        <v>788</v>
      </c>
      <c r="E259" s="19" t="s">
        <v>73</v>
      </c>
      <c r="F259" s="21">
        <v>24751</v>
      </c>
      <c r="G259" s="18" t="s">
        <v>18</v>
      </c>
      <c r="H259" s="18" t="s">
        <v>19</v>
      </c>
      <c r="I259" s="21">
        <v>29281</v>
      </c>
      <c r="J259" s="20" t="s">
        <v>81</v>
      </c>
      <c r="K259" s="19" t="s">
        <v>82</v>
      </c>
      <c r="L259" s="19" t="s">
        <v>83</v>
      </c>
      <c r="M259" s="19" t="s">
        <v>23</v>
      </c>
      <c r="N259" s="22" t="s">
        <v>24</v>
      </c>
      <c r="O259" s="2"/>
    </row>
    <row r="260" spans="1:15" ht="30" customHeight="1">
      <c r="A260" s="18">
        <v>257</v>
      </c>
      <c r="B260" s="19" t="s">
        <v>789</v>
      </c>
      <c r="C260" s="20">
        <f t="shared" ca="1" si="3"/>
        <v>48</v>
      </c>
      <c r="D260" s="18" t="s">
        <v>790</v>
      </c>
      <c r="E260" s="19" t="s">
        <v>73</v>
      </c>
      <c r="F260" s="21">
        <v>27997</v>
      </c>
      <c r="G260" s="18" t="s">
        <v>18</v>
      </c>
      <c r="H260" s="18" t="s">
        <v>19</v>
      </c>
      <c r="I260" s="21">
        <v>39814</v>
      </c>
      <c r="J260" s="20" t="s">
        <v>56</v>
      </c>
      <c r="K260" s="19" t="s">
        <v>185</v>
      </c>
      <c r="L260" s="19" t="s">
        <v>791</v>
      </c>
      <c r="M260" s="19" t="s">
        <v>479</v>
      </c>
      <c r="N260" s="22" t="s">
        <v>77</v>
      </c>
      <c r="O260" s="2"/>
    </row>
    <row r="261" spans="1:15" ht="30" customHeight="1">
      <c r="A261" s="18">
        <v>258</v>
      </c>
      <c r="B261" s="19" t="s">
        <v>792</v>
      </c>
      <c r="C261" s="20">
        <f t="shared" ref="C261:C324" ca="1" si="4">(YEAR(NOW())-YEAR(F261))</f>
        <v>55</v>
      </c>
      <c r="D261" s="18" t="s">
        <v>793</v>
      </c>
      <c r="E261" s="19" t="s">
        <v>73</v>
      </c>
      <c r="F261" s="21">
        <v>25517</v>
      </c>
      <c r="G261" s="18" t="s">
        <v>18</v>
      </c>
      <c r="H261" s="18" t="s">
        <v>19</v>
      </c>
      <c r="I261" s="21">
        <v>39083</v>
      </c>
      <c r="J261" s="20" t="s">
        <v>34</v>
      </c>
      <c r="K261" s="19" t="s">
        <v>40</v>
      </c>
      <c r="L261" s="19" t="s">
        <v>41</v>
      </c>
      <c r="M261" s="19" t="s">
        <v>42</v>
      </c>
      <c r="N261" s="22" t="s">
        <v>24</v>
      </c>
      <c r="O261" s="2"/>
    </row>
    <row r="262" spans="1:15" ht="30" customHeight="1">
      <c r="A262" s="18">
        <v>259</v>
      </c>
      <c r="B262" s="19" t="s">
        <v>794</v>
      </c>
      <c r="C262" s="20">
        <f t="shared" ca="1" si="4"/>
        <v>53</v>
      </c>
      <c r="D262" s="18" t="s">
        <v>795</v>
      </c>
      <c r="E262" s="19" t="s">
        <v>17</v>
      </c>
      <c r="F262" s="21">
        <v>26073</v>
      </c>
      <c r="G262" s="18" t="s">
        <v>18</v>
      </c>
      <c r="H262" s="18" t="s">
        <v>19</v>
      </c>
      <c r="I262" s="21">
        <v>35125</v>
      </c>
      <c r="J262" s="20" t="s">
        <v>34</v>
      </c>
      <c r="K262" s="19" t="s">
        <v>796</v>
      </c>
      <c r="L262" s="19" t="s">
        <v>762</v>
      </c>
      <c r="M262" s="19" t="s">
        <v>199</v>
      </c>
      <c r="N262" s="22" t="s">
        <v>24</v>
      </c>
      <c r="O262" s="2"/>
    </row>
    <row r="263" spans="1:15" ht="30" customHeight="1">
      <c r="A263" s="18">
        <v>260</v>
      </c>
      <c r="B263" s="19" t="s">
        <v>797</v>
      </c>
      <c r="C263" s="20">
        <f t="shared" ca="1" si="4"/>
        <v>44</v>
      </c>
      <c r="D263" s="18" t="s">
        <v>798</v>
      </c>
      <c r="E263" s="19" t="s">
        <v>516</v>
      </c>
      <c r="F263" s="21">
        <v>29294</v>
      </c>
      <c r="G263" s="18" t="s">
        <v>28</v>
      </c>
      <c r="H263" s="18" t="s">
        <v>19</v>
      </c>
      <c r="I263" s="21">
        <v>39083</v>
      </c>
      <c r="J263" s="20" t="s">
        <v>34</v>
      </c>
      <c r="K263" s="19" t="s">
        <v>82</v>
      </c>
      <c r="L263" s="19" t="s">
        <v>96</v>
      </c>
      <c r="M263" s="19" t="s">
        <v>23</v>
      </c>
      <c r="N263" s="22" t="s">
        <v>24</v>
      </c>
      <c r="O263" s="2"/>
    </row>
    <row r="264" spans="1:15" ht="30" customHeight="1">
      <c r="A264" s="18">
        <v>261</v>
      </c>
      <c r="B264" s="19" t="s">
        <v>799</v>
      </c>
      <c r="C264" s="20">
        <f t="shared" ca="1" si="4"/>
        <v>48</v>
      </c>
      <c r="D264" s="18" t="s">
        <v>800</v>
      </c>
      <c r="E264" s="19" t="s">
        <v>17</v>
      </c>
      <c r="F264" s="21">
        <v>27900</v>
      </c>
      <c r="G264" s="18" t="s">
        <v>28</v>
      </c>
      <c r="H264" s="18" t="s">
        <v>19</v>
      </c>
      <c r="I264" s="21">
        <v>40179</v>
      </c>
      <c r="J264" s="20" t="s">
        <v>20</v>
      </c>
      <c r="K264" s="19" t="s">
        <v>107</v>
      </c>
      <c r="L264" s="19" t="s">
        <v>801</v>
      </c>
      <c r="M264" s="19" t="s">
        <v>42</v>
      </c>
      <c r="N264" s="22" t="s">
        <v>24</v>
      </c>
      <c r="O264" s="2"/>
    </row>
    <row r="265" spans="1:15" ht="30" customHeight="1">
      <c r="A265" s="18">
        <v>262</v>
      </c>
      <c r="B265" s="19" t="s">
        <v>802</v>
      </c>
      <c r="C265" s="20">
        <f t="shared" ca="1" si="4"/>
        <v>42</v>
      </c>
      <c r="D265" s="18" t="s">
        <v>803</v>
      </c>
      <c r="E265" s="19" t="s">
        <v>17</v>
      </c>
      <c r="F265" s="21">
        <v>30130</v>
      </c>
      <c r="G265" s="18" t="s">
        <v>18</v>
      </c>
      <c r="H265" s="18" t="s">
        <v>19</v>
      </c>
      <c r="I265" s="21">
        <v>37956</v>
      </c>
      <c r="J265" s="20" t="s">
        <v>20</v>
      </c>
      <c r="K265" s="19" t="s">
        <v>60</v>
      </c>
      <c r="L265" s="19" t="s">
        <v>61</v>
      </c>
      <c r="M265" s="19" t="s">
        <v>23</v>
      </c>
      <c r="N265" s="22" t="s">
        <v>24</v>
      </c>
      <c r="O265" s="2"/>
    </row>
    <row r="266" spans="1:15" ht="30" customHeight="1">
      <c r="A266" s="18">
        <v>263</v>
      </c>
      <c r="B266" s="19" t="s">
        <v>804</v>
      </c>
      <c r="C266" s="20">
        <f t="shared" ca="1" si="4"/>
        <v>57</v>
      </c>
      <c r="D266" s="18" t="s">
        <v>805</v>
      </c>
      <c r="E266" s="19" t="s">
        <v>17</v>
      </c>
      <c r="F266" s="21">
        <v>24652</v>
      </c>
      <c r="G266" s="18" t="s">
        <v>18</v>
      </c>
      <c r="H266" s="18" t="s">
        <v>19</v>
      </c>
      <c r="I266" s="21">
        <v>32203</v>
      </c>
      <c r="J266" s="20" t="s">
        <v>34</v>
      </c>
      <c r="K266" s="19" t="s">
        <v>806</v>
      </c>
      <c r="L266" s="19" t="s">
        <v>53</v>
      </c>
      <c r="M266" s="19" t="s">
        <v>23</v>
      </c>
      <c r="N266" s="22" t="s">
        <v>24</v>
      </c>
      <c r="O266" s="2"/>
    </row>
    <row r="267" spans="1:15" ht="30" customHeight="1">
      <c r="A267" s="18">
        <v>264</v>
      </c>
      <c r="B267" s="19" t="s">
        <v>807</v>
      </c>
      <c r="C267" s="20">
        <f t="shared" ca="1" si="4"/>
        <v>57</v>
      </c>
      <c r="D267" s="18" t="s">
        <v>808</v>
      </c>
      <c r="E267" s="19" t="s">
        <v>17</v>
      </c>
      <c r="F267" s="21">
        <v>24503</v>
      </c>
      <c r="G267" s="18" t="s">
        <v>28</v>
      </c>
      <c r="H267" s="18" t="s">
        <v>19</v>
      </c>
      <c r="I267" s="21">
        <v>40634</v>
      </c>
      <c r="J267" s="20" t="s">
        <v>585</v>
      </c>
      <c r="K267" s="19" t="s">
        <v>809</v>
      </c>
      <c r="L267" s="19" t="s">
        <v>729</v>
      </c>
      <c r="M267" s="19" t="s">
        <v>468</v>
      </c>
      <c r="N267" s="22" t="s">
        <v>77</v>
      </c>
      <c r="O267" s="2"/>
    </row>
    <row r="268" spans="1:15" ht="30" customHeight="1">
      <c r="A268" s="18">
        <v>265</v>
      </c>
      <c r="B268" s="19" t="s">
        <v>810</v>
      </c>
      <c r="C268" s="20">
        <f t="shared" ca="1" si="4"/>
        <v>53</v>
      </c>
      <c r="D268" s="18" t="s">
        <v>811</v>
      </c>
      <c r="E268" s="19" t="s">
        <v>275</v>
      </c>
      <c r="F268" s="21">
        <v>26107</v>
      </c>
      <c r="G268" s="18" t="s">
        <v>18</v>
      </c>
      <c r="H268" s="18" t="s">
        <v>19</v>
      </c>
      <c r="I268" s="21">
        <v>34029</v>
      </c>
      <c r="J268" s="20" t="s">
        <v>20</v>
      </c>
      <c r="K268" s="19" t="s">
        <v>728</v>
      </c>
      <c r="L268" s="19" t="s">
        <v>61</v>
      </c>
      <c r="M268" s="19" t="s">
        <v>468</v>
      </c>
      <c r="N268" s="22" t="s">
        <v>77</v>
      </c>
      <c r="O268" s="2"/>
    </row>
    <row r="269" spans="1:15" ht="30" customHeight="1">
      <c r="A269" s="18">
        <v>266</v>
      </c>
      <c r="B269" s="19" t="s">
        <v>812</v>
      </c>
      <c r="C269" s="20">
        <f t="shared" ca="1" si="4"/>
        <v>42</v>
      </c>
      <c r="D269" s="18" t="s">
        <v>813</v>
      </c>
      <c r="E269" s="19" t="s">
        <v>17</v>
      </c>
      <c r="F269" s="21">
        <v>30182</v>
      </c>
      <c r="G269" s="18" t="s">
        <v>28</v>
      </c>
      <c r="H269" s="18" t="s">
        <v>19</v>
      </c>
      <c r="I269" s="21">
        <v>38808</v>
      </c>
      <c r="J269" s="20" t="s">
        <v>34</v>
      </c>
      <c r="K269" s="19" t="s">
        <v>82</v>
      </c>
      <c r="L269" s="19" t="s">
        <v>96</v>
      </c>
      <c r="M269" s="19" t="s">
        <v>23</v>
      </c>
      <c r="N269" s="22" t="s">
        <v>24</v>
      </c>
      <c r="O269" s="2"/>
    </row>
    <row r="270" spans="1:15" ht="30" customHeight="1">
      <c r="A270" s="18">
        <v>267</v>
      </c>
      <c r="B270" s="19" t="s">
        <v>814</v>
      </c>
      <c r="C270" s="20">
        <f t="shared" ca="1" si="4"/>
        <v>55</v>
      </c>
      <c r="D270" s="18" t="s">
        <v>815</v>
      </c>
      <c r="E270" s="19" t="s">
        <v>431</v>
      </c>
      <c r="F270" s="21">
        <v>25241</v>
      </c>
      <c r="G270" s="18" t="s">
        <v>18</v>
      </c>
      <c r="H270" s="18" t="s">
        <v>19</v>
      </c>
      <c r="I270" s="21">
        <v>33298</v>
      </c>
      <c r="J270" s="20" t="s">
        <v>34</v>
      </c>
      <c r="K270" s="19" t="s">
        <v>52</v>
      </c>
      <c r="L270" s="19" t="s">
        <v>53</v>
      </c>
      <c r="M270" s="19" t="s">
        <v>23</v>
      </c>
      <c r="N270" s="22" t="s">
        <v>24</v>
      </c>
      <c r="O270" s="2"/>
    </row>
    <row r="271" spans="1:15" ht="30" customHeight="1">
      <c r="A271" s="18">
        <v>268</v>
      </c>
      <c r="B271" s="19" t="s">
        <v>816</v>
      </c>
      <c r="C271" s="20">
        <f t="shared" ca="1" si="4"/>
        <v>48</v>
      </c>
      <c r="D271" s="18" t="s">
        <v>817</v>
      </c>
      <c r="E271" s="19" t="s">
        <v>17</v>
      </c>
      <c r="F271" s="21">
        <v>28097</v>
      </c>
      <c r="G271" s="18" t="s">
        <v>18</v>
      </c>
      <c r="H271" s="18" t="s">
        <v>19</v>
      </c>
      <c r="I271" s="21">
        <v>41791</v>
      </c>
      <c r="J271" s="20" t="s">
        <v>46</v>
      </c>
      <c r="K271" s="19" t="s">
        <v>21</v>
      </c>
      <c r="L271" s="19" t="s">
        <v>30</v>
      </c>
      <c r="M271" s="19" t="s">
        <v>23</v>
      </c>
      <c r="N271" s="22" t="s">
        <v>24</v>
      </c>
      <c r="O271" s="2"/>
    </row>
    <row r="272" spans="1:15" ht="30" customHeight="1">
      <c r="A272" s="18">
        <v>269</v>
      </c>
      <c r="B272" s="19" t="s">
        <v>818</v>
      </c>
      <c r="C272" s="20">
        <f t="shared" ca="1" si="4"/>
        <v>44</v>
      </c>
      <c r="D272" s="18" t="s">
        <v>819</v>
      </c>
      <c r="E272" s="19" t="s">
        <v>17</v>
      </c>
      <c r="F272" s="21">
        <v>29339</v>
      </c>
      <c r="G272" s="18" t="s">
        <v>18</v>
      </c>
      <c r="H272" s="18" t="s">
        <v>19</v>
      </c>
      <c r="I272" s="21">
        <v>40544</v>
      </c>
      <c r="J272" s="20" t="s">
        <v>56</v>
      </c>
      <c r="K272" s="19" t="s">
        <v>82</v>
      </c>
      <c r="L272" s="19" t="s">
        <v>96</v>
      </c>
      <c r="M272" s="19" t="s">
        <v>23</v>
      </c>
      <c r="N272" s="22" t="s">
        <v>24</v>
      </c>
      <c r="O272" s="2"/>
    </row>
    <row r="273" spans="1:15" ht="30" customHeight="1">
      <c r="A273" s="18">
        <v>270</v>
      </c>
      <c r="B273" s="19" t="s">
        <v>820</v>
      </c>
      <c r="C273" s="20">
        <f t="shared" ca="1" si="4"/>
        <v>50</v>
      </c>
      <c r="D273" s="18" t="s">
        <v>821</v>
      </c>
      <c r="E273" s="19" t="s">
        <v>509</v>
      </c>
      <c r="F273" s="21">
        <v>27141</v>
      </c>
      <c r="G273" s="18" t="s">
        <v>28</v>
      </c>
      <c r="H273" s="18" t="s">
        <v>19</v>
      </c>
      <c r="I273" s="21">
        <v>42005</v>
      </c>
      <c r="J273" s="20" t="s">
        <v>822</v>
      </c>
      <c r="K273" s="19" t="s">
        <v>728</v>
      </c>
      <c r="L273" s="19" t="s">
        <v>61</v>
      </c>
      <c r="M273" s="19" t="s">
        <v>468</v>
      </c>
      <c r="N273" s="22" t="s">
        <v>77</v>
      </c>
      <c r="O273" s="2"/>
    </row>
    <row r="274" spans="1:15" ht="30" customHeight="1">
      <c r="A274" s="18">
        <v>271</v>
      </c>
      <c r="B274" s="19" t="s">
        <v>823</v>
      </c>
      <c r="C274" s="20">
        <f t="shared" ca="1" si="4"/>
        <v>38</v>
      </c>
      <c r="D274" s="18" t="s">
        <v>824</v>
      </c>
      <c r="E274" s="19" t="s">
        <v>17</v>
      </c>
      <c r="F274" s="21">
        <v>31657</v>
      </c>
      <c r="G274" s="18" t="s">
        <v>18</v>
      </c>
      <c r="H274" s="18" t="s">
        <v>19</v>
      </c>
      <c r="I274" s="21">
        <v>39873</v>
      </c>
      <c r="J274" s="20" t="s">
        <v>56</v>
      </c>
      <c r="K274" s="19" t="s">
        <v>21</v>
      </c>
      <c r="L274" s="19" t="s">
        <v>57</v>
      </c>
      <c r="M274" s="19" t="s">
        <v>23</v>
      </c>
      <c r="N274" s="22" t="s">
        <v>24</v>
      </c>
      <c r="O274" s="2"/>
    </row>
    <row r="275" spans="1:15" ht="30" customHeight="1">
      <c r="A275" s="18">
        <v>272</v>
      </c>
      <c r="B275" s="19" t="s">
        <v>825</v>
      </c>
      <c r="C275" s="20">
        <f t="shared" ca="1" si="4"/>
        <v>40</v>
      </c>
      <c r="D275" s="18" t="s">
        <v>826</v>
      </c>
      <c r="E275" s="19" t="s">
        <v>17</v>
      </c>
      <c r="F275" s="21">
        <v>30949</v>
      </c>
      <c r="G275" s="18" t="s">
        <v>18</v>
      </c>
      <c r="H275" s="18" t="s">
        <v>19</v>
      </c>
      <c r="I275" s="21">
        <v>40179</v>
      </c>
      <c r="J275" s="20" t="s">
        <v>56</v>
      </c>
      <c r="K275" s="19" t="s">
        <v>82</v>
      </c>
      <c r="L275" s="19" t="s">
        <v>96</v>
      </c>
      <c r="M275" s="19" t="s">
        <v>23</v>
      </c>
      <c r="N275" s="22" t="s">
        <v>24</v>
      </c>
      <c r="O275" s="2"/>
    </row>
    <row r="276" spans="1:15" ht="30" customHeight="1">
      <c r="A276" s="18">
        <v>273</v>
      </c>
      <c r="B276" s="19" t="s">
        <v>827</v>
      </c>
      <c r="C276" s="20">
        <f t="shared" ca="1" si="4"/>
        <v>34</v>
      </c>
      <c r="D276" s="18" t="s">
        <v>828</v>
      </c>
      <c r="E276" s="19" t="s">
        <v>509</v>
      </c>
      <c r="F276" s="21">
        <v>33121</v>
      </c>
      <c r="G276" s="18" t="s">
        <v>18</v>
      </c>
      <c r="H276" s="18" t="s">
        <v>19</v>
      </c>
      <c r="I276" s="21">
        <v>44166</v>
      </c>
      <c r="J276" s="20" t="s">
        <v>46</v>
      </c>
      <c r="K276" s="19" t="s">
        <v>406</v>
      </c>
      <c r="L276" s="19" t="s">
        <v>407</v>
      </c>
      <c r="M276" s="19" t="s">
        <v>23</v>
      </c>
      <c r="N276" s="22" t="s">
        <v>24</v>
      </c>
      <c r="O276" s="2"/>
    </row>
    <row r="277" spans="1:15" ht="30" customHeight="1">
      <c r="A277" s="18">
        <v>274</v>
      </c>
      <c r="B277" s="19" t="s">
        <v>829</v>
      </c>
      <c r="C277" s="20">
        <f t="shared" ca="1" si="4"/>
        <v>44</v>
      </c>
      <c r="D277" s="18" t="s">
        <v>830</v>
      </c>
      <c r="E277" s="19" t="s">
        <v>779</v>
      </c>
      <c r="F277" s="21">
        <v>29231</v>
      </c>
      <c r="G277" s="18" t="s">
        <v>28</v>
      </c>
      <c r="H277" s="18" t="s">
        <v>19</v>
      </c>
      <c r="I277" s="21">
        <v>39083</v>
      </c>
      <c r="J277" s="20" t="s">
        <v>34</v>
      </c>
      <c r="K277" s="19" t="s">
        <v>82</v>
      </c>
      <c r="L277" s="19" t="s">
        <v>96</v>
      </c>
      <c r="M277" s="19" t="s">
        <v>23</v>
      </c>
      <c r="N277" s="22" t="s">
        <v>24</v>
      </c>
      <c r="O277" s="2"/>
    </row>
    <row r="278" spans="1:15" ht="30" customHeight="1">
      <c r="A278" s="18">
        <v>275</v>
      </c>
      <c r="B278" s="19" t="s">
        <v>831</v>
      </c>
      <c r="C278" s="20">
        <f t="shared" ca="1" si="4"/>
        <v>46</v>
      </c>
      <c r="D278" s="18" t="s">
        <v>832</v>
      </c>
      <c r="E278" s="19" t="s">
        <v>17</v>
      </c>
      <c r="F278" s="21">
        <v>28745</v>
      </c>
      <c r="G278" s="18" t="s">
        <v>18</v>
      </c>
      <c r="H278" s="18" t="s">
        <v>19</v>
      </c>
      <c r="I278" s="21">
        <v>39083</v>
      </c>
      <c r="J278" s="20" t="s">
        <v>34</v>
      </c>
      <c r="K278" s="19" t="s">
        <v>40</v>
      </c>
      <c r="L278" s="19" t="s">
        <v>41</v>
      </c>
      <c r="M278" s="19" t="s">
        <v>42</v>
      </c>
      <c r="N278" s="22" t="s">
        <v>24</v>
      </c>
      <c r="O278" s="2"/>
    </row>
    <row r="279" spans="1:15" ht="30" customHeight="1">
      <c r="A279" s="18">
        <v>276</v>
      </c>
      <c r="B279" s="19" t="s">
        <v>833</v>
      </c>
      <c r="C279" s="20">
        <f t="shared" ca="1" si="4"/>
        <v>34</v>
      </c>
      <c r="D279" s="18" t="s">
        <v>834</v>
      </c>
      <c r="E279" s="19" t="s">
        <v>73</v>
      </c>
      <c r="F279" s="21">
        <v>33204</v>
      </c>
      <c r="G279" s="18" t="s">
        <v>28</v>
      </c>
      <c r="H279" s="18" t="s">
        <v>19</v>
      </c>
      <c r="I279" s="21">
        <v>43528</v>
      </c>
      <c r="J279" s="20" t="s">
        <v>29</v>
      </c>
      <c r="K279" s="19" t="s">
        <v>107</v>
      </c>
      <c r="L279" s="19" t="s">
        <v>497</v>
      </c>
      <c r="M279" s="19" t="s">
        <v>42</v>
      </c>
      <c r="N279" s="22" t="s">
        <v>24</v>
      </c>
      <c r="O279" s="2"/>
    </row>
    <row r="280" spans="1:15" ht="30" customHeight="1">
      <c r="A280" s="18">
        <v>277</v>
      </c>
      <c r="B280" s="19" t="s">
        <v>835</v>
      </c>
      <c r="C280" s="20">
        <f t="shared" ca="1" si="4"/>
        <v>45</v>
      </c>
      <c r="D280" s="18" t="s">
        <v>836</v>
      </c>
      <c r="E280" s="19" t="s">
        <v>73</v>
      </c>
      <c r="F280" s="21">
        <v>29058</v>
      </c>
      <c r="G280" s="18" t="s">
        <v>28</v>
      </c>
      <c r="H280" s="18" t="s">
        <v>19</v>
      </c>
      <c r="I280" s="21">
        <v>38808</v>
      </c>
      <c r="J280" s="20" t="s">
        <v>56</v>
      </c>
      <c r="K280" s="19" t="s">
        <v>837</v>
      </c>
      <c r="L280" s="19" t="s">
        <v>838</v>
      </c>
      <c r="M280" s="19" t="s">
        <v>389</v>
      </c>
      <c r="N280" s="22" t="s">
        <v>24</v>
      </c>
      <c r="O280" s="2"/>
    </row>
    <row r="281" spans="1:15" ht="30" customHeight="1">
      <c r="A281" s="18">
        <v>278</v>
      </c>
      <c r="B281" s="19" t="s">
        <v>839</v>
      </c>
      <c r="C281" s="20">
        <f t="shared" ca="1" si="4"/>
        <v>51</v>
      </c>
      <c r="D281" s="18" t="s">
        <v>840</v>
      </c>
      <c r="E281" s="19" t="s">
        <v>17</v>
      </c>
      <c r="F281" s="21">
        <v>26780</v>
      </c>
      <c r="G281" s="18" t="s">
        <v>18</v>
      </c>
      <c r="H281" s="18" t="s">
        <v>19</v>
      </c>
      <c r="I281" s="21">
        <v>37226</v>
      </c>
      <c r="J281" s="20" t="s">
        <v>34</v>
      </c>
      <c r="K281" s="19" t="s">
        <v>107</v>
      </c>
      <c r="L281" s="19" t="s">
        <v>108</v>
      </c>
      <c r="M281" s="19" t="s">
        <v>42</v>
      </c>
      <c r="N281" s="22" t="s">
        <v>24</v>
      </c>
      <c r="O281" s="2"/>
    </row>
    <row r="282" spans="1:15" ht="30" customHeight="1">
      <c r="A282" s="18">
        <v>279</v>
      </c>
      <c r="B282" s="19" t="s">
        <v>841</v>
      </c>
      <c r="C282" s="20">
        <f t="shared" ca="1" si="4"/>
        <v>62</v>
      </c>
      <c r="D282" s="18" t="s">
        <v>842</v>
      </c>
      <c r="E282" s="19" t="s">
        <v>17</v>
      </c>
      <c r="F282" s="21">
        <v>22869</v>
      </c>
      <c r="G282" s="18" t="s">
        <v>18</v>
      </c>
      <c r="H282" s="18" t="s">
        <v>19</v>
      </c>
      <c r="I282" s="21">
        <v>38808</v>
      </c>
      <c r="J282" s="20" t="s">
        <v>34</v>
      </c>
      <c r="K282" s="19" t="s">
        <v>116</v>
      </c>
      <c r="L282" s="19" t="s">
        <v>117</v>
      </c>
      <c r="M282" s="19" t="s">
        <v>118</v>
      </c>
      <c r="N282" s="22" t="s">
        <v>24</v>
      </c>
      <c r="O282" s="2"/>
    </row>
    <row r="283" spans="1:15" ht="30" customHeight="1">
      <c r="A283" s="18">
        <v>280</v>
      </c>
      <c r="B283" s="19" t="s">
        <v>843</v>
      </c>
      <c r="C283" s="20">
        <f t="shared" ca="1" si="4"/>
        <v>35</v>
      </c>
      <c r="D283" s="18" t="s">
        <v>844</v>
      </c>
      <c r="E283" s="19" t="s">
        <v>17</v>
      </c>
      <c r="F283" s="21">
        <v>32675</v>
      </c>
      <c r="G283" s="18" t="s">
        <v>18</v>
      </c>
      <c r="H283" s="18" t="s">
        <v>19</v>
      </c>
      <c r="I283" s="21">
        <v>40544</v>
      </c>
      <c r="J283" s="20" t="s">
        <v>56</v>
      </c>
      <c r="K283" s="19" t="s">
        <v>52</v>
      </c>
      <c r="L283" s="19" t="s">
        <v>53</v>
      </c>
      <c r="M283" s="19" t="s">
        <v>23</v>
      </c>
      <c r="N283" s="22" t="s">
        <v>24</v>
      </c>
      <c r="O283" s="2"/>
    </row>
    <row r="284" spans="1:15" ht="30" customHeight="1">
      <c r="A284" s="18">
        <v>281</v>
      </c>
      <c r="B284" s="85" t="s">
        <v>845</v>
      </c>
      <c r="C284" s="20">
        <f t="shared" ca="1" si="4"/>
        <v>42</v>
      </c>
      <c r="D284" s="18" t="s">
        <v>846</v>
      </c>
      <c r="E284" s="19" t="s">
        <v>17</v>
      </c>
      <c r="F284" s="21">
        <v>30260</v>
      </c>
      <c r="G284" s="18" t="s">
        <v>18</v>
      </c>
      <c r="H284" s="18" t="s">
        <v>19</v>
      </c>
      <c r="I284" s="21">
        <v>40544</v>
      </c>
      <c r="J284" s="20" t="s">
        <v>20</v>
      </c>
      <c r="K284" s="19" t="s">
        <v>52</v>
      </c>
      <c r="L284" s="19" t="s">
        <v>104</v>
      </c>
      <c r="M284" s="19" t="s">
        <v>23</v>
      </c>
      <c r="N284" s="22" t="s">
        <v>24</v>
      </c>
      <c r="O284" s="2"/>
    </row>
    <row r="285" spans="1:15" ht="30" customHeight="1">
      <c r="A285" s="18">
        <v>282</v>
      </c>
      <c r="B285" s="19" t="s">
        <v>847</v>
      </c>
      <c r="C285" s="20">
        <f t="shared" ca="1" si="4"/>
        <v>40</v>
      </c>
      <c r="D285" s="18" t="s">
        <v>848</v>
      </c>
      <c r="E285" s="19" t="s">
        <v>17</v>
      </c>
      <c r="F285" s="21">
        <v>30789</v>
      </c>
      <c r="G285" s="18" t="s">
        <v>18</v>
      </c>
      <c r="H285" s="18" t="s">
        <v>19</v>
      </c>
      <c r="I285" s="21">
        <v>43717</v>
      </c>
      <c r="J285" s="20" t="s">
        <v>65</v>
      </c>
      <c r="K285" s="19" t="s">
        <v>52</v>
      </c>
      <c r="L285" s="19" t="s">
        <v>66</v>
      </c>
      <c r="M285" s="19" t="s">
        <v>23</v>
      </c>
      <c r="N285" s="22" t="s">
        <v>24</v>
      </c>
      <c r="O285" s="2"/>
    </row>
    <row r="286" spans="1:15" ht="30" customHeight="1">
      <c r="A286" s="18">
        <v>283</v>
      </c>
      <c r="B286" s="19" t="s">
        <v>849</v>
      </c>
      <c r="C286" s="20">
        <f t="shared" ca="1" si="4"/>
        <v>57</v>
      </c>
      <c r="D286" s="18" t="s">
        <v>850</v>
      </c>
      <c r="E286" s="19" t="s">
        <v>17</v>
      </c>
      <c r="F286" s="21">
        <v>24785</v>
      </c>
      <c r="G286" s="18" t="s">
        <v>18</v>
      </c>
      <c r="H286" s="18" t="s">
        <v>19</v>
      </c>
      <c r="I286" s="21">
        <v>34394</v>
      </c>
      <c r="J286" s="20" t="s">
        <v>81</v>
      </c>
      <c r="K286" s="19" t="s">
        <v>82</v>
      </c>
      <c r="L286" s="19" t="s">
        <v>83</v>
      </c>
      <c r="M286" s="19" t="s">
        <v>23</v>
      </c>
      <c r="N286" s="22" t="s">
        <v>24</v>
      </c>
      <c r="O286" s="2"/>
    </row>
    <row r="287" spans="1:15" ht="30" customHeight="1">
      <c r="A287" s="18">
        <v>284</v>
      </c>
      <c r="B287" s="19" t="s">
        <v>851</v>
      </c>
      <c r="C287" s="20">
        <f t="shared" ca="1" si="4"/>
        <v>35</v>
      </c>
      <c r="D287" s="18" t="s">
        <v>852</v>
      </c>
      <c r="E287" s="19" t="s">
        <v>73</v>
      </c>
      <c r="F287" s="21">
        <v>32829</v>
      </c>
      <c r="G287" s="18" t="s">
        <v>18</v>
      </c>
      <c r="H287" s="18" t="s">
        <v>19</v>
      </c>
      <c r="I287" s="21">
        <v>40493</v>
      </c>
      <c r="J287" s="20" t="s">
        <v>34</v>
      </c>
      <c r="K287" s="19" t="s">
        <v>52</v>
      </c>
      <c r="L287" s="19" t="s">
        <v>53</v>
      </c>
      <c r="M287" s="19" t="s">
        <v>23</v>
      </c>
      <c r="N287" s="22" t="s">
        <v>24</v>
      </c>
      <c r="O287" s="2"/>
    </row>
    <row r="288" spans="1:15" ht="30" customHeight="1">
      <c r="A288" s="18">
        <v>285</v>
      </c>
      <c r="B288" s="19" t="s">
        <v>853</v>
      </c>
      <c r="C288" s="20">
        <f t="shared" ca="1" si="4"/>
        <v>53</v>
      </c>
      <c r="D288" s="18" t="s">
        <v>854</v>
      </c>
      <c r="E288" s="19" t="s">
        <v>17</v>
      </c>
      <c r="F288" s="21">
        <v>25967</v>
      </c>
      <c r="G288" s="18" t="s">
        <v>18</v>
      </c>
      <c r="H288" s="18" t="s">
        <v>19</v>
      </c>
      <c r="I288" s="21">
        <v>34394</v>
      </c>
      <c r="J288" s="20" t="s">
        <v>81</v>
      </c>
      <c r="K288" s="19" t="s">
        <v>732</v>
      </c>
      <c r="L288" s="19" t="s">
        <v>83</v>
      </c>
      <c r="M288" s="19" t="s">
        <v>23</v>
      </c>
      <c r="N288" s="22" t="s">
        <v>24</v>
      </c>
      <c r="O288" s="2"/>
    </row>
    <row r="289" spans="1:15" ht="30" customHeight="1">
      <c r="A289" s="18">
        <v>286</v>
      </c>
      <c r="B289" s="19" t="s">
        <v>855</v>
      </c>
      <c r="C289" s="20">
        <f t="shared" ca="1" si="4"/>
        <v>48</v>
      </c>
      <c r="D289" s="18" t="s">
        <v>856</v>
      </c>
      <c r="E289" s="19" t="s">
        <v>17</v>
      </c>
      <c r="F289" s="21">
        <v>27896</v>
      </c>
      <c r="G289" s="18" t="s">
        <v>28</v>
      </c>
      <c r="H289" s="18" t="s">
        <v>19</v>
      </c>
      <c r="I289" s="21">
        <v>35125</v>
      </c>
      <c r="J289" s="20" t="s">
        <v>151</v>
      </c>
      <c r="K289" s="19" t="s">
        <v>857</v>
      </c>
      <c r="L289" s="19" t="s">
        <v>858</v>
      </c>
      <c r="M289" s="19" t="s">
        <v>37</v>
      </c>
      <c r="N289" s="22" t="s">
        <v>37</v>
      </c>
      <c r="O289" s="2"/>
    </row>
    <row r="290" spans="1:15" ht="30" customHeight="1">
      <c r="A290" s="18">
        <v>287</v>
      </c>
      <c r="B290" s="19" t="s">
        <v>859</v>
      </c>
      <c r="C290" s="20">
        <f t="shared" ca="1" si="4"/>
        <v>44</v>
      </c>
      <c r="D290" s="18" t="s">
        <v>860</v>
      </c>
      <c r="E290" s="19" t="s">
        <v>17</v>
      </c>
      <c r="F290" s="21">
        <v>29438</v>
      </c>
      <c r="G290" s="18" t="s">
        <v>28</v>
      </c>
      <c r="H290" s="18" t="s">
        <v>19</v>
      </c>
      <c r="I290" s="21">
        <v>37956</v>
      </c>
      <c r="J290" s="20" t="s">
        <v>151</v>
      </c>
      <c r="K290" s="19" t="s">
        <v>82</v>
      </c>
      <c r="L290" s="19" t="s">
        <v>83</v>
      </c>
      <c r="M290" s="19" t="s">
        <v>23</v>
      </c>
      <c r="N290" s="22" t="s">
        <v>24</v>
      </c>
      <c r="O290" s="2"/>
    </row>
    <row r="291" spans="1:15" ht="30" customHeight="1">
      <c r="A291" s="18">
        <v>288</v>
      </c>
      <c r="B291" s="19" t="s">
        <v>861</v>
      </c>
      <c r="C291" s="20">
        <f t="shared" ca="1" si="4"/>
        <v>56</v>
      </c>
      <c r="D291" s="18" t="s">
        <v>862</v>
      </c>
      <c r="E291" s="19" t="s">
        <v>17</v>
      </c>
      <c r="F291" s="21">
        <v>24871</v>
      </c>
      <c r="G291" s="18" t="s">
        <v>28</v>
      </c>
      <c r="H291" s="18" t="s">
        <v>19</v>
      </c>
      <c r="I291" s="21">
        <v>32568</v>
      </c>
      <c r="J291" s="20" t="s">
        <v>81</v>
      </c>
      <c r="K291" s="19" t="s">
        <v>384</v>
      </c>
      <c r="L291" s="19" t="s">
        <v>439</v>
      </c>
      <c r="M291" s="19" t="s">
        <v>42</v>
      </c>
      <c r="N291" s="22" t="s">
        <v>24</v>
      </c>
      <c r="O291" s="2"/>
    </row>
    <row r="292" spans="1:15" ht="30" customHeight="1">
      <c r="A292" s="18">
        <v>289</v>
      </c>
      <c r="B292" s="19" t="s">
        <v>863</v>
      </c>
      <c r="C292" s="20">
        <f t="shared" ca="1" si="4"/>
        <v>43</v>
      </c>
      <c r="D292" s="18" t="s">
        <v>864</v>
      </c>
      <c r="E292" s="19" t="s">
        <v>17</v>
      </c>
      <c r="F292" s="21">
        <v>29687</v>
      </c>
      <c r="G292" s="18" t="s">
        <v>28</v>
      </c>
      <c r="H292" s="18" t="s">
        <v>19</v>
      </c>
      <c r="I292" s="21">
        <v>39448</v>
      </c>
      <c r="J292" s="20" t="s">
        <v>34</v>
      </c>
      <c r="K292" s="19" t="s">
        <v>82</v>
      </c>
      <c r="L292" s="19" t="s">
        <v>57</v>
      </c>
      <c r="M292" s="19" t="s">
        <v>23</v>
      </c>
      <c r="N292" s="22" t="s">
        <v>24</v>
      </c>
      <c r="O292" s="2"/>
    </row>
    <row r="293" spans="1:15" ht="30" customHeight="1">
      <c r="A293" s="18">
        <v>290</v>
      </c>
      <c r="B293" s="19" t="s">
        <v>865</v>
      </c>
      <c r="C293" s="20">
        <f t="shared" ca="1" si="4"/>
        <v>56</v>
      </c>
      <c r="D293" s="18" t="s">
        <v>866</v>
      </c>
      <c r="E293" s="19" t="s">
        <v>73</v>
      </c>
      <c r="F293" s="21">
        <v>25089</v>
      </c>
      <c r="G293" s="18" t="s">
        <v>28</v>
      </c>
      <c r="H293" s="18" t="s">
        <v>19</v>
      </c>
      <c r="I293" s="21">
        <v>35855</v>
      </c>
      <c r="J293" s="20" t="s">
        <v>34</v>
      </c>
      <c r="K293" s="19" t="s">
        <v>21</v>
      </c>
      <c r="L293" s="19" t="s">
        <v>867</v>
      </c>
      <c r="M293" s="23" t="s">
        <v>164</v>
      </c>
      <c r="N293" s="22" t="s">
        <v>24</v>
      </c>
      <c r="O293" s="2"/>
    </row>
    <row r="294" spans="1:15" ht="30" customHeight="1">
      <c r="A294" s="18">
        <v>291</v>
      </c>
      <c r="B294" s="19" t="s">
        <v>868</v>
      </c>
      <c r="C294" s="20">
        <f t="shared" ca="1" si="4"/>
        <v>34</v>
      </c>
      <c r="D294" s="18" t="s">
        <v>869</v>
      </c>
      <c r="E294" s="19" t="s">
        <v>17</v>
      </c>
      <c r="F294" s="21">
        <v>32912</v>
      </c>
      <c r="G294" s="18" t="s">
        <v>28</v>
      </c>
      <c r="H294" s="18" t="s">
        <v>19</v>
      </c>
      <c r="I294" s="21">
        <v>43528</v>
      </c>
      <c r="J294" s="20" t="s">
        <v>20</v>
      </c>
      <c r="K294" s="19" t="s">
        <v>82</v>
      </c>
      <c r="L294" s="19" t="s">
        <v>87</v>
      </c>
      <c r="M294" s="19" t="s">
        <v>23</v>
      </c>
      <c r="N294" s="22" t="s">
        <v>24</v>
      </c>
      <c r="O294" s="2"/>
    </row>
    <row r="295" spans="1:15" ht="30" customHeight="1">
      <c r="A295" s="18">
        <v>292</v>
      </c>
      <c r="B295" s="19" t="s">
        <v>870</v>
      </c>
      <c r="C295" s="20">
        <f t="shared" ca="1" si="4"/>
        <v>50</v>
      </c>
      <c r="D295" s="18" t="s">
        <v>871</v>
      </c>
      <c r="E295" s="19" t="s">
        <v>17</v>
      </c>
      <c r="F295" s="21">
        <v>27292</v>
      </c>
      <c r="G295" s="18" t="s">
        <v>18</v>
      </c>
      <c r="H295" s="18" t="s">
        <v>19</v>
      </c>
      <c r="I295" s="21">
        <v>39814</v>
      </c>
      <c r="J295" s="20" t="s">
        <v>29</v>
      </c>
      <c r="K295" s="19" t="s">
        <v>728</v>
      </c>
      <c r="L295" s="19" t="s">
        <v>61</v>
      </c>
      <c r="M295" s="19" t="s">
        <v>872</v>
      </c>
      <c r="N295" s="22" t="s">
        <v>77</v>
      </c>
      <c r="O295" s="2"/>
    </row>
    <row r="296" spans="1:15" ht="30" customHeight="1">
      <c r="A296" s="18">
        <v>293</v>
      </c>
      <c r="B296" s="19" t="s">
        <v>873</v>
      </c>
      <c r="C296" s="20">
        <f t="shared" ca="1" si="4"/>
        <v>55</v>
      </c>
      <c r="D296" s="18" t="s">
        <v>874</v>
      </c>
      <c r="E296" s="19" t="s">
        <v>242</v>
      </c>
      <c r="F296" s="21">
        <v>25345</v>
      </c>
      <c r="G296" s="18" t="s">
        <v>18</v>
      </c>
      <c r="H296" s="18" t="s">
        <v>19</v>
      </c>
      <c r="I296" s="21">
        <v>32933</v>
      </c>
      <c r="J296" s="20" t="s">
        <v>34</v>
      </c>
      <c r="K296" s="19" t="s">
        <v>52</v>
      </c>
      <c r="L296" s="19" t="s">
        <v>53</v>
      </c>
      <c r="M296" s="19" t="s">
        <v>23</v>
      </c>
      <c r="N296" s="22" t="s">
        <v>24</v>
      </c>
      <c r="O296" s="2"/>
    </row>
    <row r="297" spans="1:15" ht="30" customHeight="1">
      <c r="A297" s="18">
        <v>294</v>
      </c>
      <c r="B297" s="19" t="s">
        <v>875</v>
      </c>
      <c r="C297" s="20">
        <f t="shared" ca="1" si="4"/>
        <v>46</v>
      </c>
      <c r="D297" s="18" t="s">
        <v>876</v>
      </c>
      <c r="E297" s="19" t="s">
        <v>17</v>
      </c>
      <c r="F297" s="21">
        <v>28855</v>
      </c>
      <c r="G297" s="18" t="s">
        <v>18</v>
      </c>
      <c r="H297" s="18" t="s">
        <v>19</v>
      </c>
      <c r="I297" s="21">
        <v>38808</v>
      </c>
      <c r="J297" s="20" t="s">
        <v>34</v>
      </c>
      <c r="K297" s="19" t="s">
        <v>181</v>
      </c>
      <c r="L297" s="19" t="s">
        <v>198</v>
      </c>
      <c r="M297" s="19" t="s">
        <v>199</v>
      </c>
      <c r="N297" s="22" t="s">
        <v>24</v>
      </c>
      <c r="O297" s="2"/>
    </row>
    <row r="298" spans="1:15" ht="30" customHeight="1">
      <c r="A298" s="18">
        <v>295</v>
      </c>
      <c r="B298" s="19" t="s">
        <v>877</v>
      </c>
      <c r="C298" s="20">
        <f t="shared" ca="1" si="4"/>
        <v>48</v>
      </c>
      <c r="D298" s="18" t="s">
        <v>878</v>
      </c>
      <c r="E298" s="19" t="s">
        <v>879</v>
      </c>
      <c r="F298" s="21">
        <v>27836</v>
      </c>
      <c r="G298" s="18" t="s">
        <v>18</v>
      </c>
      <c r="H298" s="18" t="s">
        <v>19</v>
      </c>
      <c r="I298" s="21">
        <v>38808</v>
      </c>
      <c r="J298" s="20" t="s">
        <v>20</v>
      </c>
      <c r="K298" s="19" t="s">
        <v>52</v>
      </c>
      <c r="L298" s="19" t="s">
        <v>104</v>
      </c>
      <c r="M298" s="19" t="s">
        <v>23</v>
      </c>
      <c r="N298" s="22" t="s">
        <v>24</v>
      </c>
      <c r="O298" s="2"/>
    </row>
    <row r="299" spans="1:15" ht="30" customHeight="1">
      <c r="A299" s="18">
        <v>296</v>
      </c>
      <c r="B299" s="19" t="s">
        <v>880</v>
      </c>
      <c r="C299" s="20">
        <f t="shared" ca="1" si="4"/>
        <v>37</v>
      </c>
      <c r="D299" s="18" t="s">
        <v>881</v>
      </c>
      <c r="E299" s="19" t="s">
        <v>17</v>
      </c>
      <c r="F299" s="21">
        <v>31876</v>
      </c>
      <c r="G299" s="18" t="s">
        <v>18</v>
      </c>
      <c r="H299" s="18" t="s">
        <v>19</v>
      </c>
      <c r="I299" s="21">
        <v>42309</v>
      </c>
      <c r="J299" s="20" t="s">
        <v>56</v>
      </c>
      <c r="K299" s="19" t="s">
        <v>82</v>
      </c>
      <c r="L299" s="19" t="s">
        <v>96</v>
      </c>
      <c r="M299" s="19" t="s">
        <v>23</v>
      </c>
      <c r="N299" s="22" t="s">
        <v>24</v>
      </c>
      <c r="O299" s="2"/>
    </row>
    <row r="300" spans="1:15" ht="30" customHeight="1">
      <c r="A300" s="18">
        <v>297</v>
      </c>
      <c r="B300" s="19" t="s">
        <v>882</v>
      </c>
      <c r="C300" s="20">
        <f t="shared" ca="1" si="4"/>
        <v>57</v>
      </c>
      <c r="D300" s="18" t="s">
        <v>883</v>
      </c>
      <c r="E300" s="19" t="s">
        <v>173</v>
      </c>
      <c r="F300" s="21">
        <v>24621</v>
      </c>
      <c r="G300" s="18" t="s">
        <v>18</v>
      </c>
      <c r="H300" s="18" t="s">
        <v>19</v>
      </c>
      <c r="I300" s="21">
        <v>33270</v>
      </c>
      <c r="J300" s="20" t="s">
        <v>34</v>
      </c>
      <c r="K300" s="19" t="s">
        <v>107</v>
      </c>
      <c r="L300" s="19" t="s">
        <v>108</v>
      </c>
      <c r="M300" s="19" t="s">
        <v>42</v>
      </c>
      <c r="N300" s="22" t="s">
        <v>24</v>
      </c>
      <c r="O300" s="2"/>
    </row>
    <row r="301" spans="1:15" ht="30" customHeight="1">
      <c r="A301" s="18">
        <v>298</v>
      </c>
      <c r="B301" s="19" t="s">
        <v>884</v>
      </c>
      <c r="C301" s="20">
        <f t="shared" ca="1" si="4"/>
        <v>51</v>
      </c>
      <c r="D301" s="18" t="s">
        <v>885</v>
      </c>
      <c r="E301" s="19" t="s">
        <v>173</v>
      </c>
      <c r="F301" s="21">
        <v>26805</v>
      </c>
      <c r="G301" s="18" t="s">
        <v>18</v>
      </c>
      <c r="H301" s="18" t="s">
        <v>19</v>
      </c>
      <c r="I301" s="21">
        <v>35490</v>
      </c>
      <c r="J301" s="20" t="s">
        <v>81</v>
      </c>
      <c r="K301" s="19" t="s">
        <v>82</v>
      </c>
      <c r="L301" s="19" t="s">
        <v>83</v>
      </c>
      <c r="M301" s="19" t="s">
        <v>23</v>
      </c>
      <c r="N301" s="22" t="s">
        <v>24</v>
      </c>
      <c r="O301" s="2"/>
    </row>
    <row r="302" spans="1:15" ht="30" customHeight="1">
      <c r="A302" s="18">
        <v>299</v>
      </c>
      <c r="B302" s="19" t="s">
        <v>886</v>
      </c>
      <c r="C302" s="20">
        <f t="shared" ca="1" si="4"/>
        <v>55</v>
      </c>
      <c r="D302" s="18" t="s">
        <v>887</v>
      </c>
      <c r="E302" s="19" t="s">
        <v>779</v>
      </c>
      <c r="F302" s="21">
        <v>25318</v>
      </c>
      <c r="G302" s="18" t="s">
        <v>18</v>
      </c>
      <c r="H302" s="18" t="s">
        <v>19</v>
      </c>
      <c r="I302" s="21">
        <v>39448</v>
      </c>
      <c r="J302" s="20" t="s">
        <v>29</v>
      </c>
      <c r="K302" s="19" t="s">
        <v>728</v>
      </c>
      <c r="L302" s="19" t="s">
        <v>61</v>
      </c>
      <c r="M302" s="19" t="s">
        <v>468</v>
      </c>
      <c r="N302" s="22" t="s">
        <v>77</v>
      </c>
      <c r="O302" s="2"/>
    </row>
    <row r="303" spans="1:15" ht="30" customHeight="1">
      <c r="A303" s="18">
        <v>300</v>
      </c>
      <c r="B303" s="19" t="s">
        <v>886</v>
      </c>
      <c r="C303" s="20">
        <f t="shared" ca="1" si="4"/>
        <v>56</v>
      </c>
      <c r="D303" s="18" t="s">
        <v>888</v>
      </c>
      <c r="E303" s="19" t="s">
        <v>516</v>
      </c>
      <c r="F303" s="21">
        <v>25160</v>
      </c>
      <c r="G303" s="18" t="s">
        <v>18</v>
      </c>
      <c r="H303" s="18" t="s">
        <v>19</v>
      </c>
      <c r="I303" s="21">
        <v>32568</v>
      </c>
      <c r="J303" s="20" t="s">
        <v>34</v>
      </c>
      <c r="K303" s="19" t="s">
        <v>60</v>
      </c>
      <c r="L303" s="19" t="s">
        <v>61</v>
      </c>
      <c r="M303" s="19" t="s">
        <v>23</v>
      </c>
      <c r="N303" s="22" t="s">
        <v>24</v>
      </c>
      <c r="O303" s="2"/>
    </row>
    <row r="304" spans="1:15" ht="30" customHeight="1">
      <c r="A304" s="18">
        <v>301</v>
      </c>
      <c r="B304" s="19" t="s">
        <v>889</v>
      </c>
      <c r="C304" s="20">
        <f t="shared" ca="1" si="4"/>
        <v>42</v>
      </c>
      <c r="D304" s="18" t="s">
        <v>890</v>
      </c>
      <c r="E304" s="19" t="s">
        <v>891</v>
      </c>
      <c r="F304" s="21">
        <v>30162</v>
      </c>
      <c r="G304" s="18" t="s">
        <v>28</v>
      </c>
      <c r="H304" s="18" t="s">
        <v>19</v>
      </c>
      <c r="I304" s="21">
        <v>39448</v>
      </c>
      <c r="J304" s="20" t="s">
        <v>20</v>
      </c>
      <c r="K304" s="19" t="s">
        <v>69</v>
      </c>
      <c r="L304" s="19" t="s">
        <v>892</v>
      </c>
      <c r="M304" s="19" t="s">
        <v>42</v>
      </c>
      <c r="N304" s="22" t="s">
        <v>24</v>
      </c>
      <c r="O304" s="2"/>
    </row>
    <row r="305" spans="1:15" ht="30" customHeight="1">
      <c r="A305" s="18">
        <v>302</v>
      </c>
      <c r="B305" s="19" t="s">
        <v>893</v>
      </c>
      <c r="C305" s="20">
        <f t="shared" ca="1" si="4"/>
        <v>28</v>
      </c>
      <c r="D305" s="18" t="s">
        <v>894</v>
      </c>
      <c r="E305" s="19" t="s">
        <v>17</v>
      </c>
      <c r="F305" s="21">
        <v>35096</v>
      </c>
      <c r="G305" s="18" t="s">
        <v>18</v>
      </c>
      <c r="H305" s="18" t="s">
        <v>19</v>
      </c>
      <c r="I305" s="21">
        <v>43528</v>
      </c>
      <c r="J305" s="20" t="s">
        <v>29</v>
      </c>
      <c r="K305" s="19" t="s">
        <v>21</v>
      </c>
      <c r="L305" s="19" t="s">
        <v>30</v>
      </c>
      <c r="M305" s="19" t="s">
        <v>23</v>
      </c>
      <c r="N305" s="22" t="s">
        <v>24</v>
      </c>
      <c r="O305" s="2"/>
    </row>
    <row r="306" spans="1:15" ht="30" customHeight="1">
      <c r="A306" s="18">
        <v>303</v>
      </c>
      <c r="B306" s="19" t="s">
        <v>895</v>
      </c>
      <c r="C306" s="20">
        <f t="shared" ca="1" si="4"/>
        <v>49</v>
      </c>
      <c r="D306" s="18" t="s">
        <v>896</v>
      </c>
      <c r="E306" s="19" t="s">
        <v>17</v>
      </c>
      <c r="F306" s="21">
        <v>27579</v>
      </c>
      <c r="G306" s="18" t="s">
        <v>28</v>
      </c>
      <c r="H306" s="18" t="s">
        <v>19</v>
      </c>
      <c r="I306" s="21">
        <v>39448</v>
      </c>
      <c r="J306" s="20" t="s">
        <v>585</v>
      </c>
      <c r="K306" s="19" t="s">
        <v>586</v>
      </c>
      <c r="L306" s="19" t="s">
        <v>445</v>
      </c>
      <c r="M306" s="19" t="s">
        <v>424</v>
      </c>
      <c r="N306" s="22" t="s">
        <v>77</v>
      </c>
      <c r="O306" s="2"/>
    </row>
    <row r="307" spans="1:15" ht="30" customHeight="1">
      <c r="A307" s="18">
        <v>304</v>
      </c>
      <c r="B307" s="19" t="s">
        <v>897</v>
      </c>
      <c r="C307" s="20">
        <f t="shared" ca="1" si="4"/>
        <v>46</v>
      </c>
      <c r="D307" s="18" t="s">
        <v>898</v>
      </c>
      <c r="E307" s="19" t="s">
        <v>17</v>
      </c>
      <c r="F307" s="21">
        <v>28593</v>
      </c>
      <c r="G307" s="18" t="s">
        <v>28</v>
      </c>
      <c r="H307" s="18" t="s">
        <v>19</v>
      </c>
      <c r="I307" s="21">
        <v>39083</v>
      </c>
      <c r="J307" s="20" t="s">
        <v>34</v>
      </c>
      <c r="K307" s="19" t="s">
        <v>82</v>
      </c>
      <c r="L307" s="19" t="s">
        <v>899</v>
      </c>
      <c r="M307" s="19" t="s">
        <v>37</v>
      </c>
      <c r="N307" s="22" t="s">
        <v>37</v>
      </c>
      <c r="O307" s="2"/>
    </row>
    <row r="308" spans="1:15" ht="30" customHeight="1">
      <c r="A308" s="18">
        <v>305</v>
      </c>
      <c r="B308" s="19" t="s">
        <v>900</v>
      </c>
      <c r="C308" s="20">
        <f t="shared" ca="1" si="4"/>
        <v>49</v>
      </c>
      <c r="D308" s="18" t="s">
        <v>901</v>
      </c>
      <c r="E308" s="19" t="s">
        <v>17</v>
      </c>
      <c r="F308" s="21">
        <v>27406</v>
      </c>
      <c r="G308" s="18" t="s">
        <v>28</v>
      </c>
      <c r="H308" s="18" t="s">
        <v>19</v>
      </c>
      <c r="I308" s="21">
        <v>39448</v>
      </c>
      <c r="J308" s="20" t="s">
        <v>20</v>
      </c>
      <c r="K308" s="19" t="s">
        <v>185</v>
      </c>
      <c r="L308" s="19" t="s">
        <v>902</v>
      </c>
      <c r="M308" s="19" t="s">
        <v>424</v>
      </c>
      <c r="N308" s="22" t="s">
        <v>77</v>
      </c>
      <c r="O308" s="2"/>
    </row>
    <row r="309" spans="1:15" ht="30" customHeight="1">
      <c r="A309" s="18">
        <v>306</v>
      </c>
      <c r="B309" s="19" t="s">
        <v>903</v>
      </c>
      <c r="C309" s="20">
        <f t="shared" ca="1" si="4"/>
        <v>40</v>
      </c>
      <c r="D309" s="18" t="s">
        <v>904</v>
      </c>
      <c r="E309" s="19" t="s">
        <v>17</v>
      </c>
      <c r="F309" s="21">
        <v>30967</v>
      </c>
      <c r="G309" s="18" t="s">
        <v>28</v>
      </c>
      <c r="H309" s="18" t="s">
        <v>19</v>
      </c>
      <c r="I309" s="21">
        <v>40544</v>
      </c>
      <c r="J309" s="20" t="s">
        <v>20</v>
      </c>
      <c r="K309" s="19" t="s">
        <v>82</v>
      </c>
      <c r="L309" s="19" t="s">
        <v>87</v>
      </c>
      <c r="M309" s="19" t="s">
        <v>23</v>
      </c>
      <c r="N309" s="22" t="s">
        <v>24</v>
      </c>
      <c r="O309" s="2"/>
    </row>
    <row r="310" spans="1:15" ht="30" customHeight="1">
      <c r="A310" s="18">
        <v>307</v>
      </c>
      <c r="B310" s="19" t="s">
        <v>908</v>
      </c>
      <c r="C310" s="20">
        <f t="shared" ca="1" si="4"/>
        <v>56</v>
      </c>
      <c r="D310" s="18" t="s">
        <v>909</v>
      </c>
      <c r="E310" s="19" t="s">
        <v>431</v>
      </c>
      <c r="F310" s="21">
        <v>25046</v>
      </c>
      <c r="G310" s="18" t="s">
        <v>18</v>
      </c>
      <c r="H310" s="18" t="s">
        <v>19</v>
      </c>
      <c r="I310" s="21">
        <v>39448</v>
      </c>
      <c r="J310" s="20" t="s">
        <v>29</v>
      </c>
      <c r="K310" s="19" t="s">
        <v>728</v>
      </c>
      <c r="L310" s="19" t="s">
        <v>910</v>
      </c>
      <c r="M310" s="19" t="s">
        <v>42</v>
      </c>
      <c r="N310" s="22" t="s">
        <v>77</v>
      </c>
      <c r="O310" s="2"/>
    </row>
    <row r="311" spans="1:15" ht="30" customHeight="1">
      <c r="A311" s="18">
        <v>308</v>
      </c>
      <c r="B311" s="19" t="s">
        <v>911</v>
      </c>
      <c r="C311" s="20">
        <f t="shared" ca="1" si="4"/>
        <v>42</v>
      </c>
      <c r="D311" s="18" t="s">
        <v>912</v>
      </c>
      <c r="E311" s="19" t="s">
        <v>45</v>
      </c>
      <c r="F311" s="21">
        <v>30298</v>
      </c>
      <c r="G311" s="18" t="s">
        <v>18</v>
      </c>
      <c r="H311" s="18" t="s">
        <v>19</v>
      </c>
      <c r="I311" s="21">
        <v>39873</v>
      </c>
      <c r="J311" s="20" t="s">
        <v>56</v>
      </c>
      <c r="K311" s="19" t="s">
        <v>52</v>
      </c>
      <c r="L311" s="19" t="s">
        <v>53</v>
      </c>
      <c r="M311" s="19" t="s">
        <v>23</v>
      </c>
      <c r="N311" s="22" t="s">
        <v>24</v>
      </c>
      <c r="O311" s="2"/>
    </row>
    <row r="312" spans="1:15" ht="30" customHeight="1">
      <c r="A312" s="18">
        <v>309</v>
      </c>
      <c r="B312" s="19" t="s">
        <v>913</v>
      </c>
      <c r="C312" s="20">
        <f t="shared" ca="1" si="4"/>
        <v>47</v>
      </c>
      <c r="D312" s="18" t="s">
        <v>914</v>
      </c>
      <c r="E312" s="19" t="s">
        <v>17</v>
      </c>
      <c r="F312" s="21">
        <v>28206</v>
      </c>
      <c r="G312" s="18" t="s">
        <v>28</v>
      </c>
      <c r="H312" s="18" t="s">
        <v>19</v>
      </c>
      <c r="I312" s="21">
        <v>42910</v>
      </c>
      <c r="J312" s="20" t="s">
        <v>56</v>
      </c>
      <c r="K312" s="19" t="s">
        <v>107</v>
      </c>
      <c r="L312" s="19" t="s">
        <v>108</v>
      </c>
      <c r="M312" s="19" t="s">
        <v>42</v>
      </c>
      <c r="N312" s="22" t="s">
        <v>24</v>
      </c>
      <c r="O312" s="2"/>
    </row>
    <row r="313" spans="1:15" ht="30" customHeight="1">
      <c r="A313" s="18">
        <v>310</v>
      </c>
      <c r="B313" s="19" t="s">
        <v>915</v>
      </c>
      <c r="C313" s="20">
        <f t="shared" ca="1" si="4"/>
        <v>47</v>
      </c>
      <c r="D313" s="18" t="s">
        <v>916</v>
      </c>
      <c r="E313" s="19" t="s">
        <v>17</v>
      </c>
      <c r="F313" s="21">
        <v>28261</v>
      </c>
      <c r="G313" s="18" t="s">
        <v>18</v>
      </c>
      <c r="H313" s="18" t="s">
        <v>19</v>
      </c>
      <c r="I313" s="21">
        <v>38808</v>
      </c>
      <c r="J313" s="20" t="s">
        <v>20</v>
      </c>
      <c r="K313" s="19" t="s">
        <v>52</v>
      </c>
      <c r="L313" s="19" t="s">
        <v>104</v>
      </c>
      <c r="M313" s="19" t="s">
        <v>23</v>
      </c>
      <c r="N313" s="22" t="s">
        <v>24</v>
      </c>
      <c r="O313" s="2"/>
    </row>
    <row r="314" spans="1:15" ht="30" customHeight="1">
      <c r="A314" s="18">
        <v>311</v>
      </c>
      <c r="B314" s="19" t="s">
        <v>917</v>
      </c>
      <c r="C314" s="20">
        <f t="shared" ca="1" si="4"/>
        <v>55</v>
      </c>
      <c r="D314" s="18" t="s">
        <v>918</v>
      </c>
      <c r="E314" s="19" t="s">
        <v>17</v>
      </c>
      <c r="F314" s="21">
        <v>25411</v>
      </c>
      <c r="G314" s="18" t="s">
        <v>28</v>
      </c>
      <c r="H314" s="18" t="s">
        <v>19</v>
      </c>
      <c r="I314" s="21">
        <v>32933</v>
      </c>
      <c r="J314" s="20" t="s">
        <v>151</v>
      </c>
      <c r="K314" s="19" t="s">
        <v>919</v>
      </c>
      <c r="L314" s="19" t="s">
        <v>2775</v>
      </c>
      <c r="M314" s="19" t="s">
        <v>37</v>
      </c>
      <c r="N314" s="22" t="s">
        <v>37</v>
      </c>
      <c r="O314" s="2"/>
    </row>
    <row r="315" spans="1:15" ht="30" customHeight="1">
      <c r="A315" s="18">
        <v>312</v>
      </c>
      <c r="B315" s="19" t="s">
        <v>921</v>
      </c>
      <c r="C315" s="20">
        <f t="shared" ca="1" si="4"/>
        <v>42</v>
      </c>
      <c r="D315" s="18" t="s">
        <v>922</v>
      </c>
      <c r="E315" s="19" t="s">
        <v>923</v>
      </c>
      <c r="F315" s="21">
        <v>30182</v>
      </c>
      <c r="G315" s="18" t="s">
        <v>28</v>
      </c>
      <c r="H315" s="18" t="s">
        <v>19</v>
      </c>
      <c r="I315" s="21">
        <v>34394</v>
      </c>
      <c r="J315" s="20" t="s">
        <v>34</v>
      </c>
      <c r="K315" s="19" t="s">
        <v>82</v>
      </c>
      <c r="L315" s="19" t="s">
        <v>96</v>
      </c>
      <c r="M315" s="19" t="s">
        <v>23</v>
      </c>
      <c r="N315" s="22" t="s">
        <v>24</v>
      </c>
      <c r="O315" s="2"/>
    </row>
    <row r="316" spans="1:15" ht="30" customHeight="1">
      <c r="A316" s="18">
        <v>313</v>
      </c>
      <c r="B316" s="19" t="s">
        <v>924</v>
      </c>
      <c r="C316" s="20">
        <f t="shared" ca="1" si="4"/>
        <v>55</v>
      </c>
      <c r="D316" s="18" t="s">
        <v>925</v>
      </c>
      <c r="E316" s="19" t="s">
        <v>17</v>
      </c>
      <c r="F316" s="21">
        <v>25407</v>
      </c>
      <c r="G316" s="18" t="s">
        <v>18</v>
      </c>
      <c r="H316" s="18" t="s">
        <v>19</v>
      </c>
      <c r="I316" s="21">
        <v>39448</v>
      </c>
      <c r="J316" s="20" t="s">
        <v>29</v>
      </c>
      <c r="K316" s="19" t="s">
        <v>728</v>
      </c>
      <c r="L316" s="19" t="s">
        <v>220</v>
      </c>
      <c r="M316" s="19" t="s">
        <v>187</v>
      </c>
      <c r="N316" s="22" t="s">
        <v>77</v>
      </c>
      <c r="O316" s="2"/>
    </row>
    <row r="317" spans="1:15" ht="30" customHeight="1">
      <c r="A317" s="18">
        <v>314</v>
      </c>
      <c r="B317" s="19" t="s">
        <v>926</v>
      </c>
      <c r="C317" s="20">
        <f t="shared" ca="1" si="4"/>
        <v>46</v>
      </c>
      <c r="D317" s="18" t="s">
        <v>927</v>
      </c>
      <c r="E317" s="19" t="s">
        <v>17</v>
      </c>
      <c r="F317" s="21">
        <v>28605</v>
      </c>
      <c r="G317" s="18" t="s">
        <v>18</v>
      </c>
      <c r="H317" s="18" t="s">
        <v>19</v>
      </c>
      <c r="I317" s="21">
        <v>40179</v>
      </c>
      <c r="J317" s="20" t="s">
        <v>20</v>
      </c>
      <c r="K317" s="19" t="s">
        <v>624</v>
      </c>
      <c r="L317" s="19" t="s">
        <v>928</v>
      </c>
      <c r="M317" s="19" t="s">
        <v>134</v>
      </c>
      <c r="N317" s="22" t="s">
        <v>77</v>
      </c>
      <c r="O317" s="2"/>
    </row>
    <row r="318" spans="1:15" ht="30" customHeight="1">
      <c r="A318" s="18">
        <v>315</v>
      </c>
      <c r="B318" s="19" t="s">
        <v>929</v>
      </c>
      <c r="C318" s="20">
        <f t="shared" ca="1" si="4"/>
        <v>45</v>
      </c>
      <c r="D318" s="18" t="s">
        <v>930</v>
      </c>
      <c r="E318" s="19" t="s">
        <v>17</v>
      </c>
      <c r="F318" s="21">
        <v>28974</v>
      </c>
      <c r="G318" s="18" t="s">
        <v>28</v>
      </c>
      <c r="H318" s="18" t="s">
        <v>19</v>
      </c>
      <c r="I318" s="21">
        <v>39448</v>
      </c>
      <c r="J318" s="20" t="s">
        <v>29</v>
      </c>
      <c r="K318" s="19" t="s">
        <v>931</v>
      </c>
      <c r="L318" s="19" t="s">
        <v>61</v>
      </c>
      <c r="M318" s="19" t="s">
        <v>932</v>
      </c>
      <c r="N318" s="22" t="s">
        <v>77</v>
      </c>
      <c r="O318" s="2"/>
    </row>
    <row r="319" spans="1:15" ht="30" customHeight="1">
      <c r="A319" s="18">
        <v>316</v>
      </c>
      <c r="B319" s="19" t="s">
        <v>933</v>
      </c>
      <c r="C319" s="20">
        <f t="shared" ca="1" si="4"/>
        <v>59</v>
      </c>
      <c r="D319" s="18" t="s">
        <v>934</v>
      </c>
      <c r="E319" s="19" t="s">
        <v>17</v>
      </c>
      <c r="F319" s="21">
        <v>24086</v>
      </c>
      <c r="G319" s="18" t="s">
        <v>28</v>
      </c>
      <c r="H319" s="18" t="s">
        <v>19</v>
      </c>
      <c r="I319" s="21">
        <v>32143</v>
      </c>
      <c r="J319" s="20" t="s">
        <v>81</v>
      </c>
      <c r="K319" s="19" t="s">
        <v>82</v>
      </c>
      <c r="L319" s="19" t="s">
        <v>83</v>
      </c>
      <c r="M319" s="19" t="s">
        <v>23</v>
      </c>
      <c r="N319" s="22" t="s">
        <v>24</v>
      </c>
      <c r="O319" s="2"/>
    </row>
    <row r="320" spans="1:15" ht="30" customHeight="1">
      <c r="A320" s="18">
        <v>317</v>
      </c>
      <c r="B320" s="19" t="s">
        <v>935</v>
      </c>
      <c r="C320" s="20">
        <f t="shared" ca="1" si="4"/>
        <v>44</v>
      </c>
      <c r="D320" s="18" t="s">
        <v>936</v>
      </c>
      <c r="E320" s="19" t="s">
        <v>17</v>
      </c>
      <c r="F320" s="21">
        <v>29253</v>
      </c>
      <c r="G320" s="18" t="s">
        <v>18</v>
      </c>
      <c r="H320" s="18" t="s">
        <v>19</v>
      </c>
      <c r="I320" s="21">
        <v>38808</v>
      </c>
      <c r="J320" s="20" t="s">
        <v>34</v>
      </c>
      <c r="K320" s="19" t="s">
        <v>52</v>
      </c>
      <c r="L320" s="19" t="s">
        <v>53</v>
      </c>
      <c r="M320" s="19" t="s">
        <v>23</v>
      </c>
      <c r="N320" s="22" t="s">
        <v>24</v>
      </c>
      <c r="O320" s="2"/>
    </row>
    <row r="321" spans="1:15" ht="30" customHeight="1">
      <c r="A321" s="18">
        <v>318</v>
      </c>
      <c r="B321" s="19" t="s">
        <v>937</v>
      </c>
      <c r="C321" s="20">
        <f t="shared" ca="1" si="4"/>
        <v>46</v>
      </c>
      <c r="D321" s="18" t="s">
        <v>938</v>
      </c>
      <c r="E321" s="19" t="s">
        <v>17</v>
      </c>
      <c r="F321" s="21">
        <v>28767</v>
      </c>
      <c r="G321" s="18" t="s">
        <v>18</v>
      </c>
      <c r="H321" s="18" t="s">
        <v>19</v>
      </c>
      <c r="I321" s="21">
        <v>39083</v>
      </c>
      <c r="J321" s="20" t="s">
        <v>151</v>
      </c>
      <c r="K321" s="19" t="s">
        <v>82</v>
      </c>
      <c r="L321" s="19" t="s">
        <v>83</v>
      </c>
      <c r="M321" s="19" t="s">
        <v>23</v>
      </c>
      <c r="N321" s="22" t="s">
        <v>24</v>
      </c>
      <c r="O321" s="2"/>
    </row>
    <row r="322" spans="1:15" ht="30" customHeight="1">
      <c r="A322" s="18">
        <v>319</v>
      </c>
      <c r="B322" s="19" t="s">
        <v>939</v>
      </c>
      <c r="C322" s="20">
        <f t="shared" ca="1" si="4"/>
        <v>48</v>
      </c>
      <c r="D322" s="18" t="s">
        <v>940</v>
      </c>
      <c r="E322" s="19" t="s">
        <v>891</v>
      </c>
      <c r="F322" s="21">
        <v>28048</v>
      </c>
      <c r="G322" s="18" t="s">
        <v>18</v>
      </c>
      <c r="H322" s="18" t="s">
        <v>19</v>
      </c>
      <c r="I322" s="21">
        <v>36220</v>
      </c>
      <c r="J322" s="20" t="s">
        <v>34</v>
      </c>
      <c r="K322" s="19" t="s">
        <v>52</v>
      </c>
      <c r="L322" s="19" t="s">
        <v>53</v>
      </c>
      <c r="M322" s="19" t="s">
        <v>23</v>
      </c>
      <c r="N322" s="22" t="s">
        <v>24</v>
      </c>
      <c r="O322" s="2"/>
    </row>
    <row r="323" spans="1:15" ht="30" customHeight="1">
      <c r="A323" s="18">
        <v>320</v>
      </c>
      <c r="B323" s="19" t="s">
        <v>941</v>
      </c>
      <c r="C323" s="20">
        <f t="shared" ca="1" si="4"/>
        <v>53</v>
      </c>
      <c r="D323" s="18" t="s">
        <v>942</v>
      </c>
      <c r="E323" s="19" t="s">
        <v>779</v>
      </c>
      <c r="F323" s="21">
        <v>26016</v>
      </c>
      <c r="G323" s="18" t="s">
        <v>18</v>
      </c>
      <c r="H323" s="18" t="s">
        <v>19</v>
      </c>
      <c r="I323" s="21">
        <v>34213</v>
      </c>
      <c r="J323" s="20" t="s">
        <v>34</v>
      </c>
      <c r="K323" s="19" t="s">
        <v>624</v>
      </c>
      <c r="L323" s="19" t="s">
        <v>928</v>
      </c>
      <c r="M323" s="19" t="s">
        <v>134</v>
      </c>
      <c r="N323" s="22" t="s">
        <v>77</v>
      </c>
      <c r="O323" s="2"/>
    </row>
    <row r="324" spans="1:15" ht="30" customHeight="1">
      <c r="A324" s="18">
        <v>321</v>
      </c>
      <c r="B324" s="19" t="s">
        <v>943</v>
      </c>
      <c r="C324" s="20">
        <f t="shared" ca="1" si="4"/>
        <v>56</v>
      </c>
      <c r="D324" s="18" t="s">
        <v>944</v>
      </c>
      <c r="E324" s="19" t="s">
        <v>17</v>
      </c>
      <c r="F324" s="21">
        <v>24847</v>
      </c>
      <c r="G324" s="18" t="s">
        <v>18</v>
      </c>
      <c r="H324" s="18" t="s">
        <v>19</v>
      </c>
      <c r="I324" s="21">
        <v>32203</v>
      </c>
      <c r="J324" s="20" t="s">
        <v>34</v>
      </c>
      <c r="K324" s="19" t="s">
        <v>21</v>
      </c>
      <c r="L324" s="19" t="s">
        <v>57</v>
      </c>
      <c r="M324" s="19" t="s">
        <v>23</v>
      </c>
      <c r="N324" s="22" t="s">
        <v>24</v>
      </c>
      <c r="O324" s="2"/>
    </row>
    <row r="325" spans="1:15" ht="30" customHeight="1">
      <c r="A325" s="18">
        <v>322</v>
      </c>
      <c r="B325" s="19" t="s">
        <v>945</v>
      </c>
      <c r="C325" s="20">
        <f t="shared" ref="C325:C388" ca="1" si="5">(YEAR(NOW())-YEAR(F325))</f>
        <v>47</v>
      </c>
      <c r="D325" s="18" t="s">
        <v>946</v>
      </c>
      <c r="E325" s="19" t="s">
        <v>131</v>
      </c>
      <c r="F325" s="21">
        <v>28354</v>
      </c>
      <c r="G325" s="18" t="s">
        <v>18</v>
      </c>
      <c r="H325" s="18" t="s">
        <v>19</v>
      </c>
      <c r="I325" s="21">
        <v>39448</v>
      </c>
      <c r="J325" s="20" t="s">
        <v>34</v>
      </c>
      <c r="K325" s="19" t="s">
        <v>21</v>
      </c>
      <c r="L325" s="19" t="s">
        <v>57</v>
      </c>
      <c r="M325" s="19" t="s">
        <v>23</v>
      </c>
      <c r="N325" s="22" t="s">
        <v>24</v>
      </c>
      <c r="O325" s="2"/>
    </row>
    <row r="326" spans="1:15" ht="30" customHeight="1">
      <c r="A326" s="18">
        <v>323</v>
      </c>
      <c r="B326" s="19" t="s">
        <v>947</v>
      </c>
      <c r="C326" s="20">
        <f t="shared" ca="1" si="5"/>
        <v>51</v>
      </c>
      <c r="D326" s="18" t="s">
        <v>948</v>
      </c>
      <c r="E326" s="19" t="s">
        <v>17</v>
      </c>
      <c r="F326" s="21">
        <v>27024</v>
      </c>
      <c r="G326" s="18" t="s">
        <v>18</v>
      </c>
      <c r="H326" s="18" t="s">
        <v>19</v>
      </c>
      <c r="I326" s="21">
        <v>37591</v>
      </c>
      <c r="J326" s="20" t="s">
        <v>81</v>
      </c>
      <c r="K326" s="19" t="s">
        <v>82</v>
      </c>
      <c r="L326" s="19" t="s">
        <v>83</v>
      </c>
      <c r="M326" s="19" t="s">
        <v>23</v>
      </c>
      <c r="N326" s="22" t="s">
        <v>24</v>
      </c>
      <c r="O326" s="2"/>
    </row>
    <row r="327" spans="1:15" ht="30" customHeight="1">
      <c r="A327" s="18">
        <v>324</v>
      </c>
      <c r="B327" s="19" t="s">
        <v>949</v>
      </c>
      <c r="C327" s="20">
        <f t="shared" ca="1" si="5"/>
        <v>51</v>
      </c>
      <c r="D327" s="18" t="s">
        <v>950</v>
      </c>
      <c r="E327" s="19" t="s">
        <v>17</v>
      </c>
      <c r="F327" s="21">
        <v>26733</v>
      </c>
      <c r="G327" s="18" t="s">
        <v>18</v>
      </c>
      <c r="H327" s="18" t="s">
        <v>19</v>
      </c>
      <c r="I327" s="21">
        <v>37591</v>
      </c>
      <c r="J327" s="20" t="s">
        <v>81</v>
      </c>
      <c r="K327" s="19" t="s">
        <v>82</v>
      </c>
      <c r="L327" s="19" t="s">
        <v>83</v>
      </c>
      <c r="M327" s="19" t="s">
        <v>23</v>
      </c>
      <c r="N327" s="22" t="s">
        <v>24</v>
      </c>
      <c r="O327" s="2"/>
    </row>
    <row r="328" spans="1:15" ht="30" customHeight="1">
      <c r="A328" s="18">
        <v>325</v>
      </c>
      <c r="B328" s="19" t="s">
        <v>951</v>
      </c>
      <c r="C328" s="20">
        <f t="shared" ca="1" si="5"/>
        <v>48</v>
      </c>
      <c r="D328" s="18" t="s">
        <v>952</v>
      </c>
      <c r="E328" s="19" t="s">
        <v>17</v>
      </c>
      <c r="F328" s="21">
        <v>28101</v>
      </c>
      <c r="G328" s="18" t="s">
        <v>18</v>
      </c>
      <c r="H328" s="18" t="s">
        <v>19</v>
      </c>
      <c r="I328" s="21">
        <v>38808</v>
      </c>
      <c r="J328" s="20" t="s">
        <v>34</v>
      </c>
      <c r="K328" s="19" t="s">
        <v>82</v>
      </c>
      <c r="L328" s="19" t="s">
        <v>96</v>
      </c>
      <c r="M328" s="19" t="s">
        <v>23</v>
      </c>
      <c r="N328" s="22" t="s">
        <v>24</v>
      </c>
      <c r="O328" s="2"/>
    </row>
    <row r="329" spans="1:15" ht="30" customHeight="1">
      <c r="A329" s="18">
        <v>326</v>
      </c>
      <c r="B329" s="19" t="s">
        <v>953</v>
      </c>
      <c r="C329" s="20">
        <f t="shared" ca="1" si="5"/>
        <v>56</v>
      </c>
      <c r="D329" s="18" t="s">
        <v>954</v>
      </c>
      <c r="E329" s="19" t="s">
        <v>17</v>
      </c>
      <c r="F329" s="21">
        <v>25198</v>
      </c>
      <c r="G329" s="18" t="s">
        <v>28</v>
      </c>
      <c r="H329" s="18" t="s">
        <v>19</v>
      </c>
      <c r="I329" s="21">
        <v>39083</v>
      </c>
      <c r="J329" s="20" t="s">
        <v>20</v>
      </c>
      <c r="K329" s="19" t="s">
        <v>185</v>
      </c>
      <c r="L329" s="19" t="s">
        <v>518</v>
      </c>
      <c r="M329" s="19" t="s">
        <v>187</v>
      </c>
      <c r="N329" s="22" t="s">
        <v>77</v>
      </c>
      <c r="O329" s="2"/>
    </row>
    <row r="330" spans="1:15" ht="30" customHeight="1">
      <c r="A330" s="18">
        <v>327</v>
      </c>
      <c r="B330" s="19" t="s">
        <v>955</v>
      </c>
      <c r="C330" s="20">
        <f t="shared" ca="1" si="5"/>
        <v>34</v>
      </c>
      <c r="D330" s="18" t="s">
        <v>956</v>
      </c>
      <c r="E330" s="19" t="s">
        <v>17</v>
      </c>
      <c r="F330" s="21">
        <v>32900</v>
      </c>
      <c r="G330" s="18" t="s">
        <v>28</v>
      </c>
      <c r="H330" s="18" t="s">
        <v>19</v>
      </c>
      <c r="I330" s="21">
        <v>44166</v>
      </c>
      <c r="J330" s="20" t="s">
        <v>65</v>
      </c>
      <c r="K330" s="19" t="s">
        <v>575</v>
      </c>
      <c r="L330" s="19" t="s">
        <v>957</v>
      </c>
      <c r="M330" s="23" t="s">
        <v>164</v>
      </c>
      <c r="N330" s="22" t="s">
        <v>24</v>
      </c>
      <c r="O330" s="2"/>
    </row>
    <row r="331" spans="1:15" ht="30" customHeight="1">
      <c r="A331" s="18">
        <v>328</v>
      </c>
      <c r="B331" s="19" t="s">
        <v>958</v>
      </c>
      <c r="C331" s="20">
        <f t="shared" ca="1" si="5"/>
        <v>58</v>
      </c>
      <c r="D331" s="18" t="s">
        <v>959</v>
      </c>
      <c r="E331" s="19" t="s">
        <v>17</v>
      </c>
      <c r="F331" s="21">
        <v>24438</v>
      </c>
      <c r="G331" s="18" t="s">
        <v>28</v>
      </c>
      <c r="H331" s="18" t="s">
        <v>19</v>
      </c>
      <c r="I331" s="21">
        <v>39448</v>
      </c>
      <c r="J331" s="20" t="s">
        <v>29</v>
      </c>
      <c r="K331" s="19" t="s">
        <v>728</v>
      </c>
      <c r="L331" s="19" t="s">
        <v>61</v>
      </c>
      <c r="M331" s="19" t="s">
        <v>424</v>
      </c>
      <c r="N331" s="22" t="s">
        <v>77</v>
      </c>
      <c r="O331" s="2"/>
    </row>
    <row r="332" spans="1:15" ht="30" customHeight="1">
      <c r="A332" s="18">
        <v>329</v>
      </c>
      <c r="B332" s="19" t="s">
        <v>960</v>
      </c>
      <c r="C332" s="20">
        <f t="shared" ca="1" si="5"/>
        <v>57</v>
      </c>
      <c r="D332" s="18" t="s">
        <v>961</v>
      </c>
      <c r="E332" s="19" t="s">
        <v>17</v>
      </c>
      <c r="F332" s="21">
        <v>24547</v>
      </c>
      <c r="G332" s="18" t="s">
        <v>18</v>
      </c>
      <c r="H332" s="18" t="s">
        <v>19</v>
      </c>
      <c r="I332" s="21">
        <v>34394</v>
      </c>
      <c r="J332" s="20" t="s">
        <v>34</v>
      </c>
      <c r="K332" s="19" t="s">
        <v>21</v>
      </c>
      <c r="L332" s="19" t="s">
        <v>57</v>
      </c>
      <c r="M332" s="19" t="s">
        <v>23</v>
      </c>
      <c r="N332" s="22" t="s">
        <v>24</v>
      </c>
      <c r="O332" s="2"/>
    </row>
    <row r="333" spans="1:15" ht="30" customHeight="1">
      <c r="A333" s="18">
        <v>330</v>
      </c>
      <c r="B333" s="19" t="s">
        <v>962</v>
      </c>
      <c r="C333" s="20">
        <f t="shared" ca="1" si="5"/>
        <v>45</v>
      </c>
      <c r="D333" s="18" t="s">
        <v>963</v>
      </c>
      <c r="E333" s="19" t="s">
        <v>735</v>
      </c>
      <c r="F333" s="21">
        <v>29135</v>
      </c>
      <c r="G333" s="18" t="s">
        <v>28</v>
      </c>
      <c r="H333" s="18" t="s">
        <v>19</v>
      </c>
      <c r="I333" s="21">
        <v>39083</v>
      </c>
      <c r="J333" s="20" t="s">
        <v>34</v>
      </c>
      <c r="K333" s="19" t="s">
        <v>732</v>
      </c>
      <c r="L333" s="19" t="s">
        <v>964</v>
      </c>
      <c r="M333" s="19" t="s">
        <v>37</v>
      </c>
      <c r="N333" s="22" t="s">
        <v>37</v>
      </c>
      <c r="O333" s="2"/>
    </row>
    <row r="334" spans="1:15" ht="30" customHeight="1">
      <c r="A334" s="18">
        <v>331</v>
      </c>
      <c r="B334" s="19" t="s">
        <v>965</v>
      </c>
      <c r="C334" s="20">
        <f t="shared" ca="1" si="5"/>
        <v>44</v>
      </c>
      <c r="D334" s="18" t="s">
        <v>966</v>
      </c>
      <c r="E334" s="19" t="s">
        <v>17</v>
      </c>
      <c r="F334" s="31" t="s">
        <v>967</v>
      </c>
      <c r="G334" s="18" t="s">
        <v>28</v>
      </c>
      <c r="H334" s="18" t="s">
        <v>19</v>
      </c>
      <c r="I334" s="21">
        <v>41244</v>
      </c>
      <c r="J334" s="20" t="s">
        <v>29</v>
      </c>
      <c r="K334" s="19" t="s">
        <v>21</v>
      </c>
      <c r="L334" s="19" t="s">
        <v>30</v>
      </c>
      <c r="M334" s="19" t="s">
        <v>23</v>
      </c>
      <c r="N334" s="22" t="s">
        <v>24</v>
      </c>
      <c r="O334" s="2"/>
    </row>
    <row r="335" spans="1:15" ht="30" customHeight="1">
      <c r="A335" s="18">
        <v>332</v>
      </c>
      <c r="B335" s="19" t="s">
        <v>968</v>
      </c>
      <c r="C335" s="20">
        <f t="shared" ca="1" si="5"/>
        <v>43</v>
      </c>
      <c r="D335" s="18" t="s">
        <v>969</v>
      </c>
      <c r="E335" s="19" t="s">
        <v>509</v>
      </c>
      <c r="F335" s="21">
        <v>29738</v>
      </c>
      <c r="G335" s="18" t="s">
        <v>28</v>
      </c>
      <c r="H335" s="18" t="s">
        <v>19</v>
      </c>
      <c r="I335" s="21">
        <v>39083</v>
      </c>
      <c r="J335" s="20" t="s">
        <v>34</v>
      </c>
      <c r="K335" s="19" t="s">
        <v>82</v>
      </c>
      <c r="L335" s="19" t="s">
        <v>96</v>
      </c>
      <c r="M335" s="19" t="s">
        <v>23</v>
      </c>
      <c r="N335" s="22" t="s">
        <v>24</v>
      </c>
      <c r="O335" s="2"/>
    </row>
    <row r="336" spans="1:15" ht="30" customHeight="1">
      <c r="A336" s="18">
        <v>333</v>
      </c>
      <c r="B336" s="19" t="s">
        <v>970</v>
      </c>
      <c r="C336" s="20">
        <f t="shared" ca="1" si="5"/>
        <v>42</v>
      </c>
      <c r="D336" s="18" t="s">
        <v>971</v>
      </c>
      <c r="E336" s="19" t="s">
        <v>17</v>
      </c>
      <c r="F336" s="21">
        <v>30064</v>
      </c>
      <c r="G336" s="18" t="s">
        <v>28</v>
      </c>
      <c r="H336" s="18" t="s">
        <v>19</v>
      </c>
      <c r="I336" s="21">
        <v>41365</v>
      </c>
      <c r="J336" s="20" t="s">
        <v>56</v>
      </c>
      <c r="K336" s="19" t="s">
        <v>21</v>
      </c>
      <c r="L336" s="19" t="s">
        <v>57</v>
      </c>
      <c r="M336" s="19" t="s">
        <v>23</v>
      </c>
      <c r="N336" s="22" t="s">
        <v>24</v>
      </c>
      <c r="O336" s="2"/>
    </row>
    <row r="337" spans="1:15" ht="30" customHeight="1">
      <c r="A337" s="18">
        <v>334</v>
      </c>
      <c r="B337" s="19" t="s">
        <v>972</v>
      </c>
      <c r="C337" s="20">
        <f t="shared" ca="1" si="5"/>
        <v>57</v>
      </c>
      <c r="D337" s="18" t="s">
        <v>973</v>
      </c>
      <c r="E337" s="19" t="s">
        <v>17</v>
      </c>
      <c r="F337" s="21">
        <v>24635</v>
      </c>
      <c r="G337" s="18" t="s">
        <v>28</v>
      </c>
      <c r="H337" s="18" t="s">
        <v>19</v>
      </c>
      <c r="I337" s="21">
        <v>32568</v>
      </c>
      <c r="J337" s="20" t="s">
        <v>34</v>
      </c>
      <c r="K337" s="19" t="s">
        <v>974</v>
      </c>
      <c r="L337" s="19" t="s">
        <v>801</v>
      </c>
      <c r="M337" s="19" t="s">
        <v>42</v>
      </c>
      <c r="N337" s="22" t="s">
        <v>24</v>
      </c>
      <c r="O337" s="2"/>
    </row>
    <row r="338" spans="1:15" ht="30" customHeight="1">
      <c r="A338" s="18">
        <v>335</v>
      </c>
      <c r="B338" s="19" t="s">
        <v>975</v>
      </c>
      <c r="C338" s="20">
        <f t="shared" ca="1" si="5"/>
        <v>44</v>
      </c>
      <c r="D338" s="18" t="s">
        <v>976</v>
      </c>
      <c r="E338" s="19" t="s">
        <v>17</v>
      </c>
      <c r="F338" s="21">
        <v>29463</v>
      </c>
      <c r="G338" s="18" t="s">
        <v>28</v>
      </c>
      <c r="H338" s="18" t="s">
        <v>19</v>
      </c>
      <c r="I338" s="21">
        <v>39448</v>
      </c>
      <c r="J338" s="20" t="s">
        <v>34</v>
      </c>
      <c r="K338" s="19" t="s">
        <v>82</v>
      </c>
      <c r="L338" s="19" t="s">
        <v>96</v>
      </c>
      <c r="M338" s="19" t="s">
        <v>23</v>
      </c>
      <c r="N338" s="22" t="s">
        <v>24</v>
      </c>
      <c r="O338" s="2"/>
    </row>
    <row r="339" spans="1:15" ht="30" customHeight="1">
      <c r="A339" s="18">
        <v>336</v>
      </c>
      <c r="B339" s="19" t="s">
        <v>977</v>
      </c>
      <c r="C339" s="20">
        <f t="shared" ca="1" si="5"/>
        <v>30</v>
      </c>
      <c r="D339" s="18" t="s">
        <v>978</v>
      </c>
      <c r="E339" s="19" t="s">
        <v>979</v>
      </c>
      <c r="F339" s="21">
        <v>34630</v>
      </c>
      <c r="G339" s="18" t="s">
        <v>28</v>
      </c>
      <c r="H339" s="18" t="s">
        <v>19</v>
      </c>
      <c r="I339" s="21">
        <v>44166</v>
      </c>
      <c r="J339" s="20" t="s">
        <v>46</v>
      </c>
      <c r="K339" s="19" t="s">
        <v>980</v>
      </c>
      <c r="L339" s="19" t="s">
        <v>445</v>
      </c>
      <c r="M339" s="19" t="s">
        <v>424</v>
      </c>
      <c r="N339" s="22" t="s">
        <v>77</v>
      </c>
      <c r="O339" s="2"/>
    </row>
    <row r="340" spans="1:15" ht="30" customHeight="1">
      <c r="A340" s="18">
        <v>337</v>
      </c>
      <c r="B340" s="19" t="s">
        <v>981</v>
      </c>
      <c r="C340" s="20">
        <f t="shared" ca="1" si="5"/>
        <v>39</v>
      </c>
      <c r="D340" s="18" t="s">
        <v>982</v>
      </c>
      <c r="E340" s="19" t="s">
        <v>647</v>
      </c>
      <c r="F340" s="21">
        <v>31403</v>
      </c>
      <c r="G340" s="18" t="s">
        <v>18</v>
      </c>
      <c r="H340" s="18" t="s">
        <v>19</v>
      </c>
      <c r="I340" s="21">
        <v>42644</v>
      </c>
      <c r="J340" s="20" t="s">
        <v>65</v>
      </c>
      <c r="K340" s="19" t="s">
        <v>69</v>
      </c>
      <c r="L340" s="19" t="s">
        <v>892</v>
      </c>
      <c r="M340" s="19" t="s">
        <v>42</v>
      </c>
      <c r="N340" s="22" t="s">
        <v>24</v>
      </c>
      <c r="O340" s="2"/>
    </row>
    <row r="341" spans="1:15" ht="30" customHeight="1">
      <c r="A341" s="18">
        <v>338</v>
      </c>
      <c r="B341" s="19" t="s">
        <v>983</v>
      </c>
      <c r="C341" s="20">
        <f t="shared" ca="1" si="5"/>
        <v>45</v>
      </c>
      <c r="D341" s="18" t="s">
        <v>984</v>
      </c>
      <c r="E341" s="19" t="s">
        <v>17</v>
      </c>
      <c r="F341" s="21">
        <v>29206</v>
      </c>
      <c r="G341" s="18" t="s">
        <v>18</v>
      </c>
      <c r="H341" s="18" t="s">
        <v>19</v>
      </c>
      <c r="I341" s="21">
        <v>39448</v>
      </c>
      <c r="J341" s="20" t="s">
        <v>34</v>
      </c>
      <c r="K341" s="19" t="s">
        <v>82</v>
      </c>
      <c r="L341" s="19" t="s">
        <v>96</v>
      </c>
      <c r="M341" s="19" t="s">
        <v>23</v>
      </c>
      <c r="N341" s="22" t="s">
        <v>24</v>
      </c>
      <c r="O341" s="2"/>
    </row>
    <row r="342" spans="1:15" ht="30" customHeight="1">
      <c r="A342" s="18">
        <v>339</v>
      </c>
      <c r="B342" s="19" t="s">
        <v>985</v>
      </c>
      <c r="C342" s="20">
        <f t="shared" ca="1" si="5"/>
        <v>57</v>
      </c>
      <c r="D342" s="18" t="s">
        <v>986</v>
      </c>
      <c r="E342" s="19" t="s">
        <v>987</v>
      </c>
      <c r="F342" s="21">
        <v>24755</v>
      </c>
      <c r="G342" s="18" t="s">
        <v>18</v>
      </c>
      <c r="H342" s="18" t="s">
        <v>19</v>
      </c>
      <c r="I342" s="21">
        <v>33298</v>
      </c>
      <c r="J342" s="20" t="s">
        <v>34</v>
      </c>
      <c r="K342" s="19" t="s">
        <v>107</v>
      </c>
      <c r="L342" s="19" t="s">
        <v>108</v>
      </c>
      <c r="M342" s="19" t="s">
        <v>42</v>
      </c>
      <c r="N342" s="22" t="s">
        <v>24</v>
      </c>
      <c r="O342" s="2"/>
    </row>
    <row r="343" spans="1:15" ht="30" customHeight="1">
      <c r="A343" s="18">
        <v>340</v>
      </c>
      <c r="B343" s="19" t="s">
        <v>988</v>
      </c>
      <c r="C343" s="20">
        <f t="shared" ca="1" si="5"/>
        <v>26</v>
      </c>
      <c r="D343" s="18" t="s">
        <v>989</v>
      </c>
      <c r="E343" s="19" t="s">
        <v>17</v>
      </c>
      <c r="F343" s="21">
        <v>35816</v>
      </c>
      <c r="G343" s="18" t="s">
        <v>18</v>
      </c>
      <c r="H343" s="18" t="s">
        <v>19</v>
      </c>
      <c r="I343" s="21">
        <v>44166</v>
      </c>
      <c r="J343" s="20" t="s">
        <v>46</v>
      </c>
      <c r="K343" s="19" t="s">
        <v>197</v>
      </c>
      <c r="L343" s="19" t="s">
        <v>482</v>
      </c>
      <c r="M343" s="19" t="s">
        <v>468</v>
      </c>
      <c r="N343" s="22" t="s">
        <v>24</v>
      </c>
      <c r="O343" s="2"/>
    </row>
    <row r="344" spans="1:15" ht="30" customHeight="1">
      <c r="A344" s="18">
        <v>341</v>
      </c>
      <c r="B344" s="19" t="s">
        <v>990</v>
      </c>
      <c r="C344" s="20">
        <f t="shared" ca="1" si="5"/>
        <v>29</v>
      </c>
      <c r="D344" s="18" t="s">
        <v>991</v>
      </c>
      <c r="E344" s="19" t="s">
        <v>73</v>
      </c>
      <c r="F344" s="21">
        <v>34874</v>
      </c>
      <c r="G344" s="18" t="s">
        <v>18</v>
      </c>
      <c r="H344" s="18" t="s">
        <v>19</v>
      </c>
      <c r="I344" s="21">
        <v>43528</v>
      </c>
      <c r="J344" s="20" t="s">
        <v>29</v>
      </c>
      <c r="K344" s="19" t="s">
        <v>107</v>
      </c>
      <c r="L344" s="19" t="s">
        <v>497</v>
      </c>
      <c r="M344" s="19" t="s">
        <v>42</v>
      </c>
      <c r="N344" s="22" t="s">
        <v>24</v>
      </c>
      <c r="O344" s="2"/>
    </row>
    <row r="345" spans="1:15" ht="30" customHeight="1">
      <c r="A345" s="18">
        <v>342</v>
      </c>
      <c r="B345" s="19" t="s">
        <v>992</v>
      </c>
      <c r="C345" s="20">
        <f t="shared" ca="1" si="5"/>
        <v>54</v>
      </c>
      <c r="D345" s="18" t="s">
        <v>993</v>
      </c>
      <c r="E345" s="19" t="s">
        <v>73</v>
      </c>
      <c r="F345" s="21">
        <v>25887</v>
      </c>
      <c r="G345" s="18" t="s">
        <v>18</v>
      </c>
      <c r="H345" s="18" t="s">
        <v>19</v>
      </c>
      <c r="I345" s="21">
        <v>39448</v>
      </c>
      <c r="J345" s="20" t="s">
        <v>29</v>
      </c>
      <c r="K345" s="19" t="s">
        <v>728</v>
      </c>
      <c r="L345" s="19" t="s">
        <v>220</v>
      </c>
      <c r="M345" s="19" t="s">
        <v>187</v>
      </c>
      <c r="N345" s="22" t="s">
        <v>77</v>
      </c>
      <c r="O345" s="2"/>
    </row>
    <row r="346" spans="1:15" ht="30" customHeight="1">
      <c r="A346" s="18">
        <v>343</v>
      </c>
      <c r="B346" s="19" t="s">
        <v>994</v>
      </c>
      <c r="C346" s="20">
        <f t="shared" ca="1" si="5"/>
        <v>30</v>
      </c>
      <c r="D346" s="18" t="s">
        <v>995</v>
      </c>
      <c r="E346" s="19" t="s">
        <v>509</v>
      </c>
      <c r="F346" s="21">
        <v>34657</v>
      </c>
      <c r="G346" s="18" t="s">
        <v>18</v>
      </c>
      <c r="H346" s="18" t="s">
        <v>19</v>
      </c>
      <c r="I346" s="21">
        <v>43497</v>
      </c>
      <c r="J346" s="20" t="s">
        <v>29</v>
      </c>
      <c r="K346" s="19" t="s">
        <v>40</v>
      </c>
      <c r="L346" s="19" t="s">
        <v>685</v>
      </c>
      <c r="M346" s="19" t="s">
        <v>42</v>
      </c>
      <c r="N346" s="22" t="s">
        <v>24</v>
      </c>
      <c r="O346" s="2"/>
    </row>
    <row r="347" spans="1:15" ht="30" customHeight="1">
      <c r="A347" s="18">
        <v>344</v>
      </c>
      <c r="B347" s="19" t="s">
        <v>996</v>
      </c>
      <c r="C347" s="20">
        <f t="shared" ca="1" si="5"/>
        <v>30</v>
      </c>
      <c r="D347" s="18" t="s">
        <v>997</v>
      </c>
      <c r="E347" s="19" t="s">
        <v>17</v>
      </c>
      <c r="F347" s="21">
        <v>34699</v>
      </c>
      <c r="G347" s="18" t="s">
        <v>18</v>
      </c>
      <c r="H347" s="18" t="s">
        <v>19</v>
      </c>
      <c r="I347" s="21">
        <v>43497</v>
      </c>
      <c r="J347" s="20" t="s">
        <v>20</v>
      </c>
      <c r="K347" s="19" t="s">
        <v>82</v>
      </c>
      <c r="L347" s="19" t="s">
        <v>87</v>
      </c>
      <c r="M347" s="19" t="s">
        <v>23</v>
      </c>
      <c r="N347" s="22" t="s">
        <v>24</v>
      </c>
      <c r="O347" s="2"/>
    </row>
    <row r="348" spans="1:15" ht="30" customHeight="1">
      <c r="A348" s="18">
        <v>345</v>
      </c>
      <c r="B348" s="19" t="s">
        <v>998</v>
      </c>
      <c r="C348" s="20">
        <f t="shared" ca="1" si="5"/>
        <v>56</v>
      </c>
      <c r="D348" s="18" t="s">
        <v>999</v>
      </c>
      <c r="E348" s="19" t="s">
        <v>17</v>
      </c>
      <c r="F348" s="21">
        <v>25001</v>
      </c>
      <c r="G348" s="18" t="s">
        <v>18</v>
      </c>
      <c r="H348" s="18" t="s">
        <v>19</v>
      </c>
      <c r="I348" s="21">
        <v>39448</v>
      </c>
      <c r="J348" s="20" t="s">
        <v>29</v>
      </c>
      <c r="K348" s="19" t="s">
        <v>728</v>
      </c>
      <c r="L348" s="19" t="s">
        <v>220</v>
      </c>
      <c r="M348" s="19" t="s">
        <v>187</v>
      </c>
      <c r="N348" s="22" t="s">
        <v>77</v>
      </c>
      <c r="O348" s="2"/>
    </row>
    <row r="349" spans="1:15" ht="30" customHeight="1">
      <c r="A349" s="18">
        <v>346</v>
      </c>
      <c r="B349" s="19" t="s">
        <v>1000</v>
      </c>
      <c r="C349" s="20">
        <f t="shared" ca="1" si="5"/>
        <v>56</v>
      </c>
      <c r="D349" s="18" t="s">
        <v>1001</v>
      </c>
      <c r="E349" s="19" t="s">
        <v>17</v>
      </c>
      <c r="F349" s="21">
        <v>24999</v>
      </c>
      <c r="G349" s="18" t="s">
        <v>28</v>
      </c>
      <c r="H349" s="18" t="s">
        <v>19</v>
      </c>
      <c r="I349" s="21">
        <v>32568</v>
      </c>
      <c r="J349" s="20" t="s">
        <v>34</v>
      </c>
      <c r="K349" s="19" t="s">
        <v>624</v>
      </c>
      <c r="L349" s="19" t="s">
        <v>1002</v>
      </c>
      <c r="M349" s="19" t="s">
        <v>468</v>
      </c>
      <c r="N349" s="22" t="s">
        <v>77</v>
      </c>
      <c r="O349" s="2"/>
    </row>
    <row r="350" spans="1:15" ht="30" customHeight="1">
      <c r="A350" s="18">
        <v>347</v>
      </c>
      <c r="B350" s="19" t="s">
        <v>1003</v>
      </c>
      <c r="C350" s="20">
        <f t="shared" ca="1" si="5"/>
        <v>50</v>
      </c>
      <c r="D350" s="18" t="s">
        <v>1004</v>
      </c>
      <c r="E350" s="19" t="s">
        <v>17</v>
      </c>
      <c r="F350" s="21">
        <v>27087</v>
      </c>
      <c r="G350" s="18" t="s">
        <v>28</v>
      </c>
      <c r="H350" s="18" t="s">
        <v>19</v>
      </c>
      <c r="I350" s="21">
        <v>37591</v>
      </c>
      <c r="J350" s="20" t="s">
        <v>81</v>
      </c>
      <c r="K350" s="19" t="s">
        <v>82</v>
      </c>
      <c r="L350" s="19" t="s">
        <v>83</v>
      </c>
      <c r="M350" s="19" t="s">
        <v>23</v>
      </c>
      <c r="N350" s="22" t="s">
        <v>24</v>
      </c>
      <c r="O350" s="2"/>
    </row>
    <row r="351" spans="1:15" ht="30" customHeight="1">
      <c r="A351" s="18">
        <v>348</v>
      </c>
      <c r="B351" s="19" t="s">
        <v>1005</v>
      </c>
      <c r="C351" s="20">
        <f t="shared" ca="1" si="5"/>
        <v>56</v>
      </c>
      <c r="D351" s="18" t="s">
        <v>1006</v>
      </c>
      <c r="E351" s="19" t="s">
        <v>17</v>
      </c>
      <c r="F351" s="21">
        <v>25116</v>
      </c>
      <c r="G351" s="18" t="s">
        <v>28</v>
      </c>
      <c r="H351" s="18" t="s">
        <v>19</v>
      </c>
      <c r="I351" s="21">
        <v>39448</v>
      </c>
      <c r="J351" s="20" t="s">
        <v>29</v>
      </c>
      <c r="K351" s="19" t="s">
        <v>1007</v>
      </c>
      <c r="L351" s="19" t="s">
        <v>61</v>
      </c>
      <c r="M351" s="19" t="s">
        <v>468</v>
      </c>
      <c r="N351" s="22" t="s">
        <v>77</v>
      </c>
      <c r="O351" s="2"/>
    </row>
    <row r="352" spans="1:15" ht="30" customHeight="1">
      <c r="A352" s="18">
        <v>349</v>
      </c>
      <c r="B352" s="19" t="s">
        <v>1008</v>
      </c>
      <c r="C352" s="20">
        <f t="shared" ca="1" si="5"/>
        <v>56</v>
      </c>
      <c r="D352" s="18" t="s">
        <v>1009</v>
      </c>
      <c r="E352" s="19" t="s">
        <v>17</v>
      </c>
      <c r="F352" s="21">
        <v>24967</v>
      </c>
      <c r="G352" s="18" t="s">
        <v>28</v>
      </c>
      <c r="H352" s="18" t="s">
        <v>19</v>
      </c>
      <c r="I352" s="21">
        <v>39083</v>
      </c>
      <c r="J352" s="20" t="s">
        <v>585</v>
      </c>
      <c r="K352" s="19" t="s">
        <v>728</v>
      </c>
      <c r="L352" s="19" t="s">
        <v>1010</v>
      </c>
      <c r="M352" s="19" t="s">
        <v>42</v>
      </c>
      <c r="N352" s="22" t="s">
        <v>77</v>
      </c>
      <c r="O352" s="2"/>
    </row>
    <row r="353" spans="1:15" ht="30" customHeight="1">
      <c r="A353" s="18">
        <v>350</v>
      </c>
      <c r="B353" s="19" t="s">
        <v>1011</v>
      </c>
      <c r="C353" s="20">
        <f t="shared" ca="1" si="5"/>
        <v>38</v>
      </c>
      <c r="D353" s="18" t="s">
        <v>1012</v>
      </c>
      <c r="E353" s="19" t="s">
        <v>17</v>
      </c>
      <c r="F353" s="21">
        <v>31662</v>
      </c>
      <c r="G353" s="18" t="s">
        <v>18</v>
      </c>
      <c r="H353" s="18" t="s">
        <v>19</v>
      </c>
      <c r="I353" s="21">
        <v>39873</v>
      </c>
      <c r="J353" s="20" t="s">
        <v>56</v>
      </c>
      <c r="K353" s="19" t="s">
        <v>52</v>
      </c>
      <c r="L353" s="19" t="s">
        <v>53</v>
      </c>
      <c r="M353" s="19" t="s">
        <v>23</v>
      </c>
      <c r="N353" s="22" t="s">
        <v>24</v>
      </c>
      <c r="O353" s="2"/>
    </row>
    <row r="354" spans="1:15" ht="30" customHeight="1">
      <c r="A354" s="18">
        <v>351</v>
      </c>
      <c r="B354" s="19" t="s">
        <v>1013</v>
      </c>
      <c r="C354" s="20">
        <f t="shared" ca="1" si="5"/>
        <v>55</v>
      </c>
      <c r="D354" s="18" t="s">
        <v>1014</v>
      </c>
      <c r="E354" s="19" t="s">
        <v>246</v>
      </c>
      <c r="F354" s="21">
        <v>25333</v>
      </c>
      <c r="G354" s="18" t="s">
        <v>28</v>
      </c>
      <c r="H354" s="18" t="s">
        <v>19</v>
      </c>
      <c r="I354" s="21">
        <v>33298</v>
      </c>
      <c r="J354" s="20" t="s">
        <v>81</v>
      </c>
      <c r="K354" s="19" t="s">
        <v>575</v>
      </c>
      <c r="L354" s="19" t="s">
        <v>83</v>
      </c>
      <c r="M354" s="19" t="s">
        <v>23</v>
      </c>
      <c r="N354" s="22" t="s">
        <v>24</v>
      </c>
      <c r="O354" s="2"/>
    </row>
    <row r="355" spans="1:15" ht="30" customHeight="1">
      <c r="A355" s="18">
        <v>352</v>
      </c>
      <c r="B355" s="19" t="s">
        <v>1015</v>
      </c>
      <c r="C355" s="20">
        <f t="shared" ca="1" si="5"/>
        <v>37</v>
      </c>
      <c r="D355" s="18" t="s">
        <v>1016</v>
      </c>
      <c r="E355" s="19" t="s">
        <v>17</v>
      </c>
      <c r="F355" s="21">
        <v>32092</v>
      </c>
      <c r="G355" s="18" t="s">
        <v>18</v>
      </c>
      <c r="H355" s="18" t="s">
        <v>19</v>
      </c>
      <c r="I355" s="21">
        <v>40544</v>
      </c>
      <c r="J355" s="20" t="s">
        <v>56</v>
      </c>
      <c r="K355" s="19" t="s">
        <v>52</v>
      </c>
      <c r="L355" s="19" t="s">
        <v>53</v>
      </c>
      <c r="M355" s="19" t="s">
        <v>23</v>
      </c>
      <c r="N355" s="22" t="s">
        <v>24</v>
      </c>
      <c r="O355" s="2"/>
    </row>
    <row r="356" spans="1:15" ht="30" customHeight="1">
      <c r="A356" s="18">
        <v>353</v>
      </c>
      <c r="B356" s="19" t="s">
        <v>1017</v>
      </c>
      <c r="C356" s="20">
        <f t="shared" ca="1" si="5"/>
        <v>44</v>
      </c>
      <c r="D356" s="18" t="s">
        <v>1018</v>
      </c>
      <c r="E356" s="19" t="s">
        <v>298</v>
      </c>
      <c r="F356" s="21">
        <v>29423</v>
      </c>
      <c r="G356" s="18" t="s">
        <v>18</v>
      </c>
      <c r="H356" s="18" t="s">
        <v>19</v>
      </c>
      <c r="I356" s="21">
        <v>43553</v>
      </c>
      <c r="J356" s="20" t="s">
        <v>151</v>
      </c>
      <c r="K356" s="19" t="s">
        <v>460</v>
      </c>
      <c r="L356" s="19" t="s">
        <v>1019</v>
      </c>
      <c r="M356" s="19" t="s">
        <v>23</v>
      </c>
      <c r="N356" s="22" t="s">
        <v>24</v>
      </c>
      <c r="O356" s="2"/>
    </row>
    <row r="357" spans="1:15" ht="30" customHeight="1">
      <c r="A357" s="18">
        <v>354</v>
      </c>
      <c r="B357" s="19" t="s">
        <v>1020</v>
      </c>
      <c r="C357" s="20">
        <f t="shared" ca="1" si="5"/>
        <v>46</v>
      </c>
      <c r="D357" s="18" t="s">
        <v>1021</v>
      </c>
      <c r="E357" s="19" t="s">
        <v>17</v>
      </c>
      <c r="F357" s="21">
        <v>28820</v>
      </c>
      <c r="G357" s="18" t="s">
        <v>18</v>
      </c>
      <c r="H357" s="18" t="s">
        <v>19</v>
      </c>
      <c r="I357" s="21">
        <v>38353</v>
      </c>
      <c r="J357" s="20" t="s">
        <v>34</v>
      </c>
      <c r="K357" s="19" t="s">
        <v>178</v>
      </c>
      <c r="L357" s="19" t="s">
        <v>108</v>
      </c>
      <c r="M357" s="19" t="s">
        <v>42</v>
      </c>
      <c r="N357" s="22" t="s">
        <v>24</v>
      </c>
      <c r="O357" s="2"/>
    </row>
    <row r="358" spans="1:15" ht="30" customHeight="1">
      <c r="A358" s="18">
        <v>355</v>
      </c>
      <c r="B358" s="19" t="s">
        <v>1022</v>
      </c>
      <c r="C358" s="20">
        <f t="shared" ca="1" si="5"/>
        <v>42</v>
      </c>
      <c r="D358" s="18" t="s">
        <v>1023</v>
      </c>
      <c r="E358" s="19" t="s">
        <v>17</v>
      </c>
      <c r="F358" s="21">
        <v>30014</v>
      </c>
      <c r="G358" s="18" t="s">
        <v>18</v>
      </c>
      <c r="H358" s="18" t="s">
        <v>19</v>
      </c>
      <c r="I358" s="21">
        <v>37956</v>
      </c>
      <c r="J358" s="20" t="s">
        <v>56</v>
      </c>
      <c r="K358" s="19" t="s">
        <v>185</v>
      </c>
      <c r="L358" s="19" t="s">
        <v>1024</v>
      </c>
      <c r="M358" s="19" t="s">
        <v>37</v>
      </c>
      <c r="N358" s="22" t="s">
        <v>37</v>
      </c>
      <c r="O358" s="2"/>
    </row>
    <row r="359" spans="1:15" ht="30" customHeight="1">
      <c r="A359" s="18">
        <v>356</v>
      </c>
      <c r="B359" s="19" t="s">
        <v>1025</v>
      </c>
      <c r="C359" s="20">
        <f t="shared" ca="1" si="5"/>
        <v>45</v>
      </c>
      <c r="D359" s="18" t="s">
        <v>1026</v>
      </c>
      <c r="E359" s="19" t="s">
        <v>173</v>
      </c>
      <c r="F359" s="21">
        <v>29047</v>
      </c>
      <c r="G359" s="18" t="s">
        <v>18</v>
      </c>
      <c r="H359" s="18" t="s">
        <v>19</v>
      </c>
      <c r="I359" s="21">
        <v>43556</v>
      </c>
      <c r="J359" s="20" t="s">
        <v>29</v>
      </c>
      <c r="K359" s="19" t="s">
        <v>52</v>
      </c>
      <c r="L359" s="19" t="s">
        <v>66</v>
      </c>
      <c r="M359" s="19" t="s">
        <v>23</v>
      </c>
      <c r="N359" s="22" t="s">
        <v>24</v>
      </c>
      <c r="O359" s="2"/>
    </row>
    <row r="360" spans="1:15" ht="30" customHeight="1">
      <c r="A360" s="18">
        <v>357</v>
      </c>
      <c r="B360" s="19" t="s">
        <v>1027</v>
      </c>
      <c r="C360" s="20">
        <f t="shared" ca="1" si="5"/>
        <v>55</v>
      </c>
      <c r="D360" s="18" t="s">
        <v>1028</v>
      </c>
      <c r="E360" s="19" t="s">
        <v>1029</v>
      </c>
      <c r="F360" s="21">
        <v>25234</v>
      </c>
      <c r="G360" s="18" t="s">
        <v>28</v>
      </c>
      <c r="H360" s="18" t="s">
        <v>19</v>
      </c>
      <c r="I360" s="21">
        <v>34366</v>
      </c>
      <c r="J360" s="20" t="s">
        <v>34</v>
      </c>
      <c r="K360" s="19" t="s">
        <v>69</v>
      </c>
      <c r="L360" s="19" t="s">
        <v>436</v>
      </c>
      <c r="M360" s="19" t="s">
        <v>42</v>
      </c>
      <c r="N360" s="22" t="s">
        <v>24</v>
      </c>
      <c r="O360" s="2"/>
    </row>
    <row r="361" spans="1:15" ht="30" customHeight="1">
      <c r="A361" s="18">
        <v>358</v>
      </c>
      <c r="B361" s="19" t="s">
        <v>1030</v>
      </c>
      <c r="C361" s="20">
        <f t="shared" ca="1" si="5"/>
        <v>50</v>
      </c>
      <c r="D361" s="18" t="s">
        <v>1031</v>
      </c>
      <c r="E361" s="19" t="s">
        <v>17</v>
      </c>
      <c r="F361" s="21">
        <v>27249</v>
      </c>
      <c r="G361" s="18" t="s">
        <v>28</v>
      </c>
      <c r="H361" s="18" t="s">
        <v>19</v>
      </c>
      <c r="I361" s="21">
        <v>39448</v>
      </c>
      <c r="J361" s="20" t="s">
        <v>585</v>
      </c>
      <c r="K361" s="19" t="s">
        <v>586</v>
      </c>
      <c r="L361" s="19" t="s">
        <v>61</v>
      </c>
      <c r="M361" s="19" t="s">
        <v>468</v>
      </c>
      <c r="N361" s="22" t="s">
        <v>77</v>
      </c>
      <c r="O361" s="2"/>
    </row>
    <row r="362" spans="1:15" ht="30" customHeight="1">
      <c r="A362" s="18">
        <v>359</v>
      </c>
      <c r="B362" s="19" t="s">
        <v>1032</v>
      </c>
      <c r="C362" s="20">
        <f t="shared" ca="1" si="5"/>
        <v>42</v>
      </c>
      <c r="D362" s="18" t="s">
        <v>1033</v>
      </c>
      <c r="E362" s="19" t="s">
        <v>17</v>
      </c>
      <c r="F362" s="21">
        <v>30198</v>
      </c>
      <c r="G362" s="18" t="s">
        <v>18</v>
      </c>
      <c r="H362" s="18" t="s">
        <v>19</v>
      </c>
      <c r="I362" s="21">
        <v>38808</v>
      </c>
      <c r="J362" s="20" t="s">
        <v>34</v>
      </c>
      <c r="K362" s="19" t="s">
        <v>21</v>
      </c>
      <c r="L362" s="19" t="s">
        <v>57</v>
      </c>
      <c r="M362" s="19" t="s">
        <v>23</v>
      </c>
      <c r="N362" s="22" t="s">
        <v>24</v>
      </c>
      <c r="O362" s="2"/>
    </row>
    <row r="363" spans="1:15" ht="30" customHeight="1">
      <c r="A363" s="18">
        <v>360</v>
      </c>
      <c r="B363" s="19" t="s">
        <v>1034</v>
      </c>
      <c r="C363" s="20">
        <f t="shared" ca="1" si="5"/>
        <v>47</v>
      </c>
      <c r="D363" s="18" t="s">
        <v>1035</v>
      </c>
      <c r="E363" s="19" t="s">
        <v>17</v>
      </c>
      <c r="F363" s="21">
        <v>28461</v>
      </c>
      <c r="G363" s="18" t="s">
        <v>18</v>
      </c>
      <c r="H363" s="18" t="s">
        <v>19</v>
      </c>
      <c r="I363" s="21">
        <v>39083</v>
      </c>
      <c r="J363" s="20" t="s">
        <v>34</v>
      </c>
      <c r="K363" s="19" t="s">
        <v>82</v>
      </c>
      <c r="L363" s="19" t="s">
        <v>96</v>
      </c>
      <c r="M363" s="19" t="s">
        <v>23</v>
      </c>
      <c r="N363" s="22" t="s">
        <v>24</v>
      </c>
      <c r="O363" s="2"/>
    </row>
    <row r="364" spans="1:15" ht="30" customHeight="1">
      <c r="A364" s="18">
        <v>361</v>
      </c>
      <c r="B364" s="19" t="s">
        <v>1036</v>
      </c>
      <c r="C364" s="20">
        <f t="shared" ca="1" si="5"/>
        <v>40</v>
      </c>
      <c r="D364" s="18" t="s">
        <v>1037</v>
      </c>
      <c r="E364" s="19" t="s">
        <v>17</v>
      </c>
      <c r="F364" s="21">
        <v>30905</v>
      </c>
      <c r="G364" s="18" t="s">
        <v>28</v>
      </c>
      <c r="H364" s="18" t="s">
        <v>19</v>
      </c>
      <c r="I364" s="21">
        <v>43528</v>
      </c>
      <c r="J364" s="20" t="s">
        <v>29</v>
      </c>
      <c r="K364" s="19" t="s">
        <v>21</v>
      </c>
      <c r="L364" s="19" t="s">
        <v>30</v>
      </c>
      <c r="M364" s="19" t="s">
        <v>23</v>
      </c>
      <c r="N364" s="22" t="s">
        <v>24</v>
      </c>
      <c r="O364" s="2"/>
    </row>
    <row r="365" spans="1:15" ht="30" customHeight="1">
      <c r="A365" s="18">
        <v>362</v>
      </c>
      <c r="B365" s="19" t="s">
        <v>1038</v>
      </c>
      <c r="C365" s="20">
        <f t="shared" ca="1" si="5"/>
        <v>53</v>
      </c>
      <c r="D365" s="18" t="s">
        <v>1039</v>
      </c>
      <c r="E365" s="19" t="s">
        <v>17</v>
      </c>
      <c r="F365" s="21">
        <v>26280</v>
      </c>
      <c r="G365" s="18" t="s">
        <v>18</v>
      </c>
      <c r="H365" s="18" t="s">
        <v>19</v>
      </c>
      <c r="I365" s="21">
        <v>39448</v>
      </c>
      <c r="J365" s="20" t="s">
        <v>20</v>
      </c>
      <c r="K365" s="19" t="s">
        <v>185</v>
      </c>
      <c r="L365" s="19" t="s">
        <v>506</v>
      </c>
      <c r="M365" s="19" t="s">
        <v>424</v>
      </c>
      <c r="N365" s="22" t="s">
        <v>77</v>
      </c>
      <c r="O365" s="2"/>
    </row>
    <row r="366" spans="1:15" ht="30" customHeight="1">
      <c r="A366" s="18">
        <v>363</v>
      </c>
      <c r="B366" s="19" t="s">
        <v>1040</v>
      </c>
      <c r="C366" s="20">
        <f t="shared" ca="1" si="5"/>
        <v>27</v>
      </c>
      <c r="D366" s="18" t="s">
        <v>1041</v>
      </c>
      <c r="E366" s="19" t="s">
        <v>17</v>
      </c>
      <c r="F366" s="21">
        <v>35726</v>
      </c>
      <c r="G366" s="18" t="s">
        <v>18</v>
      </c>
      <c r="H366" s="18" t="s">
        <v>19</v>
      </c>
      <c r="I366" s="21">
        <v>43497</v>
      </c>
      <c r="J366" s="20" t="s">
        <v>29</v>
      </c>
      <c r="K366" s="19" t="s">
        <v>582</v>
      </c>
      <c r="L366" s="19" t="s">
        <v>385</v>
      </c>
      <c r="M366" s="19" t="s">
        <v>42</v>
      </c>
      <c r="N366" s="22" t="s">
        <v>24</v>
      </c>
      <c r="O366" s="2"/>
    </row>
    <row r="367" spans="1:15" ht="30" customHeight="1">
      <c r="A367" s="18">
        <v>364</v>
      </c>
      <c r="B367" s="298" t="s">
        <v>1042</v>
      </c>
      <c r="C367" s="20">
        <f t="shared" ca="1" si="5"/>
        <v>58</v>
      </c>
      <c r="D367" s="18" t="s">
        <v>1043</v>
      </c>
      <c r="E367" s="19" t="s">
        <v>17</v>
      </c>
      <c r="F367" s="21">
        <v>24399</v>
      </c>
      <c r="G367" s="18" t="s">
        <v>18</v>
      </c>
      <c r="H367" s="18" t="s">
        <v>19</v>
      </c>
      <c r="I367" s="21">
        <v>31472</v>
      </c>
      <c r="J367" s="20" t="s">
        <v>34</v>
      </c>
      <c r="K367" s="19" t="s">
        <v>197</v>
      </c>
      <c r="L367" s="19" t="s">
        <v>198</v>
      </c>
      <c r="M367" s="19" t="s">
        <v>199</v>
      </c>
      <c r="N367" s="22" t="s">
        <v>24</v>
      </c>
      <c r="O367" s="2"/>
    </row>
    <row r="368" spans="1:15" ht="30" customHeight="1">
      <c r="A368" s="18">
        <v>365</v>
      </c>
      <c r="B368" s="19" t="s">
        <v>1044</v>
      </c>
      <c r="C368" s="20">
        <f t="shared" ca="1" si="5"/>
        <v>54</v>
      </c>
      <c r="D368" s="18" t="s">
        <v>1045</v>
      </c>
      <c r="E368" s="19" t="s">
        <v>17</v>
      </c>
      <c r="F368" s="21">
        <v>25728</v>
      </c>
      <c r="G368" s="18" t="s">
        <v>28</v>
      </c>
      <c r="H368" s="18" t="s">
        <v>19</v>
      </c>
      <c r="I368" s="21">
        <v>34759</v>
      </c>
      <c r="J368" s="20" t="s">
        <v>56</v>
      </c>
      <c r="K368" s="19" t="s">
        <v>21</v>
      </c>
      <c r="L368" s="19" t="s">
        <v>57</v>
      </c>
      <c r="M368" s="19" t="s">
        <v>23</v>
      </c>
      <c r="N368" s="22" t="s">
        <v>24</v>
      </c>
      <c r="O368" s="2"/>
    </row>
    <row r="369" spans="1:15" ht="30" customHeight="1">
      <c r="A369" s="18">
        <v>366</v>
      </c>
      <c r="B369" s="19" t="s">
        <v>1046</v>
      </c>
      <c r="C369" s="20">
        <f t="shared" ca="1" si="5"/>
        <v>58</v>
      </c>
      <c r="D369" s="18" t="s">
        <v>1047</v>
      </c>
      <c r="E369" s="19" t="s">
        <v>17</v>
      </c>
      <c r="F369" s="21">
        <v>24464</v>
      </c>
      <c r="G369" s="18" t="s">
        <v>18</v>
      </c>
      <c r="H369" s="18" t="s">
        <v>19</v>
      </c>
      <c r="I369" s="21">
        <v>39083</v>
      </c>
      <c r="J369" s="20" t="s">
        <v>29</v>
      </c>
      <c r="K369" s="19" t="s">
        <v>728</v>
      </c>
      <c r="L369" s="19" t="s">
        <v>61</v>
      </c>
      <c r="M369" s="19" t="s">
        <v>468</v>
      </c>
      <c r="N369" s="22" t="s">
        <v>77</v>
      </c>
      <c r="O369" s="2"/>
    </row>
    <row r="370" spans="1:15" ht="30" customHeight="1">
      <c r="A370" s="18">
        <v>367</v>
      </c>
      <c r="B370" s="19" t="s">
        <v>1048</v>
      </c>
      <c r="C370" s="20">
        <f t="shared" ca="1" si="5"/>
        <v>34</v>
      </c>
      <c r="D370" s="18" t="s">
        <v>1049</v>
      </c>
      <c r="E370" s="19" t="s">
        <v>131</v>
      </c>
      <c r="F370" s="21">
        <v>32983</v>
      </c>
      <c r="G370" s="18" t="s">
        <v>28</v>
      </c>
      <c r="H370" s="18" t="s">
        <v>19</v>
      </c>
      <c r="I370" s="21">
        <v>44166</v>
      </c>
      <c r="J370" s="20" t="s">
        <v>46</v>
      </c>
      <c r="K370" s="19" t="s">
        <v>1050</v>
      </c>
      <c r="L370" s="19" t="s">
        <v>1051</v>
      </c>
      <c r="M370" s="19" t="s">
        <v>76</v>
      </c>
      <c r="N370" s="22" t="s">
        <v>77</v>
      </c>
      <c r="O370" s="2"/>
    </row>
    <row r="371" spans="1:15" ht="30" customHeight="1">
      <c r="A371" s="18">
        <v>368</v>
      </c>
      <c r="B371" s="19" t="s">
        <v>1052</v>
      </c>
      <c r="C371" s="20">
        <f t="shared" ca="1" si="5"/>
        <v>48</v>
      </c>
      <c r="D371" s="18" t="s">
        <v>1053</v>
      </c>
      <c r="E371" s="19" t="s">
        <v>17</v>
      </c>
      <c r="F371" s="21">
        <v>27852</v>
      </c>
      <c r="G371" s="18" t="s">
        <v>28</v>
      </c>
      <c r="H371" s="18" t="s">
        <v>19</v>
      </c>
      <c r="I371" s="21">
        <v>35462</v>
      </c>
      <c r="J371" s="20" t="s">
        <v>151</v>
      </c>
      <c r="K371" s="19" t="s">
        <v>82</v>
      </c>
      <c r="L371" s="19" t="s">
        <v>83</v>
      </c>
      <c r="M371" s="19" t="s">
        <v>157</v>
      </c>
      <c r="N371" s="22" t="s">
        <v>24</v>
      </c>
      <c r="O371" s="2"/>
    </row>
    <row r="372" spans="1:15" ht="30" customHeight="1">
      <c r="A372" s="18">
        <v>369</v>
      </c>
      <c r="B372" s="19" t="s">
        <v>1054</v>
      </c>
      <c r="C372" s="20">
        <f t="shared" ca="1" si="5"/>
        <v>42</v>
      </c>
      <c r="D372" s="18" t="s">
        <v>1055</v>
      </c>
      <c r="E372" s="19" t="s">
        <v>1056</v>
      </c>
      <c r="F372" s="21">
        <v>30233</v>
      </c>
      <c r="G372" s="18" t="s">
        <v>28</v>
      </c>
      <c r="H372" s="18" t="s">
        <v>19</v>
      </c>
      <c r="I372" s="21">
        <v>38808</v>
      </c>
      <c r="J372" s="20" t="s">
        <v>34</v>
      </c>
      <c r="K372" s="19" t="s">
        <v>107</v>
      </c>
      <c r="L372" s="19" t="s">
        <v>108</v>
      </c>
      <c r="M372" s="19" t="s">
        <v>42</v>
      </c>
      <c r="N372" s="22" t="s">
        <v>24</v>
      </c>
      <c r="O372" s="2"/>
    </row>
    <row r="373" spans="1:15" ht="30" customHeight="1">
      <c r="A373" s="18">
        <v>370</v>
      </c>
      <c r="B373" s="19" t="s">
        <v>1057</v>
      </c>
      <c r="C373" s="20">
        <f t="shared" ca="1" si="5"/>
        <v>46</v>
      </c>
      <c r="D373" s="18" t="s">
        <v>1058</v>
      </c>
      <c r="E373" s="19" t="s">
        <v>17</v>
      </c>
      <c r="F373" s="21">
        <v>28571</v>
      </c>
      <c r="G373" s="18" t="s">
        <v>18</v>
      </c>
      <c r="H373" s="18" t="s">
        <v>19</v>
      </c>
      <c r="I373" s="21">
        <v>39873</v>
      </c>
      <c r="J373" s="20" t="s">
        <v>56</v>
      </c>
      <c r="K373" s="19" t="s">
        <v>82</v>
      </c>
      <c r="L373" s="19" t="s">
        <v>96</v>
      </c>
      <c r="M373" s="19" t="s">
        <v>23</v>
      </c>
      <c r="N373" s="22" t="s">
        <v>24</v>
      </c>
      <c r="O373" s="2"/>
    </row>
    <row r="374" spans="1:15" ht="30" customHeight="1">
      <c r="A374" s="18">
        <v>371</v>
      </c>
      <c r="B374" s="19" t="s">
        <v>1059</v>
      </c>
      <c r="C374" s="20">
        <f t="shared" ca="1" si="5"/>
        <v>35</v>
      </c>
      <c r="D374" s="18" t="s">
        <v>1060</v>
      </c>
      <c r="E374" s="19" t="s">
        <v>17</v>
      </c>
      <c r="F374" s="21">
        <v>32816</v>
      </c>
      <c r="G374" s="18" t="s">
        <v>18</v>
      </c>
      <c r="H374" s="18" t="s">
        <v>19</v>
      </c>
      <c r="I374" s="21">
        <v>44166</v>
      </c>
      <c r="J374" s="20" t="s">
        <v>46</v>
      </c>
      <c r="K374" s="19" t="s">
        <v>1061</v>
      </c>
      <c r="L374" s="19" t="s">
        <v>388</v>
      </c>
      <c r="M374" s="19" t="s">
        <v>468</v>
      </c>
      <c r="N374" s="22" t="s">
        <v>24</v>
      </c>
      <c r="O374" s="2"/>
    </row>
    <row r="375" spans="1:15" ht="30" customHeight="1">
      <c r="A375" s="18">
        <v>372</v>
      </c>
      <c r="B375" s="19" t="s">
        <v>1062</v>
      </c>
      <c r="C375" s="20">
        <f t="shared" ca="1" si="5"/>
        <v>54</v>
      </c>
      <c r="D375" s="18" t="s">
        <v>1063</v>
      </c>
      <c r="E375" s="19" t="s">
        <v>17</v>
      </c>
      <c r="F375" s="21">
        <v>25586</v>
      </c>
      <c r="G375" s="18" t="s">
        <v>18</v>
      </c>
      <c r="H375" s="18" t="s">
        <v>19</v>
      </c>
      <c r="I375" s="21">
        <v>39448</v>
      </c>
      <c r="J375" s="20" t="s">
        <v>29</v>
      </c>
      <c r="K375" s="19" t="s">
        <v>728</v>
      </c>
      <c r="L375" s="19" t="s">
        <v>61</v>
      </c>
      <c r="M375" s="19" t="s">
        <v>424</v>
      </c>
      <c r="N375" s="22" t="s">
        <v>77</v>
      </c>
      <c r="O375" s="2"/>
    </row>
    <row r="376" spans="1:15" ht="30" customHeight="1">
      <c r="A376" s="18">
        <v>373</v>
      </c>
      <c r="B376" s="19" t="s">
        <v>1064</v>
      </c>
      <c r="C376" s="20">
        <f t="shared" ca="1" si="5"/>
        <v>58</v>
      </c>
      <c r="D376" s="18" t="s">
        <v>1065</v>
      </c>
      <c r="E376" s="19" t="s">
        <v>1066</v>
      </c>
      <c r="F376" s="21">
        <v>24163</v>
      </c>
      <c r="G376" s="18" t="s">
        <v>28</v>
      </c>
      <c r="H376" s="18" t="s">
        <v>19</v>
      </c>
      <c r="I376" s="21">
        <v>40269</v>
      </c>
      <c r="J376" s="20" t="s">
        <v>81</v>
      </c>
      <c r="K376" s="19" t="s">
        <v>82</v>
      </c>
      <c r="L376" s="19" t="s">
        <v>83</v>
      </c>
      <c r="M376" s="19" t="s">
        <v>23</v>
      </c>
      <c r="N376" s="22" t="s">
        <v>24</v>
      </c>
      <c r="O376" s="2"/>
    </row>
    <row r="377" spans="1:15" ht="30" customHeight="1">
      <c r="A377" s="18">
        <v>374</v>
      </c>
      <c r="B377" s="19" t="s">
        <v>1067</v>
      </c>
      <c r="C377" s="20">
        <f t="shared" ca="1" si="5"/>
        <v>39</v>
      </c>
      <c r="D377" s="18" t="s">
        <v>1068</v>
      </c>
      <c r="E377" s="19" t="s">
        <v>17</v>
      </c>
      <c r="F377" s="21">
        <v>31390</v>
      </c>
      <c r="G377" s="18" t="s">
        <v>18</v>
      </c>
      <c r="H377" s="18" t="s">
        <v>19</v>
      </c>
      <c r="I377" s="21">
        <v>39873</v>
      </c>
      <c r="J377" s="20" t="s">
        <v>56</v>
      </c>
      <c r="K377" s="19" t="s">
        <v>197</v>
      </c>
      <c r="L377" s="19" t="s">
        <v>198</v>
      </c>
      <c r="M377" s="19" t="s">
        <v>199</v>
      </c>
      <c r="N377" s="22" t="s">
        <v>24</v>
      </c>
      <c r="O377" s="2"/>
    </row>
    <row r="378" spans="1:15" ht="30" customHeight="1">
      <c r="A378" s="18">
        <v>375</v>
      </c>
      <c r="B378" s="19" t="s">
        <v>1069</v>
      </c>
      <c r="C378" s="20">
        <f t="shared" ca="1" si="5"/>
        <v>47</v>
      </c>
      <c r="D378" s="18" t="s">
        <v>1070</v>
      </c>
      <c r="E378" s="19" t="s">
        <v>17</v>
      </c>
      <c r="F378" s="21">
        <v>28290</v>
      </c>
      <c r="G378" s="18" t="s">
        <v>18</v>
      </c>
      <c r="H378" s="18" t="s">
        <v>19</v>
      </c>
      <c r="I378" s="21">
        <v>38808</v>
      </c>
      <c r="J378" s="20" t="s">
        <v>34</v>
      </c>
      <c r="K378" s="19" t="s">
        <v>82</v>
      </c>
      <c r="L378" s="19" t="s">
        <v>96</v>
      </c>
      <c r="M378" s="19" t="s">
        <v>23</v>
      </c>
      <c r="N378" s="22" t="s">
        <v>24</v>
      </c>
      <c r="O378" s="2"/>
    </row>
    <row r="379" spans="1:15" ht="30" customHeight="1">
      <c r="A379" s="18">
        <v>376</v>
      </c>
      <c r="B379" s="19" t="s">
        <v>1071</v>
      </c>
      <c r="C379" s="20">
        <f t="shared" ca="1" si="5"/>
        <v>34</v>
      </c>
      <c r="D379" s="18" t="s">
        <v>1072</v>
      </c>
      <c r="E379" s="19" t="s">
        <v>17</v>
      </c>
      <c r="F379" s="21">
        <v>33056</v>
      </c>
      <c r="G379" s="18" t="s">
        <v>18</v>
      </c>
      <c r="H379" s="18" t="s">
        <v>19</v>
      </c>
      <c r="I379" s="21">
        <v>44858</v>
      </c>
      <c r="J379" s="20" t="s">
        <v>65</v>
      </c>
      <c r="K379" s="19" t="s">
        <v>21</v>
      </c>
      <c r="L379" s="32" t="s">
        <v>22</v>
      </c>
      <c r="M379" s="19" t="s">
        <v>23</v>
      </c>
      <c r="N379" s="22" t="s">
        <v>24</v>
      </c>
      <c r="O379" s="2"/>
    </row>
    <row r="380" spans="1:15" ht="30" customHeight="1">
      <c r="A380" s="18">
        <v>377</v>
      </c>
      <c r="B380" s="19" t="s">
        <v>1073</v>
      </c>
      <c r="C380" s="20">
        <f t="shared" ca="1" si="5"/>
        <v>31</v>
      </c>
      <c r="D380" s="18" t="s">
        <v>1074</v>
      </c>
      <c r="E380" s="19" t="s">
        <v>17</v>
      </c>
      <c r="F380" s="21">
        <v>34173</v>
      </c>
      <c r="G380" s="18" t="s">
        <v>18</v>
      </c>
      <c r="H380" s="18" t="s">
        <v>19</v>
      </c>
      <c r="I380" s="21">
        <v>43528</v>
      </c>
      <c r="J380" s="20" t="s">
        <v>29</v>
      </c>
      <c r="K380" s="19" t="s">
        <v>21</v>
      </c>
      <c r="L380" s="19" t="s">
        <v>30</v>
      </c>
      <c r="M380" s="19" t="s">
        <v>23</v>
      </c>
      <c r="N380" s="22" t="s">
        <v>24</v>
      </c>
      <c r="O380" s="2"/>
    </row>
    <row r="381" spans="1:15" ht="30" customHeight="1">
      <c r="A381" s="18">
        <v>378</v>
      </c>
      <c r="B381" s="19" t="s">
        <v>1075</v>
      </c>
      <c r="C381" s="20">
        <f t="shared" ca="1" si="5"/>
        <v>36</v>
      </c>
      <c r="D381" s="18" t="s">
        <v>1076</v>
      </c>
      <c r="E381" s="19" t="s">
        <v>73</v>
      </c>
      <c r="F381" s="21">
        <v>32340</v>
      </c>
      <c r="G381" s="18" t="s">
        <v>18</v>
      </c>
      <c r="H381" s="18" t="s">
        <v>19</v>
      </c>
      <c r="I381" s="21">
        <v>40544</v>
      </c>
      <c r="J381" s="20" t="s">
        <v>56</v>
      </c>
      <c r="K381" s="19" t="s">
        <v>52</v>
      </c>
      <c r="L381" s="19" t="s">
        <v>53</v>
      </c>
      <c r="M381" s="19" t="s">
        <v>23</v>
      </c>
      <c r="N381" s="22" t="s">
        <v>24</v>
      </c>
      <c r="O381" s="2"/>
    </row>
    <row r="382" spans="1:15" ht="30" customHeight="1">
      <c r="A382" s="18">
        <v>379</v>
      </c>
      <c r="B382" s="19" t="s">
        <v>1077</v>
      </c>
      <c r="C382" s="20">
        <f t="shared" ca="1" si="5"/>
        <v>38</v>
      </c>
      <c r="D382" s="18" t="s">
        <v>1078</v>
      </c>
      <c r="E382" s="19" t="s">
        <v>17</v>
      </c>
      <c r="F382" s="21">
        <v>31571</v>
      </c>
      <c r="G382" s="18" t="s">
        <v>18</v>
      </c>
      <c r="H382" s="18" t="s">
        <v>19</v>
      </c>
      <c r="I382" s="21">
        <v>39873</v>
      </c>
      <c r="J382" s="20" t="s">
        <v>56</v>
      </c>
      <c r="K382" s="19" t="s">
        <v>460</v>
      </c>
      <c r="L382" s="19" t="s">
        <v>461</v>
      </c>
      <c r="M382" s="19" t="s">
        <v>23</v>
      </c>
      <c r="N382" s="22" t="s">
        <v>24</v>
      </c>
      <c r="O382" s="2"/>
    </row>
    <row r="383" spans="1:15" ht="30" customHeight="1">
      <c r="A383" s="18">
        <v>380</v>
      </c>
      <c r="B383" s="19" t="s">
        <v>1079</v>
      </c>
      <c r="C383" s="20">
        <f t="shared" ca="1" si="5"/>
        <v>43</v>
      </c>
      <c r="D383" s="18" t="s">
        <v>1080</v>
      </c>
      <c r="E383" s="19" t="s">
        <v>431</v>
      </c>
      <c r="F383" s="21">
        <v>29707</v>
      </c>
      <c r="G383" s="18" t="s">
        <v>18</v>
      </c>
      <c r="H383" s="18" t="s">
        <v>19</v>
      </c>
      <c r="I383" s="21">
        <v>39448</v>
      </c>
      <c r="J383" s="20" t="s">
        <v>34</v>
      </c>
      <c r="K383" s="19" t="s">
        <v>82</v>
      </c>
      <c r="L383" s="19" t="s">
        <v>96</v>
      </c>
      <c r="M383" s="19" t="s">
        <v>23</v>
      </c>
      <c r="N383" s="22" t="s">
        <v>24</v>
      </c>
      <c r="O383" s="2"/>
    </row>
    <row r="384" spans="1:15" ht="30" customHeight="1">
      <c r="A384" s="18">
        <v>381</v>
      </c>
      <c r="B384" s="33" t="s">
        <v>1081</v>
      </c>
      <c r="C384" s="20">
        <f t="shared" ca="1" si="5"/>
        <v>35</v>
      </c>
      <c r="D384" s="18" t="s">
        <v>1082</v>
      </c>
      <c r="E384" s="19" t="s">
        <v>283</v>
      </c>
      <c r="F384" s="21">
        <v>32778</v>
      </c>
      <c r="G384" s="18" t="s">
        <v>28</v>
      </c>
      <c r="H384" s="18" t="s">
        <v>19</v>
      </c>
      <c r="I384" s="21">
        <v>43528</v>
      </c>
      <c r="J384" s="20" t="s">
        <v>56</v>
      </c>
      <c r="K384" s="19" t="s">
        <v>137</v>
      </c>
      <c r="L384" s="19" t="s">
        <v>138</v>
      </c>
      <c r="M384" s="19" t="s">
        <v>139</v>
      </c>
      <c r="N384" s="22" t="s">
        <v>24</v>
      </c>
      <c r="O384" s="2"/>
    </row>
    <row r="385" spans="1:15" ht="30" customHeight="1">
      <c r="A385" s="18">
        <v>382</v>
      </c>
      <c r="B385" s="19" t="s">
        <v>1083</v>
      </c>
      <c r="C385" s="20">
        <f t="shared" ca="1" si="5"/>
        <v>40</v>
      </c>
      <c r="D385" s="18" t="s">
        <v>1084</v>
      </c>
      <c r="E385" s="19" t="s">
        <v>17</v>
      </c>
      <c r="F385" s="21">
        <v>30903</v>
      </c>
      <c r="G385" s="18" t="s">
        <v>28</v>
      </c>
      <c r="H385" s="18" t="s">
        <v>19</v>
      </c>
      <c r="I385" s="21">
        <v>39873</v>
      </c>
      <c r="J385" s="20" t="s">
        <v>56</v>
      </c>
      <c r="K385" s="19" t="s">
        <v>21</v>
      </c>
      <c r="L385" s="19" t="s">
        <v>57</v>
      </c>
      <c r="M385" s="19" t="s">
        <v>23</v>
      </c>
      <c r="N385" s="22" t="s">
        <v>24</v>
      </c>
      <c r="O385" s="2"/>
    </row>
    <row r="386" spans="1:15" ht="30" customHeight="1">
      <c r="A386" s="18">
        <v>383</v>
      </c>
      <c r="B386" s="19" t="s">
        <v>1085</v>
      </c>
      <c r="C386" s="20">
        <f t="shared" ca="1" si="5"/>
        <v>42</v>
      </c>
      <c r="D386" s="18" t="s">
        <v>1086</v>
      </c>
      <c r="E386" s="19" t="s">
        <v>17</v>
      </c>
      <c r="F386" s="34">
        <v>30056</v>
      </c>
      <c r="G386" s="18" t="s">
        <v>28</v>
      </c>
      <c r="H386" s="18" t="s">
        <v>19</v>
      </c>
      <c r="I386" s="21">
        <v>44593</v>
      </c>
      <c r="J386" s="20" t="s">
        <v>20</v>
      </c>
      <c r="K386" s="19" t="s">
        <v>1088</v>
      </c>
      <c r="L386" s="19" t="s">
        <v>1089</v>
      </c>
      <c r="M386" s="19" t="s">
        <v>236</v>
      </c>
      <c r="N386" s="22" t="s">
        <v>24</v>
      </c>
      <c r="O386" s="2"/>
    </row>
    <row r="387" spans="1:15" ht="30" customHeight="1">
      <c r="A387" s="18">
        <v>384</v>
      </c>
      <c r="B387" s="19" t="s">
        <v>1090</v>
      </c>
      <c r="C387" s="20">
        <f t="shared" ca="1" si="5"/>
        <v>30</v>
      </c>
      <c r="D387" s="18" t="s">
        <v>1091</v>
      </c>
      <c r="E387" s="19" t="s">
        <v>17</v>
      </c>
      <c r="F387" s="34">
        <v>34602</v>
      </c>
      <c r="G387" s="18" t="s">
        <v>28</v>
      </c>
      <c r="H387" s="18" t="s">
        <v>19</v>
      </c>
      <c r="I387" s="21">
        <v>44593</v>
      </c>
      <c r="J387" s="20" t="s">
        <v>20</v>
      </c>
      <c r="K387" s="19" t="s">
        <v>239</v>
      </c>
      <c r="L387" s="19" t="s">
        <v>357</v>
      </c>
      <c r="M387" s="19" t="s">
        <v>236</v>
      </c>
      <c r="N387" s="22" t="s">
        <v>24</v>
      </c>
      <c r="O387" s="2"/>
    </row>
    <row r="388" spans="1:15" ht="30" customHeight="1">
      <c r="A388" s="18">
        <v>385</v>
      </c>
      <c r="B388" s="19" t="s">
        <v>1092</v>
      </c>
      <c r="C388" s="20">
        <f t="shared" ca="1" si="5"/>
        <v>41</v>
      </c>
      <c r="D388" s="18" t="s">
        <v>1093</v>
      </c>
      <c r="E388" s="19" t="s">
        <v>283</v>
      </c>
      <c r="F388" s="34">
        <v>30410</v>
      </c>
      <c r="G388" s="18" t="s">
        <v>28</v>
      </c>
      <c r="H388" s="18" t="s">
        <v>19</v>
      </c>
      <c r="I388" s="21">
        <v>44593</v>
      </c>
      <c r="J388" s="20" t="s">
        <v>20</v>
      </c>
      <c r="K388" s="19" t="s">
        <v>307</v>
      </c>
      <c r="L388" s="19" t="s">
        <v>1094</v>
      </c>
      <c r="M388" s="19" t="s">
        <v>236</v>
      </c>
      <c r="N388" s="22" t="s">
        <v>24</v>
      </c>
      <c r="O388" s="2"/>
    </row>
    <row r="389" spans="1:15" ht="30" customHeight="1">
      <c r="A389" s="18">
        <v>386</v>
      </c>
      <c r="B389" s="19" t="s">
        <v>1095</v>
      </c>
      <c r="C389" s="20">
        <f t="shared" ref="C389:C456" ca="1" si="6">(YEAR(NOW())-YEAR(F389))</f>
        <v>28</v>
      </c>
      <c r="D389" s="18" t="s">
        <v>1096</v>
      </c>
      <c r="E389" s="19" t="s">
        <v>17</v>
      </c>
      <c r="F389" s="34">
        <v>35114</v>
      </c>
      <c r="G389" s="18" t="s">
        <v>18</v>
      </c>
      <c r="H389" s="18" t="s">
        <v>19</v>
      </c>
      <c r="I389" s="21">
        <v>44593</v>
      </c>
      <c r="J389" s="20" t="s">
        <v>20</v>
      </c>
      <c r="K389" s="19" t="s">
        <v>239</v>
      </c>
      <c r="L389" s="19" t="s">
        <v>357</v>
      </c>
      <c r="M389" s="19" t="s">
        <v>236</v>
      </c>
      <c r="N389" s="22" t="s">
        <v>24</v>
      </c>
      <c r="O389" s="2"/>
    </row>
    <row r="390" spans="1:15" ht="30" customHeight="1">
      <c r="A390" s="18">
        <v>387</v>
      </c>
      <c r="B390" s="19" t="s">
        <v>1097</v>
      </c>
      <c r="C390" s="20">
        <f t="shared" ca="1" si="6"/>
        <v>42</v>
      </c>
      <c r="D390" s="18" t="s">
        <v>1098</v>
      </c>
      <c r="E390" s="19" t="s">
        <v>1099</v>
      </c>
      <c r="F390" s="34">
        <v>30243</v>
      </c>
      <c r="G390" s="18" t="s">
        <v>28</v>
      </c>
      <c r="H390" s="18" t="s">
        <v>19</v>
      </c>
      <c r="I390" s="21">
        <v>44593</v>
      </c>
      <c r="J390" s="20" t="s">
        <v>20</v>
      </c>
      <c r="K390" s="19" t="s">
        <v>290</v>
      </c>
      <c r="L390" s="19" t="s">
        <v>1100</v>
      </c>
      <c r="M390" s="19" t="s">
        <v>236</v>
      </c>
      <c r="N390" s="22" t="s">
        <v>24</v>
      </c>
      <c r="O390" s="2"/>
    </row>
    <row r="391" spans="1:15" ht="30" customHeight="1">
      <c r="A391" s="18">
        <v>388</v>
      </c>
      <c r="B391" s="19" t="s">
        <v>1101</v>
      </c>
      <c r="C391" s="20">
        <f t="shared" ca="1" si="6"/>
        <v>28</v>
      </c>
      <c r="D391" s="18" t="s">
        <v>1102</v>
      </c>
      <c r="E391" s="19" t="s">
        <v>17</v>
      </c>
      <c r="F391" s="34">
        <v>35239</v>
      </c>
      <c r="G391" s="18" t="s">
        <v>18</v>
      </c>
      <c r="H391" s="18" t="s">
        <v>19</v>
      </c>
      <c r="I391" s="21">
        <v>44593</v>
      </c>
      <c r="J391" s="20" t="s">
        <v>20</v>
      </c>
      <c r="K391" s="19" t="s">
        <v>239</v>
      </c>
      <c r="L391" s="19" t="s">
        <v>357</v>
      </c>
      <c r="M391" s="19" t="s">
        <v>236</v>
      </c>
      <c r="N391" s="22" t="s">
        <v>24</v>
      </c>
      <c r="O391" s="2"/>
    </row>
    <row r="392" spans="1:15" ht="30" customHeight="1">
      <c r="A392" s="18">
        <v>389</v>
      </c>
      <c r="B392" s="19" t="s">
        <v>1103</v>
      </c>
      <c r="C392" s="20">
        <f t="shared" ca="1" si="6"/>
        <v>42</v>
      </c>
      <c r="D392" s="18" t="s">
        <v>1104</v>
      </c>
      <c r="E392" s="19" t="s">
        <v>196</v>
      </c>
      <c r="F392" s="34">
        <v>30098</v>
      </c>
      <c r="G392" s="18" t="s">
        <v>28</v>
      </c>
      <c r="H392" s="18" t="s">
        <v>19</v>
      </c>
      <c r="I392" s="21">
        <v>44593</v>
      </c>
      <c r="J392" s="20" t="s">
        <v>20</v>
      </c>
      <c r="K392" s="19" t="s">
        <v>1105</v>
      </c>
      <c r="L392" s="19" t="s">
        <v>1106</v>
      </c>
      <c r="M392" s="19" t="s">
        <v>236</v>
      </c>
      <c r="N392" s="22" t="s">
        <v>24</v>
      </c>
      <c r="O392" s="2"/>
    </row>
    <row r="393" spans="1:15" ht="30" customHeight="1">
      <c r="A393" s="18">
        <v>390</v>
      </c>
      <c r="B393" s="54" t="s">
        <v>2424</v>
      </c>
      <c r="C393" s="20">
        <f t="shared" ca="1" si="6"/>
        <v>38</v>
      </c>
      <c r="D393" s="18" t="s">
        <v>2437</v>
      </c>
      <c r="E393" s="19" t="s">
        <v>73</v>
      </c>
      <c r="F393" s="34">
        <v>31553</v>
      </c>
      <c r="G393" s="18" t="s">
        <v>28</v>
      </c>
      <c r="H393" s="18" t="s">
        <v>19</v>
      </c>
      <c r="I393" s="21">
        <v>45381</v>
      </c>
      <c r="J393" s="20" t="s">
        <v>34</v>
      </c>
      <c r="K393" s="19" t="s">
        <v>2438</v>
      </c>
      <c r="L393" s="19" t="s">
        <v>2433</v>
      </c>
      <c r="M393" s="19" t="s">
        <v>37</v>
      </c>
      <c r="N393" s="22" t="s">
        <v>37</v>
      </c>
      <c r="O393" s="2"/>
    </row>
    <row r="394" spans="1:15" ht="30" customHeight="1">
      <c r="A394" s="18">
        <v>391</v>
      </c>
      <c r="B394" s="54" t="s">
        <v>2426</v>
      </c>
      <c r="C394" s="20">
        <f t="shared" ca="1" si="6"/>
        <v>48</v>
      </c>
      <c r="D394" s="18" t="s">
        <v>2439</v>
      </c>
      <c r="E394" s="19" t="s">
        <v>17</v>
      </c>
      <c r="F394" s="34">
        <v>28010</v>
      </c>
      <c r="G394" s="18" t="s">
        <v>28</v>
      </c>
      <c r="H394" s="18" t="s">
        <v>19</v>
      </c>
      <c r="I394" s="21">
        <v>45381</v>
      </c>
      <c r="J394" s="20" t="s">
        <v>151</v>
      </c>
      <c r="K394" s="19" t="s">
        <v>2440</v>
      </c>
      <c r="L394" s="19" t="s">
        <v>2432</v>
      </c>
      <c r="M394" s="19" t="s">
        <v>37</v>
      </c>
      <c r="N394" s="22" t="s">
        <v>37</v>
      </c>
      <c r="O394" s="2"/>
    </row>
    <row r="395" spans="1:15" ht="30" customHeight="1">
      <c r="A395" s="18">
        <v>392</v>
      </c>
      <c r="B395" s="54" t="s">
        <v>2428</v>
      </c>
      <c r="C395" s="20">
        <f t="shared" ca="1" si="6"/>
        <v>44</v>
      </c>
      <c r="D395" s="18" t="s">
        <v>2441</v>
      </c>
      <c r="E395" s="19" t="s">
        <v>17</v>
      </c>
      <c r="F395" s="34">
        <v>29396</v>
      </c>
      <c r="G395" s="18" t="s">
        <v>18</v>
      </c>
      <c r="H395" s="18" t="s">
        <v>19</v>
      </c>
      <c r="I395" s="21">
        <v>45381</v>
      </c>
      <c r="J395" s="20" t="s">
        <v>151</v>
      </c>
      <c r="K395" s="19" t="s">
        <v>2442</v>
      </c>
      <c r="L395" s="19" t="s">
        <v>2435</v>
      </c>
      <c r="M395" s="19" t="s">
        <v>37</v>
      </c>
      <c r="N395" s="22" t="s">
        <v>37</v>
      </c>
      <c r="O395" s="2"/>
    </row>
    <row r="396" spans="1:15" ht="30" customHeight="1">
      <c r="A396" s="18">
        <v>393</v>
      </c>
      <c r="B396" s="54" t="s">
        <v>2430</v>
      </c>
      <c r="C396" s="20">
        <f t="shared" ca="1" si="6"/>
        <v>46</v>
      </c>
      <c r="D396" s="18" t="s">
        <v>2443</v>
      </c>
      <c r="E396" s="19" t="s">
        <v>17</v>
      </c>
      <c r="F396" s="34">
        <v>28492</v>
      </c>
      <c r="G396" s="18" t="s">
        <v>18</v>
      </c>
      <c r="H396" s="18" t="s">
        <v>19</v>
      </c>
      <c r="I396" s="21">
        <v>45381</v>
      </c>
      <c r="J396" s="20" t="s">
        <v>56</v>
      </c>
      <c r="K396" s="19" t="s">
        <v>82</v>
      </c>
      <c r="L396" s="19" t="s">
        <v>2436</v>
      </c>
      <c r="M396" s="19" t="s">
        <v>37</v>
      </c>
      <c r="N396" s="22" t="s">
        <v>37</v>
      </c>
      <c r="O396" s="2"/>
    </row>
    <row r="397" spans="1:15" ht="30" customHeight="1">
      <c r="A397" s="18">
        <v>394</v>
      </c>
      <c r="B397" s="19" t="s">
        <v>1107</v>
      </c>
      <c r="C397" s="20">
        <f t="shared" ca="1" si="6"/>
        <v>41</v>
      </c>
      <c r="D397" s="18" t="s">
        <v>1108</v>
      </c>
      <c r="E397" s="19" t="s">
        <v>283</v>
      </c>
      <c r="F397" s="34">
        <v>30679</v>
      </c>
      <c r="G397" s="18" t="s">
        <v>28</v>
      </c>
      <c r="H397" s="18" t="s">
        <v>1109</v>
      </c>
      <c r="I397" s="21">
        <v>44562</v>
      </c>
      <c r="J397" s="18" t="s">
        <v>1110</v>
      </c>
      <c r="K397" s="19" t="s">
        <v>783</v>
      </c>
      <c r="L397" s="28" t="s">
        <v>784</v>
      </c>
      <c r="M397" s="19" t="s">
        <v>42</v>
      </c>
      <c r="N397" s="22" t="s">
        <v>24</v>
      </c>
      <c r="O397" s="2"/>
    </row>
    <row r="398" spans="1:15" ht="30" customHeight="1">
      <c r="A398" s="18">
        <v>395</v>
      </c>
      <c r="B398" s="19" t="s">
        <v>1111</v>
      </c>
      <c r="C398" s="20">
        <f t="shared" ca="1" si="6"/>
        <v>35</v>
      </c>
      <c r="D398" s="18" t="s">
        <v>1112</v>
      </c>
      <c r="E398" s="19" t="s">
        <v>17</v>
      </c>
      <c r="F398" s="34">
        <v>32735</v>
      </c>
      <c r="G398" s="18" t="s">
        <v>18</v>
      </c>
      <c r="H398" s="18" t="s">
        <v>1109</v>
      </c>
      <c r="I398" s="21">
        <v>44562</v>
      </c>
      <c r="J398" s="18" t="s">
        <v>1113</v>
      </c>
      <c r="K398" s="19" t="s">
        <v>52</v>
      </c>
      <c r="L398" s="19" t="s">
        <v>66</v>
      </c>
      <c r="M398" s="19" t="s">
        <v>23</v>
      </c>
      <c r="N398" s="22" t="s">
        <v>24</v>
      </c>
      <c r="O398" s="2"/>
    </row>
    <row r="399" spans="1:15" ht="30" customHeight="1">
      <c r="A399" s="18">
        <v>396</v>
      </c>
      <c r="B399" s="19" t="s">
        <v>1114</v>
      </c>
      <c r="C399" s="20">
        <f t="shared" ca="1" si="6"/>
        <v>35</v>
      </c>
      <c r="D399" s="18" t="s">
        <v>1115</v>
      </c>
      <c r="E399" s="19" t="s">
        <v>647</v>
      </c>
      <c r="F399" s="34">
        <v>32691</v>
      </c>
      <c r="G399" s="18" t="s">
        <v>28</v>
      </c>
      <c r="H399" s="18" t="s">
        <v>1109</v>
      </c>
      <c r="I399" s="21">
        <v>44562</v>
      </c>
      <c r="J399" s="18" t="s">
        <v>1116</v>
      </c>
      <c r="K399" s="19" t="s">
        <v>82</v>
      </c>
      <c r="L399" s="19" t="s">
        <v>87</v>
      </c>
      <c r="M399" s="19" t="s">
        <v>23</v>
      </c>
      <c r="N399" s="22" t="s">
        <v>24</v>
      </c>
      <c r="O399" s="2"/>
    </row>
    <row r="400" spans="1:15" ht="30" customHeight="1">
      <c r="A400" s="18">
        <v>397</v>
      </c>
      <c r="B400" s="19" t="s">
        <v>1117</v>
      </c>
      <c r="C400" s="20">
        <f t="shared" ca="1" si="6"/>
        <v>31</v>
      </c>
      <c r="D400" s="18" t="s">
        <v>1118</v>
      </c>
      <c r="E400" s="19" t="s">
        <v>17</v>
      </c>
      <c r="F400" s="34">
        <v>34252</v>
      </c>
      <c r="G400" s="18" t="s">
        <v>28</v>
      </c>
      <c r="H400" s="18" t="s">
        <v>1109</v>
      </c>
      <c r="I400" s="21">
        <v>44562</v>
      </c>
      <c r="J400" s="18" t="s">
        <v>1113</v>
      </c>
      <c r="K400" s="19" t="s">
        <v>69</v>
      </c>
      <c r="L400" s="19" t="s">
        <v>70</v>
      </c>
      <c r="M400" s="19" t="s">
        <v>42</v>
      </c>
      <c r="N400" s="22" t="s">
        <v>24</v>
      </c>
      <c r="O400" s="2"/>
    </row>
    <row r="401" spans="1:15" ht="30" customHeight="1">
      <c r="A401" s="18">
        <v>398</v>
      </c>
      <c r="B401" s="19" t="s">
        <v>1119</v>
      </c>
      <c r="C401" s="20">
        <f t="shared" ca="1" si="6"/>
        <v>29</v>
      </c>
      <c r="D401" s="18" t="s">
        <v>1120</v>
      </c>
      <c r="E401" s="19" t="s">
        <v>17</v>
      </c>
      <c r="F401" s="34">
        <v>34825</v>
      </c>
      <c r="G401" s="18" t="s">
        <v>18</v>
      </c>
      <c r="H401" s="18" t="s">
        <v>1109</v>
      </c>
      <c r="I401" s="21">
        <v>44562</v>
      </c>
      <c r="J401" s="18" t="s">
        <v>1113</v>
      </c>
      <c r="K401" s="19" t="s">
        <v>52</v>
      </c>
      <c r="L401" s="19" t="s">
        <v>66</v>
      </c>
      <c r="M401" s="19" t="s">
        <v>23</v>
      </c>
      <c r="N401" s="22" t="s">
        <v>24</v>
      </c>
      <c r="O401" s="2"/>
    </row>
    <row r="402" spans="1:15" ht="30" customHeight="1">
      <c r="A402" s="18">
        <v>399</v>
      </c>
      <c r="B402" s="28" t="s">
        <v>1121</v>
      </c>
      <c r="C402" s="20">
        <f t="shared" ca="1" si="6"/>
        <v>39</v>
      </c>
      <c r="D402" s="29" t="s">
        <v>1122</v>
      </c>
      <c r="E402" s="19" t="s">
        <v>17</v>
      </c>
      <c r="F402" s="21">
        <v>31181</v>
      </c>
      <c r="G402" s="18" t="s">
        <v>18</v>
      </c>
      <c r="H402" s="18" t="s">
        <v>1109</v>
      </c>
      <c r="I402" s="21">
        <v>45080</v>
      </c>
      <c r="J402" s="18" t="s">
        <v>1113</v>
      </c>
      <c r="K402" s="28" t="s">
        <v>116</v>
      </c>
      <c r="L402" s="28" t="s">
        <v>629</v>
      </c>
      <c r="M402" s="19" t="s">
        <v>118</v>
      </c>
      <c r="N402" s="22" t="s">
        <v>24</v>
      </c>
      <c r="O402" s="2"/>
    </row>
    <row r="403" spans="1:15" ht="30" customHeight="1">
      <c r="A403" s="18">
        <v>400</v>
      </c>
      <c r="B403" s="19" t="s">
        <v>1123</v>
      </c>
      <c r="C403" s="20">
        <f t="shared" ca="1" si="6"/>
        <v>43</v>
      </c>
      <c r="D403" s="18" t="s">
        <v>1124</v>
      </c>
      <c r="E403" s="19" t="s">
        <v>17</v>
      </c>
      <c r="F403" s="34">
        <v>29697</v>
      </c>
      <c r="G403" s="18" t="s">
        <v>18</v>
      </c>
      <c r="H403" s="18" t="s">
        <v>1109</v>
      </c>
      <c r="I403" s="21">
        <v>44562</v>
      </c>
      <c r="J403" s="18" t="s">
        <v>1113</v>
      </c>
      <c r="K403" s="19" t="s">
        <v>69</v>
      </c>
      <c r="L403" s="19" t="s">
        <v>70</v>
      </c>
      <c r="M403" s="19" t="s">
        <v>42</v>
      </c>
      <c r="N403" s="22" t="s">
        <v>24</v>
      </c>
      <c r="O403" s="2"/>
    </row>
    <row r="404" spans="1:15" ht="30" customHeight="1">
      <c r="A404" s="18">
        <v>401</v>
      </c>
      <c r="B404" s="19" t="s">
        <v>1125</v>
      </c>
      <c r="C404" s="20">
        <f t="shared" ca="1" si="6"/>
        <v>36</v>
      </c>
      <c r="D404" s="18" t="s">
        <v>1126</v>
      </c>
      <c r="E404" s="19" t="s">
        <v>17</v>
      </c>
      <c r="F404" s="34">
        <v>32361</v>
      </c>
      <c r="G404" s="18" t="s">
        <v>28</v>
      </c>
      <c r="H404" s="18" t="s">
        <v>1109</v>
      </c>
      <c r="I404" s="21">
        <v>44562</v>
      </c>
      <c r="J404" s="18" t="s">
        <v>1116</v>
      </c>
      <c r="K404" s="19" t="s">
        <v>82</v>
      </c>
      <c r="L404" s="19" t="s">
        <v>87</v>
      </c>
      <c r="M404" s="19" t="s">
        <v>23</v>
      </c>
      <c r="N404" s="22" t="s">
        <v>24</v>
      </c>
      <c r="O404" s="2"/>
    </row>
    <row r="405" spans="1:15" ht="30" customHeight="1">
      <c r="A405" s="18">
        <v>402</v>
      </c>
      <c r="B405" s="19" t="s">
        <v>1127</v>
      </c>
      <c r="C405" s="20">
        <f t="shared" ca="1" si="6"/>
        <v>31</v>
      </c>
      <c r="D405" s="18" t="s">
        <v>1128</v>
      </c>
      <c r="E405" s="19" t="s">
        <v>17</v>
      </c>
      <c r="F405" s="34">
        <v>34100</v>
      </c>
      <c r="G405" s="18" t="s">
        <v>18</v>
      </c>
      <c r="H405" s="18" t="s">
        <v>1109</v>
      </c>
      <c r="I405" s="21">
        <v>44562</v>
      </c>
      <c r="J405" s="18" t="s">
        <v>1113</v>
      </c>
      <c r="K405" s="19" t="s">
        <v>52</v>
      </c>
      <c r="L405" s="19" t="s">
        <v>66</v>
      </c>
      <c r="M405" s="19" t="s">
        <v>23</v>
      </c>
      <c r="N405" s="22" t="s">
        <v>24</v>
      </c>
      <c r="O405" s="2"/>
    </row>
    <row r="406" spans="1:15" ht="30" customHeight="1">
      <c r="A406" s="18">
        <v>403</v>
      </c>
      <c r="B406" s="19" t="s">
        <v>1129</v>
      </c>
      <c r="C406" s="20">
        <f t="shared" ca="1" si="6"/>
        <v>32</v>
      </c>
      <c r="D406" s="18" t="s">
        <v>1130</v>
      </c>
      <c r="E406" s="19" t="s">
        <v>142</v>
      </c>
      <c r="F406" s="34">
        <v>33930</v>
      </c>
      <c r="G406" s="18" t="s">
        <v>18</v>
      </c>
      <c r="H406" s="18" t="s">
        <v>1109</v>
      </c>
      <c r="I406" s="21">
        <v>44562</v>
      </c>
      <c r="J406" s="18" t="s">
        <v>1113</v>
      </c>
      <c r="K406" s="19" t="s">
        <v>197</v>
      </c>
      <c r="L406" s="19" t="s">
        <v>482</v>
      </c>
      <c r="M406" s="19" t="s">
        <v>199</v>
      </c>
      <c r="N406" s="22" t="s">
        <v>24</v>
      </c>
      <c r="O406" s="2"/>
    </row>
    <row r="407" spans="1:15" ht="30" customHeight="1">
      <c r="A407" s="18">
        <v>404</v>
      </c>
      <c r="B407" s="28" t="s">
        <v>1131</v>
      </c>
      <c r="C407" s="20">
        <f t="shared" ca="1" si="6"/>
        <v>35</v>
      </c>
      <c r="D407" s="29" t="s">
        <v>1132</v>
      </c>
      <c r="E407" s="19" t="s">
        <v>17</v>
      </c>
      <c r="F407" s="21">
        <v>32604</v>
      </c>
      <c r="G407" s="18" t="s">
        <v>18</v>
      </c>
      <c r="H407" s="18" t="s">
        <v>1109</v>
      </c>
      <c r="I407" s="21">
        <v>45080</v>
      </c>
      <c r="J407" s="18" t="s">
        <v>1113</v>
      </c>
      <c r="K407" s="28" t="s">
        <v>116</v>
      </c>
      <c r="L407" s="28" t="s">
        <v>629</v>
      </c>
      <c r="M407" s="19" t="s">
        <v>118</v>
      </c>
      <c r="N407" s="22" t="s">
        <v>24</v>
      </c>
      <c r="O407" s="2"/>
    </row>
    <row r="408" spans="1:15" ht="30" customHeight="1">
      <c r="A408" s="18">
        <v>405</v>
      </c>
      <c r="B408" s="19" t="s">
        <v>1133</v>
      </c>
      <c r="C408" s="20">
        <f t="shared" ca="1" si="6"/>
        <v>32</v>
      </c>
      <c r="D408" s="18" t="s">
        <v>1134</v>
      </c>
      <c r="E408" s="19" t="s">
        <v>17</v>
      </c>
      <c r="F408" s="34">
        <v>33715</v>
      </c>
      <c r="G408" s="18" t="s">
        <v>18</v>
      </c>
      <c r="H408" s="18" t="s">
        <v>1109</v>
      </c>
      <c r="I408" s="21">
        <v>44562</v>
      </c>
      <c r="J408" s="18" t="s">
        <v>1116</v>
      </c>
      <c r="K408" s="19" t="s">
        <v>227</v>
      </c>
      <c r="L408" s="19" t="s">
        <v>688</v>
      </c>
      <c r="M408" s="19" t="s">
        <v>42</v>
      </c>
      <c r="N408" s="22" t="s">
        <v>24</v>
      </c>
      <c r="O408" s="2"/>
    </row>
    <row r="409" spans="1:15" ht="30" customHeight="1">
      <c r="A409" s="18">
        <v>406</v>
      </c>
      <c r="B409" s="19" t="s">
        <v>1135</v>
      </c>
      <c r="C409" s="20">
        <f t="shared" ca="1" si="6"/>
        <v>32</v>
      </c>
      <c r="D409" s="29" t="s">
        <v>1136</v>
      </c>
      <c r="E409" s="19" t="s">
        <v>17</v>
      </c>
      <c r="F409" s="21">
        <v>33693</v>
      </c>
      <c r="G409" s="18" t="s">
        <v>28</v>
      </c>
      <c r="H409" s="18" t="s">
        <v>1109</v>
      </c>
      <c r="I409" s="21">
        <v>45139</v>
      </c>
      <c r="J409" s="29" t="s">
        <v>1113</v>
      </c>
      <c r="K409" s="19" t="s">
        <v>1050</v>
      </c>
      <c r="L409" s="19" t="s">
        <v>133</v>
      </c>
      <c r="M409" s="19" t="s">
        <v>1137</v>
      </c>
      <c r="N409" s="22" t="s">
        <v>77</v>
      </c>
      <c r="O409" s="2"/>
    </row>
    <row r="410" spans="1:15" ht="30" customHeight="1">
      <c r="A410" s="18">
        <v>407</v>
      </c>
      <c r="B410" s="19" t="s">
        <v>1138</v>
      </c>
      <c r="C410" s="20">
        <f t="shared" ca="1" si="6"/>
        <v>34</v>
      </c>
      <c r="D410" s="18" t="s">
        <v>1139</v>
      </c>
      <c r="E410" s="19" t="s">
        <v>17</v>
      </c>
      <c r="F410" s="34">
        <v>32924</v>
      </c>
      <c r="G410" s="18" t="s">
        <v>28</v>
      </c>
      <c r="H410" s="18" t="s">
        <v>1109</v>
      </c>
      <c r="I410" s="21">
        <v>44562</v>
      </c>
      <c r="J410" s="18" t="s">
        <v>1113</v>
      </c>
      <c r="K410" s="19" t="s">
        <v>21</v>
      </c>
      <c r="L410" s="19" t="s">
        <v>30</v>
      </c>
      <c r="M410" s="19" t="s">
        <v>23</v>
      </c>
      <c r="N410" s="22" t="s">
        <v>24</v>
      </c>
      <c r="O410" s="2"/>
    </row>
    <row r="411" spans="1:15" ht="30" customHeight="1">
      <c r="A411" s="18">
        <v>408</v>
      </c>
      <c r="B411" s="19" t="s">
        <v>1140</v>
      </c>
      <c r="C411" s="20">
        <f t="shared" ca="1" si="6"/>
        <v>42</v>
      </c>
      <c r="D411" s="18" t="s">
        <v>1141</v>
      </c>
      <c r="E411" s="19" t="s">
        <v>73</v>
      </c>
      <c r="F411" s="34">
        <v>30023</v>
      </c>
      <c r="G411" s="18" t="s">
        <v>28</v>
      </c>
      <c r="H411" s="18" t="s">
        <v>1109</v>
      </c>
      <c r="I411" s="21">
        <v>44562</v>
      </c>
      <c r="J411" s="18" t="s">
        <v>1113</v>
      </c>
      <c r="K411" s="19" t="s">
        <v>21</v>
      </c>
      <c r="L411" s="19" t="s">
        <v>30</v>
      </c>
      <c r="M411" s="19" t="s">
        <v>23</v>
      </c>
      <c r="N411" s="22" t="s">
        <v>24</v>
      </c>
      <c r="O411" s="2"/>
    </row>
    <row r="412" spans="1:15" ht="30" customHeight="1">
      <c r="A412" s="18">
        <v>409</v>
      </c>
      <c r="B412" s="19" t="s">
        <v>1142</v>
      </c>
      <c r="C412" s="20">
        <f t="shared" ca="1" si="6"/>
        <v>43</v>
      </c>
      <c r="D412" s="18" t="s">
        <v>1143</v>
      </c>
      <c r="E412" s="19" t="s">
        <v>17</v>
      </c>
      <c r="F412" s="34">
        <v>29817</v>
      </c>
      <c r="G412" s="18" t="s">
        <v>18</v>
      </c>
      <c r="H412" s="18" t="s">
        <v>1109</v>
      </c>
      <c r="I412" s="21">
        <v>44562</v>
      </c>
      <c r="J412" s="18" t="s">
        <v>1113</v>
      </c>
      <c r="K412" s="19" t="s">
        <v>21</v>
      </c>
      <c r="L412" s="19" t="s">
        <v>30</v>
      </c>
      <c r="M412" s="19" t="s">
        <v>23</v>
      </c>
      <c r="N412" s="22" t="s">
        <v>24</v>
      </c>
      <c r="O412" s="2"/>
    </row>
    <row r="413" spans="1:15" ht="30" customHeight="1">
      <c r="A413" s="18">
        <v>410</v>
      </c>
      <c r="B413" s="19" t="s">
        <v>1144</v>
      </c>
      <c r="C413" s="20">
        <f t="shared" ca="1" si="6"/>
        <v>33</v>
      </c>
      <c r="D413" s="18" t="s">
        <v>1145</v>
      </c>
      <c r="E413" s="19" t="s">
        <v>17</v>
      </c>
      <c r="F413" s="34">
        <v>33548</v>
      </c>
      <c r="G413" s="18" t="s">
        <v>28</v>
      </c>
      <c r="H413" s="18" t="s">
        <v>1109</v>
      </c>
      <c r="I413" s="21">
        <v>44562</v>
      </c>
      <c r="J413" s="18" t="s">
        <v>1113</v>
      </c>
      <c r="K413" s="19" t="s">
        <v>69</v>
      </c>
      <c r="L413" s="19" t="s">
        <v>70</v>
      </c>
      <c r="M413" s="19" t="s">
        <v>42</v>
      </c>
      <c r="N413" s="22" t="s">
        <v>24</v>
      </c>
      <c r="O413" s="2"/>
    </row>
    <row r="414" spans="1:15" ht="30" customHeight="1">
      <c r="A414" s="18">
        <v>411</v>
      </c>
      <c r="B414" s="19" t="s">
        <v>1146</v>
      </c>
      <c r="C414" s="20">
        <f t="shared" ca="1" si="6"/>
        <v>36</v>
      </c>
      <c r="D414" s="18" t="s">
        <v>1147</v>
      </c>
      <c r="E414" s="19" t="s">
        <v>17</v>
      </c>
      <c r="F414" s="34">
        <v>32506</v>
      </c>
      <c r="G414" s="18" t="s">
        <v>28</v>
      </c>
      <c r="H414" s="18" t="s">
        <v>1109</v>
      </c>
      <c r="I414" s="21">
        <v>44562</v>
      </c>
      <c r="J414" s="18" t="s">
        <v>1116</v>
      </c>
      <c r="K414" s="19" t="s">
        <v>82</v>
      </c>
      <c r="L414" s="19" t="s">
        <v>87</v>
      </c>
      <c r="M414" s="19" t="s">
        <v>23</v>
      </c>
      <c r="N414" s="22" t="s">
        <v>24</v>
      </c>
      <c r="O414" s="2"/>
    </row>
    <row r="415" spans="1:15" ht="30" customHeight="1">
      <c r="A415" s="18">
        <v>412</v>
      </c>
      <c r="B415" s="19" t="s">
        <v>1148</v>
      </c>
      <c r="C415" s="20">
        <f t="shared" ca="1" si="6"/>
        <v>43</v>
      </c>
      <c r="D415" s="18" t="s">
        <v>1149</v>
      </c>
      <c r="E415" s="19" t="s">
        <v>1150</v>
      </c>
      <c r="F415" s="34">
        <v>29872</v>
      </c>
      <c r="G415" s="18" t="s">
        <v>28</v>
      </c>
      <c r="H415" s="18" t="s">
        <v>1109</v>
      </c>
      <c r="I415" s="21">
        <v>44562</v>
      </c>
      <c r="J415" s="18" t="s">
        <v>1113</v>
      </c>
      <c r="K415" s="19" t="s">
        <v>21</v>
      </c>
      <c r="L415" s="19" t="s">
        <v>30</v>
      </c>
      <c r="M415" s="19" t="s">
        <v>23</v>
      </c>
      <c r="N415" s="22" t="s">
        <v>24</v>
      </c>
      <c r="O415" s="2"/>
    </row>
    <row r="416" spans="1:15" ht="30" customHeight="1">
      <c r="A416" s="18">
        <v>413</v>
      </c>
      <c r="B416" s="19" t="s">
        <v>1151</v>
      </c>
      <c r="C416" s="20">
        <f t="shared" ca="1" si="6"/>
        <v>43</v>
      </c>
      <c r="D416" s="18" t="s">
        <v>1152</v>
      </c>
      <c r="E416" s="19" t="s">
        <v>17</v>
      </c>
      <c r="F416" s="34">
        <v>29882</v>
      </c>
      <c r="G416" s="18" t="s">
        <v>18</v>
      </c>
      <c r="H416" s="18" t="s">
        <v>1109</v>
      </c>
      <c r="I416" s="21">
        <v>44562</v>
      </c>
      <c r="J416" s="18" t="s">
        <v>1113</v>
      </c>
      <c r="K416" s="19" t="s">
        <v>69</v>
      </c>
      <c r="L416" s="19" t="s">
        <v>70</v>
      </c>
      <c r="M416" s="19" t="s">
        <v>42</v>
      </c>
      <c r="N416" s="22" t="s">
        <v>24</v>
      </c>
      <c r="O416" s="2"/>
    </row>
    <row r="417" spans="1:15" ht="30" customHeight="1">
      <c r="A417" s="18">
        <v>414</v>
      </c>
      <c r="B417" s="19" t="s">
        <v>1153</v>
      </c>
      <c r="C417" s="20">
        <f t="shared" ca="1" si="6"/>
        <v>40</v>
      </c>
      <c r="D417" s="18" t="s">
        <v>1154</v>
      </c>
      <c r="E417" s="19" t="s">
        <v>17</v>
      </c>
      <c r="F417" s="34">
        <v>30853</v>
      </c>
      <c r="G417" s="18" t="s">
        <v>18</v>
      </c>
      <c r="H417" s="18" t="s">
        <v>1109</v>
      </c>
      <c r="I417" s="21">
        <v>44562</v>
      </c>
      <c r="J417" s="18" t="s">
        <v>1113</v>
      </c>
      <c r="K417" s="19" t="s">
        <v>52</v>
      </c>
      <c r="L417" s="19" t="s">
        <v>66</v>
      </c>
      <c r="M417" s="19" t="s">
        <v>23</v>
      </c>
      <c r="N417" s="22" t="s">
        <v>24</v>
      </c>
      <c r="O417" s="2"/>
    </row>
    <row r="418" spans="1:15" ht="30" customHeight="1">
      <c r="A418" s="18">
        <v>415</v>
      </c>
      <c r="B418" s="19" t="s">
        <v>1155</v>
      </c>
      <c r="C418" s="20">
        <f t="shared" ca="1" si="6"/>
        <v>44</v>
      </c>
      <c r="D418" s="18" t="s">
        <v>1156</v>
      </c>
      <c r="E418" s="19" t="s">
        <v>73</v>
      </c>
      <c r="F418" s="34">
        <v>29553</v>
      </c>
      <c r="G418" s="18" t="s">
        <v>18</v>
      </c>
      <c r="H418" s="18" t="s">
        <v>1109</v>
      </c>
      <c r="I418" s="21">
        <v>44562</v>
      </c>
      <c r="J418" s="18" t="s">
        <v>1116</v>
      </c>
      <c r="K418" s="19" t="s">
        <v>353</v>
      </c>
      <c r="L418" s="19" t="s">
        <v>254</v>
      </c>
      <c r="M418" s="19" t="s">
        <v>236</v>
      </c>
      <c r="N418" s="22" t="s">
        <v>24</v>
      </c>
      <c r="O418" s="32" t="s">
        <v>1157</v>
      </c>
    </row>
    <row r="419" spans="1:15" ht="30" customHeight="1">
      <c r="A419" s="18">
        <v>416</v>
      </c>
      <c r="B419" s="19" t="s">
        <v>1158</v>
      </c>
      <c r="C419" s="20">
        <f t="shared" ca="1" si="6"/>
        <v>41</v>
      </c>
      <c r="D419" s="18" t="s">
        <v>1159</v>
      </c>
      <c r="E419" s="19" t="s">
        <v>17</v>
      </c>
      <c r="F419" s="34">
        <v>30564</v>
      </c>
      <c r="G419" s="18" t="s">
        <v>18</v>
      </c>
      <c r="H419" s="18" t="s">
        <v>1109</v>
      </c>
      <c r="I419" s="21">
        <v>44562</v>
      </c>
      <c r="J419" s="18" t="s">
        <v>1116</v>
      </c>
      <c r="K419" s="19" t="s">
        <v>239</v>
      </c>
      <c r="L419" s="19" t="s">
        <v>254</v>
      </c>
      <c r="M419" s="19" t="s">
        <v>236</v>
      </c>
      <c r="N419" s="22" t="s">
        <v>24</v>
      </c>
      <c r="O419" s="2"/>
    </row>
    <row r="420" spans="1:15" ht="30" customHeight="1">
      <c r="A420" s="18">
        <v>417</v>
      </c>
      <c r="B420" s="19" t="s">
        <v>1160</v>
      </c>
      <c r="C420" s="20">
        <f t="shared" ca="1" si="6"/>
        <v>48</v>
      </c>
      <c r="D420" s="18" t="s">
        <v>1161</v>
      </c>
      <c r="E420" s="19" t="s">
        <v>103</v>
      </c>
      <c r="F420" s="34">
        <v>28014</v>
      </c>
      <c r="G420" s="18" t="s">
        <v>18</v>
      </c>
      <c r="H420" s="18" t="s">
        <v>1109</v>
      </c>
      <c r="I420" s="21">
        <v>44562</v>
      </c>
      <c r="J420" s="18" t="s">
        <v>1116</v>
      </c>
      <c r="K420" s="19" t="s">
        <v>330</v>
      </c>
      <c r="L420" s="19" t="s">
        <v>254</v>
      </c>
      <c r="M420" s="19" t="s">
        <v>236</v>
      </c>
      <c r="N420" s="22" t="s">
        <v>24</v>
      </c>
      <c r="O420" s="2"/>
    </row>
    <row r="421" spans="1:15" ht="30" customHeight="1">
      <c r="A421" s="18">
        <v>418</v>
      </c>
      <c r="B421" s="19" t="s">
        <v>1162</v>
      </c>
      <c r="C421" s="20">
        <f t="shared" ca="1" si="6"/>
        <v>42</v>
      </c>
      <c r="D421" s="29" t="s">
        <v>1163</v>
      </c>
      <c r="E421" s="19" t="s">
        <v>1164</v>
      </c>
      <c r="F421" s="21">
        <v>30125</v>
      </c>
      <c r="G421" s="18" t="s">
        <v>28</v>
      </c>
      <c r="H421" s="18" t="s">
        <v>1109</v>
      </c>
      <c r="I421" s="21">
        <v>45080</v>
      </c>
      <c r="J421" s="29" t="s">
        <v>1116</v>
      </c>
      <c r="K421" s="35" t="s">
        <v>1165</v>
      </c>
      <c r="L421" s="19" t="s">
        <v>1166</v>
      </c>
      <c r="M421" s="19" t="s">
        <v>236</v>
      </c>
      <c r="N421" s="22" t="s">
        <v>24</v>
      </c>
      <c r="O421" s="2"/>
    </row>
    <row r="422" spans="1:15" ht="30" customHeight="1">
      <c r="A422" s="18">
        <v>419</v>
      </c>
      <c r="B422" s="28" t="s">
        <v>1167</v>
      </c>
      <c r="C422" s="20">
        <f t="shared" ca="1" si="6"/>
        <v>41</v>
      </c>
      <c r="D422" s="36" t="s">
        <v>1168</v>
      </c>
      <c r="E422" s="19" t="s">
        <v>73</v>
      </c>
      <c r="F422" s="21">
        <v>30423</v>
      </c>
      <c r="G422" s="18" t="s">
        <v>18</v>
      </c>
      <c r="H422" s="18" t="s">
        <v>1109</v>
      </c>
      <c r="I422" s="21">
        <v>45080</v>
      </c>
      <c r="J422" s="18" t="s">
        <v>1116</v>
      </c>
      <c r="K422" s="28" t="s">
        <v>1169</v>
      </c>
      <c r="L422" s="19" t="s">
        <v>1170</v>
      </c>
      <c r="M422" s="35" t="s">
        <v>236</v>
      </c>
      <c r="N422" s="22" t="s">
        <v>24</v>
      </c>
      <c r="O422" s="2"/>
    </row>
    <row r="423" spans="1:15" ht="30" customHeight="1">
      <c r="A423" s="18">
        <v>420</v>
      </c>
      <c r="B423" s="19" t="s">
        <v>1171</v>
      </c>
      <c r="C423" s="20">
        <f t="shared" ca="1" si="6"/>
        <v>32</v>
      </c>
      <c r="D423" s="18" t="s">
        <v>1172</v>
      </c>
      <c r="E423" s="19" t="s">
        <v>17</v>
      </c>
      <c r="F423" s="34">
        <v>33703</v>
      </c>
      <c r="G423" s="18" t="s">
        <v>18</v>
      </c>
      <c r="H423" s="18" t="s">
        <v>1109</v>
      </c>
      <c r="I423" s="21">
        <v>44562</v>
      </c>
      <c r="J423" s="18" t="s">
        <v>1113</v>
      </c>
      <c r="K423" s="19" t="s">
        <v>69</v>
      </c>
      <c r="L423" s="19" t="s">
        <v>70</v>
      </c>
      <c r="M423" s="19" t="s">
        <v>42</v>
      </c>
      <c r="N423" s="22" t="s">
        <v>24</v>
      </c>
      <c r="O423" s="2"/>
    </row>
    <row r="424" spans="1:15" ht="30" customHeight="1">
      <c r="A424" s="18">
        <v>421</v>
      </c>
      <c r="B424" s="19" t="s">
        <v>1173</v>
      </c>
      <c r="C424" s="20">
        <f t="shared" ca="1" si="6"/>
        <v>39</v>
      </c>
      <c r="D424" s="18" t="s">
        <v>1174</v>
      </c>
      <c r="E424" s="19" t="s">
        <v>17</v>
      </c>
      <c r="F424" s="34">
        <v>31367</v>
      </c>
      <c r="G424" s="18" t="s">
        <v>18</v>
      </c>
      <c r="H424" s="18" t="s">
        <v>1109</v>
      </c>
      <c r="I424" s="21">
        <v>44562</v>
      </c>
      <c r="J424" s="18" t="s">
        <v>1113</v>
      </c>
      <c r="K424" s="19" t="s">
        <v>52</v>
      </c>
      <c r="L424" s="19" t="s">
        <v>66</v>
      </c>
      <c r="M424" s="19" t="s">
        <v>23</v>
      </c>
      <c r="N424" s="22" t="s">
        <v>24</v>
      </c>
      <c r="O424" s="2"/>
    </row>
    <row r="425" spans="1:15" ht="30" customHeight="1">
      <c r="A425" s="18">
        <v>422</v>
      </c>
      <c r="B425" s="19" t="s">
        <v>1175</v>
      </c>
      <c r="C425" s="20">
        <f t="shared" ca="1" si="6"/>
        <v>29</v>
      </c>
      <c r="D425" s="18" t="s">
        <v>1176</v>
      </c>
      <c r="E425" s="19" t="s">
        <v>17</v>
      </c>
      <c r="F425" s="34">
        <v>34953</v>
      </c>
      <c r="G425" s="18" t="s">
        <v>18</v>
      </c>
      <c r="H425" s="18" t="s">
        <v>1109</v>
      </c>
      <c r="I425" s="21">
        <v>44562</v>
      </c>
      <c r="J425" s="18" t="s">
        <v>1113</v>
      </c>
      <c r="K425" s="19" t="s">
        <v>197</v>
      </c>
      <c r="L425" s="19" t="s">
        <v>482</v>
      </c>
      <c r="M425" s="19" t="s">
        <v>199</v>
      </c>
      <c r="N425" s="22" t="s">
        <v>24</v>
      </c>
      <c r="O425" s="2"/>
    </row>
    <row r="426" spans="1:15" ht="30" customHeight="1">
      <c r="A426" s="18">
        <v>423</v>
      </c>
      <c r="B426" s="19" t="s">
        <v>1177</v>
      </c>
      <c r="C426" s="20">
        <f t="shared" ca="1" si="6"/>
        <v>39</v>
      </c>
      <c r="D426" s="18" t="s">
        <v>1178</v>
      </c>
      <c r="E426" s="19" t="s">
        <v>80</v>
      </c>
      <c r="F426" s="34">
        <v>31127</v>
      </c>
      <c r="G426" s="18" t="s">
        <v>18</v>
      </c>
      <c r="H426" s="18" t="s">
        <v>1109</v>
      </c>
      <c r="I426" s="21">
        <v>44562</v>
      </c>
      <c r="J426" s="18" t="s">
        <v>1113</v>
      </c>
      <c r="K426" s="19" t="s">
        <v>40</v>
      </c>
      <c r="L426" s="19" t="s">
        <v>1179</v>
      </c>
      <c r="M426" s="19" t="s">
        <v>42</v>
      </c>
      <c r="N426" s="22" t="s">
        <v>24</v>
      </c>
      <c r="O426" s="2"/>
    </row>
    <row r="427" spans="1:15" ht="30" customHeight="1">
      <c r="A427" s="18">
        <v>424</v>
      </c>
      <c r="B427" s="19" t="s">
        <v>1180</v>
      </c>
      <c r="C427" s="20">
        <f t="shared" ca="1" si="6"/>
        <v>39</v>
      </c>
      <c r="D427" s="18" t="s">
        <v>1181</v>
      </c>
      <c r="E427" s="19" t="s">
        <v>17</v>
      </c>
      <c r="F427" s="34">
        <v>31287</v>
      </c>
      <c r="G427" s="18" t="s">
        <v>18</v>
      </c>
      <c r="H427" s="18" t="s">
        <v>1109</v>
      </c>
      <c r="I427" s="21">
        <v>44562</v>
      </c>
      <c r="J427" s="18" t="s">
        <v>1113</v>
      </c>
      <c r="K427" s="19" t="s">
        <v>40</v>
      </c>
      <c r="L427" s="19" t="s">
        <v>1179</v>
      </c>
      <c r="M427" s="19" t="s">
        <v>42</v>
      </c>
      <c r="N427" s="22" t="s">
        <v>24</v>
      </c>
      <c r="O427" s="2"/>
    </row>
    <row r="428" spans="1:15" ht="30" customHeight="1">
      <c r="A428" s="18">
        <v>425</v>
      </c>
      <c r="B428" s="19" t="s">
        <v>1182</v>
      </c>
      <c r="C428" s="20">
        <f t="shared" ca="1" si="6"/>
        <v>39</v>
      </c>
      <c r="D428" s="18" t="s">
        <v>1183</v>
      </c>
      <c r="E428" s="19" t="s">
        <v>33</v>
      </c>
      <c r="F428" s="34">
        <v>31171</v>
      </c>
      <c r="G428" s="18" t="s">
        <v>18</v>
      </c>
      <c r="H428" s="18" t="s">
        <v>1109</v>
      </c>
      <c r="I428" s="21">
        <v>44562</v>
      </c>
      <c r="J428" s="18" t="s">
        <v>1113</v>
      </c>
      <c r="K428" s="19" t="s">
        <v>21</v>
      </c>
      <c r="L428" s="19" t="s">
        <v>30</v>
      </c>
      <c r="M428" s="19" t="s">
        <v>23</v>
      </c>
      <c r="N428" s="22" t="s">
        <v>24</v>
      </c>
      <c r="O428" s="2"/>
    </row>
    <row r="429" spans="1:15" ht="30" customHeight="1">
      <c r="A429" s="18">
        <v>426</v>
      </c>
      <c r="B429" s="19" t="s">
        <v>1184</v>
      </c>
      <c r="C429" s="20">
        <f t="shared" ca="1" si="6"/>
        <v>43</v>
      </c>
      <c r="D429" s="18" t="s">
        <v>1185</v>
      </c>
      <c r="E429" s="19" t="s">
        <v>17</v>
      </c>
      <c r="F429" s="34">
        <v>29919</v>
      </c>
      <c r="G429" s="18" t="s">
        <v>18</v>
      </c>
      <c r="H429" s="18" t="s">
        <v>1109</v>
      </c>
      <c r="I429" s="21">
        <v>44562</v>
      </c>
      <c r="J429" s="18" t="s">
        <v>1113</v>
      </c>
      <c r="K429" s="19" t="s">
        <v>21</v>
      </c>
      <c r="L429" s="19" t="s">
        <v>30</v>
      </c>
      <c r="M429" s="19" t="s">
        <v>23</v>
      </c>
      <c r="N429" s="22" t="s">
        <v>24</v>
      </c>
      <c r="O429" s="2"/>
    </row>
    <row r="430" spans="1:15" ht="30" customHeight="1">
      <c r="A430" s="18">
        <v>427</v>
      </c>
      <c r="B430" s="19" t="s">
        <v>1186</v>
      </c>
      <c r="C430" s="20">
        <f t="shared" ca="1" si="6"/>
        <v>35</v>
      </c>
      <c r="D430" s="18" t="s">
        <v>1187</v>
      </c>
      <c r="E430" s="19" t="s">
        <v>33</v>
      </c>
      <c r="F430" s="34">
        <v>32715</v>
      </c>
      <c r="G430" s="18" t="s">
        <v>28</v>
      </c>
      <c r="H430" s="18" t="s">
        <v>1109</v>
      </c>
      <c r="I430" s="21">
        <v>44562</v>
      </c>
      <c r="J430" s="18" t="s">
        <v>1113</v>
      </c>
      <c r="K430" s="19" t="s">
        <v>21</v>
      </c>
      <c r="L430" s="19" t="s">
        <v>30</v>
      </c>
      <c r="M430" s="19" t="s">
        <v>23</v>
      </c>
      <c r="N430" s="22" t="s">
        <v>24</v>
      </c>
      <c r="O430" s="2"/>
    </row>
    <row r="431" spans="1:15" ht="30" customHeight="1">
      <c r="A431" s="18">
        <v>428</v>
      </c>
      <c r="B431" s="19" t="s">
        <v>1188</v>
      </c>
      <c r="C431" s="20">
        <f t="shared" ca="1" si="6"/>
        <v>35</v>
      </c>
      <c r="D431" s="18" t="s">
        <v>1189</v>
      </c>
      <c r="E431" s="19" t="s">
        <v>17</v>
      </c>
      <c r="F431" s="34">
        <v>32781</v>
      </c>
      <c r="G431" s="18" t="s">
        <v>28</v>
      </c>
      <c r="H431" s="18" t="s">
        <v>1109</v>
      </c>
      <c r="I431" s="21">
        <v>44562</v>
      </c>
      <c r="J431" s="18" t="s">
        <v>1116</v>
      </c>
      <c r="K431" s="19" t="s">
        <v>227</v>
      </c>
      <c r="L431" s="19" t="s">
        <v>688</v>
      </c>
      <c r="M431" s="19" t="s">
        <v>42</v>
      </c>
      <c r="N431" s="22" t="s">
        <v>24</v>
      </c>
      <c r="O431" s="2"/>
    </row>
    <row r="432" spans="1:15" ht="30" customHeight="1">
      <c r="A432" s="18">
        <v>429</v>
      </c>
      <c r="B432" s="19" t="s">
        <v>1190</v>
      </c>
      <c r="C432" s="20">
        <f t="shared" ca="1" si="6"/>
        <v>36</v>
      </c>
      <c r="D432" s="18" t="s">
        <v>1191</v>
      </c>
      <c r="E432" s="19" t="s">
        <v>1192</v>
      </c>
      <c r="F432" s="34">
        <v>32345</v>
      </c>
      <c r="G432" s="18" t="s">
        <v>28</v>
      </c>
      <c r="H432" s="18" t="s">
        <v>1109</v>
      </c>
      <c r="I432" s="21">
        <v>44562</v>
      </c>
      <c r="J432" s="18" t="s">
        <v>1116</v>
      </c>
      <c r="K432" s="19" t="s">
        <v>82</v>
      </c>
      <c r="L432" s="19" t="s">
        <v>87</v>
      </c>
      <c r="M432" s="19" t="s">
        <v>23</v>
      </c>
      <c r="N432" s="22" t="s">
        <v>24</v>
      </c>
      <c r="O432" s="2"/>
    </row>
    <row r="433" spans="1:15" ht="30" customHeight="1">
      <c r="A433" s="18">
        <v>430</v>
      </c>
      <c r="B433" s="19" t="s">
        <v>1193</v>
      </c>
      <c r="C433" s="20">
        <f t="shared" ca="1" si="6"/>
        <v>40</v>
      </c>
      <c r="D433" s="18" t="s">
        <v>1194</v>
      </c>
      <c r="E433" s="19" t="s">
        <v>17</v>
      </c>
      <c r="F433" s="34">
        <v>31025</v>
      </c>
      <c r="G433" s="18" t="s">
        <v>28</v>
      </c>
      <c r="H433" s="18" t="s">
        <v>1109</v>
      </c>
      <c r="I433" s="21">
        <v>44562</v>
      </c>
      <c r="J433" s="18" t="s">
        <v>1113</v>
      </c>
      <c r="K433" s="19" t="s">
        <v>21</v>
      </c>
      <c r="L433" s="19" t="s">
        <v>30</v>
      </c>
      <c r="M433" s="19" t="s">
        <v>23</v>
      </c>
      <c r="N433" s="22" t="s">
        <v>24</v>
      </c>
      <c r="O433" s="2"/>
    </row>
    <row r="434" spans="1:15" ht="30" customHeight="1">
      <c r="A434" s="18">
        <v>431</v>
      </c>
      <c r="B434" s="19" t="s">
        <v>1195</v>
      </c>
      <c r="C434" s="20">
        <f t="shared" ca="1" si="6"/>
        <v>34</v>
      </c>
      <c r="D434" s="18" t="s">
        <v>1196</v>
      </c>
      <c r="E434" s="19" t="s">
        <v>516</v>
      </c>
      <c r="F434" s="34">
        <v>33193</v>
      </c>
      <c r="G434" s="18" t="s">
        <v>18</v>
      </c>
      <c r="H434" s="18" t="s">
        <v>1109</v>
      </c>
      <c r="I434" s="21">
        <v>44562</v>
      </c>
      <c r="J434" s="18" t="s">
        <v>1113</v>
      </c>
      <c r="K434" s="19" t="s">
        <v>548</v>
      </c>
      <c r="L434" s="19" t="s">
        <v>482</v>
      </c>
      <c r="M434" s="19" t="s">
        <v>199</v>
      </c>
      <c r="N434" s="22" t="s">
        <v>24</v>
      </c>
      <c r="O434" s="2"/>
    </row>
    <row r="435" spans="1:15" ht="30" customHeight="1">
      <c r="A435" s="18">
        <v>432</v>
      </c>
      <c r="B435" s="19" t="s">
        <v>1197</v>
      </c>
      <c r="C435" s="20">
        <f t="shared" ca="1" si="6"/>
        <v>40</v>
      </c>
      <c r="D435" s="18" t="s">
        <v>1198</v>
      </c>
      <c r="E435" s="19" t="s">
        <v>1199</v>
      </c>
      <c r="F435" s="34">
        <v>30707</v>
      </c>
      <c r="G435" s="18" t="s">
        <v>1200</v>
      </c>
      <c r="H435" s="18" t="s">
        <v>1109</v>
      </c>
      <c r="I435" s="21">
        <v>44562</v>
      </c>
      <c r="J435" s="18" t="s">
        <v>1113</v>
      </c>
      <c r="K435" s="19" t="s">
        <v>21</v>
      </c>
      <c r="L435" s="19" t="s">
        <v>30</v>
      </c>
      <c r="M435" s="19" t="s">
        <v>23</v>
      </c>
      <c r="N435" s="22" t="s">
        <v>24</v>
      </c>
      <c r="O435" s="2"/>
    </row>
    <row r="436" spans="1:15" ht="30" customHeight="1">
      <c r="A436" s="18">
        <v>433</v>
      </c>
      <c r="B436" s="19" t="s">
        <v>1201</v>
      </c>
      <c r="C436" s="20">
        <f t="shared" ca="1" si="6"/>
        <v>43</v>
      </c>
      <c r="D436" s="18" t="s">
        <v>1202</v>
      </c>
      <c r="E436" s="19" t="s">
        <v>17</v>
      </c>
      <c r="F436" s="34">
        <v>29620</v>
      </c>
      <c r="G436" s="18" t="s">
        <v>18</v>
      </c>
      <c r="H436" s="18" t="s">
        <v>1109</v>
      </c>
      <c r="I436" s="21">
        <v>44562</v>
      </c>
      <c r="J436" s="18" t="s">
        <v>1113</v>
      </c>
      <c r="K436" s="19" t="s">
        <v>21</v>
      </c>
      <c r="L436" s="19" t="s">
        <v>30</v>
      </c>
      <c r="M436" s="19" t="s">
        <v>23</v>
      </c>
      <c r="N436" s="22" t="s">
        <v>24</v>
      </c>
      <c r="O436" s="2"/>
    </row>
    <row r="437" spans="1:15" ht="30" customHeight="1">
      <c r="A437" s="18">
        <v>434</v>
      </c>
      <c r="B437" s="19" t="s">
        <v>1203</v>
      </c>
      <c r="C437" s="20">
        <f t="shared" ca="1" si="6"/>
        <v>39</v>
      </c>
      <c r="D437" s="18" t="s">
        <v>1204</v>
      </c>
      <c r="E437" s="19" t="s">
        <v>73</v>
      </c>
      <c r="F437" s="34">
        <v>31274</v>
      </c>
      <c r="G437" s="18" t="s">
        <v>18</v>
      </c>
      <c r="H437" s="18" t="s">
        <v>1109</v>
      </c>
      <c r="I437" s="21">
        <v>44562</v>
      </c>
      <c r="J437" s="18" t="s">
        <v>1113</v>
      </c>
      <c r="K437" s="19" t="s">
        <v>52</v>
      </c>
      <c r="L437" s="19" t="s">
        <v>66</v>
      </c>
      <c r="M437" s="19" t="s">
        <v>23</v>
      </c>
      <c r="N437" s="22" t="s">
        <v>24</v>
      </c>
      <c r="O437" s="2"/>
    </row>
    <row r="438" spans="1:15" ht="30" customHeight="1">
      <c r="A438" s="18">
        <v>435</v>
      </c>
      <c r="B438" s="19" t="s">
        <v>1205</v>
      </c>
      <c r="C438" s="20">
        <f t="shared" ca="1" si="6"/>
        <v>43</v>
      </c>
      <c r="D438" s="29" t="s">
        <v>1206</v>
      </c>
      <c r="E438" s="19" t="s">
        <v>17</v>
      </c>
      <c r="F438" s="21">
        <v>29796</v>
      </c>
      <c r="G438" s="18" t="s">
        <v>28</v>
      </c>
      <c r="H438" s="18" t="s">
        <v>1109</v>
      </c>
      <c r="I438" s="21">
        <v>45080</v>
      </c>
      <c r="J438" s="29" t="s">
        <v>1113</v>
      </c>
      <c r="K438" s="19" t="s">
        <v>21</v>
      </c>
      <c r="L438" s="19" t="s">
        <v>30</v>
      </c>
      <c r="M438" s="19" t="s">
        <v>23</v>
      </c>
      <c r="N438" s="22" t="s">
        <v>24</v>
      </c>
      <c r="O438" s="2"/>
    </row>
    <row r="439" spans="1:15" ht="30" customHeight="1">
      <c r="A439" s="18">
        <v>436</v>
      </c>
      <c r="B439" s="19" t="s">
        <v>1207</v>
      </c>
      <c r="C439" s="20">
        <f t="shared" ca="1" si="6"/>
        <v>41</v>
      </c>
      <c r="D439" s="18" t="s">
        <v>1208</v>
      </c>
      <c r="E439" s="19" t="s">
        <v>509</v>
      </c>
      <c r="F439" s="34">
        <v>30569</v>
      </c>
      <c r="G439" s="18" t="s">
        <v>18</v>
      </c>
      <c r="H439" s="18" t="s">
        <v>1109</v>
      </c>
      <c r="I439" s="21">
        <v>44562</v>
      </c>
      <c r="J439" s="18" t="s">
        <v>1113</v>
      </c>
      <c r="K439" s="19" t="s">
        <v>21</v>
      </c>
      <c r="L439" s="19" t="s">
        <v>30</v>
      </c>
      <c r="M439" s="19" t="s">
        <v>23</v>
      </c>
      <c r="N439" s="22" t="s">
        <v>24</v>
      </c>
      <c r="O439" s="2"/>
    </row>
    <row r="440" spans="1:15" ht="30" customHeight="1">
      <c r="A440" s="18">
        <v>437</v>
      </c>
      <c r="B440" s="19" t="s">
        <v>1209</v>
      </c>
      <c r="C440" s="20">
        <f t="shared" ca="1" si="6"/>
        <v>42</v>
      </c>
      <c r="D440" s="18" t="s">
        <v>1210</v>
      </c>
      <c r="E440" s="19" t="s">
        <v>1211</v>
      </c>
      <c r="F440" s="34">
        <v>30107</v>
      </c>
      <c r="G440" s="18" t="s">
        <v>1200</v>
      </c>
      <c r="H440" s="18" t="s">
        <v>1109</v>
      </c>
      <c r="I440" s="21">
        <v>44562</v>
      </c>
      <c r="J440" s="18" t="s">
        <v>1113</v>
      </c>
      <c r="K440" s="19" t="s">
        <v>406</v>
      </c>
      <c r="L440" s="19" t="s">
        <v>1212</v>
      </c>
      <c r="M440" s="19" t="s">
        <v>23</v>
      </c>
      <c r="N440" s="22" t="s">
        <v>24</v>
      </c>
      <c r="O440" s="2"/>
    </row>
    <row r="441" spans="1:15" ht="30" customHeight="1">
      <c r="A441" s="18">
        <v>438</v>
      </c>
      <c r="B441" s="19" t="s">
        <v>1213</v>
      </c>
      <c r="C441" s="20">
        <f t="shared" ca="1" si="6"/>
        <v>34</v>
      </c>
      <c r="D441" s="18" t="s">
        <v>1214</v>
      </c>
      <c r="E441" s="19" t="s">
        <v>17</v>
      </c>
      <c r="F441" s="34">
        <v>32925</v>
      </c>
      <c r="G441" s="18" t="s">
        <v>1200</v>
      </c>
      <c r="H441" s="18" t="s">
        <v>1109</v>
      </c>
      <c r="I441" s="21">
        <v>44562</v>
      </c>
      <c r="J441" s="18" t="s">
        <v>1116</v>
      </c>
      <c r="K441" s="19" t="s">
        <v>82</v>
      </c>
      <c r="L441" s="19" t="s">
        <v>87</v>
      </c>
      <c r="M441" s="19" t="s">
        <v>23</v>
      </c>
      <c r="N441" s="22" t="s">
        <v>24</v>
      </c>
      <c r="O441" s="2"/>
    </row>
    <row r="442" spans="1:15" ht="30" customHeight="1">
      <c r="A442" s="18">
        <v>439</v>
      </c>
      <c r="B442" s="19" t="s">
        <v>1215</v>
      </c>
      <c r="C442" s="20">
        <f t="shared" ca="1" si="6"/>
        <v>42</v>
      </c>
      <c r="D442" s="18" t="s">
        <v>1216</v>
      </c>
      <c r="E442" s="19" t="s">
        <v>17</v>
      </c>
      <c r="F442" s="34">
        <v>30047</v>
      </c>
      <c r="G442" s="18" t="s">
        <v>18</v>
      </c>
      <c r="H442" s="18" t="s">
        <v>1109</v>
      </c>
      <c r="I442" s="21">
        <v>44562</v>
      </c>
      <c r="J442" s="18" t="s">
        <v>1113</v>
      </c>
      <c r="K442" s="19" t="s">
        <v>21</v>
      </c>
      <c r="L442" s="19" t="s">
        <v>30</v>
      </c>
      <c r="M442" s="19" t="s">
        <v>23</v>
      </c>
      <c r="N442" s="22" t="s">
        <v>24</v>
      </c>
      <c r="O442" s="2"/>
    </row>
    <row r="443" spans="1:15" ht="30" customHeight="1">
      <c r="A443" s="18">
        <v>440</v>
      </c>
      <c r="B443" s="19" t="s">
        <v>1217</v>
      </c>
      <c r="C443" s="20">
        <f t="shared" ca="1" si="6"/>
        <v>40</v>
      </c>
      <c r="D443" s="18" t="s">
        <v>1218</v>
      </c>
      <c r="E443" s="19" t="s">
        <v>73</v>
      </c>
      <c r="F443" s="34">
        <v>30750</v>
      </c>
      <c r="G443" s="18" t="s">
        <v>18</v>
      </c>
      <c r="H443" s="18" t="s">
        <v>1109</v>
      </c>
      <c r="I443" s="21">
        <v>44562</v>
      </c>
      <c r="J443" s="18" t="s">
        <v>1113</v>
      </c>
      <c r="K443" s="19" t="s">
        <v>52</v>
      </c>
      <c r="L443" s="19" t="s">
        <v>66</v>
      </c>
      <c r="M443" s="19" t="s">
        <v>23</v>
      </c>
      <c r="N443" s="22" t="s">
        <v>24</v>
      </c>
      <c r="O443" s="2"/>
    </row>
    <row r="444" spans="1:15" ht="30" customHeight="1">
      <c r="A444" s="18">
        <v>441</v>
      </c>
      <c r="B444" s="19" t="s">
        <v>1219</v>
      </c>
      <c r="C444" s="20">
        <f t="shared" ca="1" si="6"/>
        <v>29</v>
      </c>
      <c r="D444" s="18" t="s">
        <v>1220</v>
      </c>
      <c r="E444" s="19" t="s">
        <v>17</v>
      </c>
      <c r="F444" s="34">
        <v>34756</v>
      </c>
      <c r="G444" s="18" t="s">
        <v>18</v>
      </c>
      <c r="H444" s="18" t="s">
        <v>1109</v>
      </c>
      <c r="I444" s="21">
        <v>44562</v>
      </c>
      <c r="J444" s="18" t="s">
        <v>1113</v>
      </c>
      <c r="K444" s="19" t="s">
        <v>197</v>
      </c>
      <c r="L444" s="19" t="s">
        <v>482</v>
      </c>
      <c r="M444" s="19" t="s">
        <v>199</v>
      </c>
      <c r="N444" s="22" t="s">
        <v>24</v>
      </c>
      <c r="O444" s="2"/>
    </row>
    <row r="445" spans="1:15" ht="30" customHeight="1">
      <c r="A445" s="18">
        <v>442</v>
      </c>
      <c r="B445" s="19" t="s">
        <v>1221</v>
      </c>
      <c r="C445" s="20">
        <f t="shared" ca="1" si="6"/>
        <v>32</v>
      </c>
      <c r="D445" s="18" t="s">
        <v>1222</v>
      </c>
      <c r="E445" s="19" t="s">
        <v>17</v>
      </c>
      <c r="F445" s="34">
        <v>33819</v>
      </c>
      <c r="G445" s="18" t="s">
        <v>28</v>
      </c>
      <c r="H445" s="18" t="s">
        <v>1109</v>
      </c>
      <c r="I445" s="21">
        <v>44562</v>
      </c>
      <c r="J445" s="18" t="s">
        <v>1113</v>
      </c>
      <c r="K445" s="19" t="s">
        <v>21</v>
      </c>
      <c r="L445" s="19" t="s">
        <v>30</v>
      </c>
      <c r="M445" s="19" t="s">
        <v>23</v>
      </c>
      <c r="N445" s="22" t="s">
        <v>24</v>
      </c>
      <c r="O445" s="2"/>
    </row>
    <row r="446" spans="1:15" ht="30" customHeight="1">
      <c r="A446" s="18">
        <v>443</v>
      </c>
      <c r="B446" s="19" t="s">
        <v>1223</v>
      </c>
      <c r="C446" s="20">
        <f t="shared" ca="1" si="6"/>
        <v>38</v>
      </c>
      <c r="D446" s="18" t="s">
        <v>1224</v>
      </c>
      <c r="E446" s="19" t="s">
        <v>1225</v>
      </c>
      <c r="F446" s="34">
        <v>31506</v>
      </c>
      <c r="G446" s="18" t="s">
        <v>18</v>
      </c>
      <c r="H446" s="18" t="s">
        <v>1109</v>
      </c>
      <c r="I446" s="21">
        <v>44562</v>
      </c>
      <c r="J446" s="18" t="s">
        <v>1110</v>
      </c>
      <c r="K446" s="19" t="s">
        <v>488</v>
      </c>
      <c r="L446" s="19" t="s">
        <v>1226</v>
      </c>
      <c r="M446" s="37" t="s">
        <v>1227</v>
      </c>
      <c r="N446" s="22" t="s">
        <v>24</v>
      </c>
      <c r="O446" s="2"/>
    </row>
    <row r="447" spans="1:15" ht="30" customHeight="1">
      <c r="A447" s="18">
        <v>444</v>
      </c>
      <c r="B447" s="19" t="s">
        <v>1228</v>
      </c>
      <c r="C447" s="20">
        <f t="shared" ca="1" si="6"/>
        <v>39</v>
      </c>
      <c r="D447" s="29" t="s">
        <v>1229</v>
      </c>
      <c r="E447" s="19" t="s">
        <v>1230</v>
      </c>
      <c r="F447" s="21">
        <v>31315</v>
      </c>
      <c r="G447" s="18" t="s">
        <v>18</v>
      </c>
      <c r="H447" s="18" t="s">
        <v>1109</v>
      </c>
      <c r="I447" s="21">
        <v>45080</v>
      </c>
      <c r="J447" s="29" t="s">
        <v>1113</v>
      </c>
      <c r="K447" s="19" t="s">
        <v>1231</v>
      </c>
      <c r="L447" s="19" t="s">
        <v>482</v>
      </c>
      <c r="M447" s="19" t="s">
        <v>199</v>
      </c>
      <c r="N447" s="22" t="s">
        <v>24</v>
      </c>
      <c r="O447" s="2"/>
    </row>
    <row r="448" spans="1:15" ht="30" customHeight="1">
      <c r="A448" s="18">
        <v>445</v>
      </c>
      <c r="B448" s="28" t="s">
        <v>1232</v>
      </c>
      <c r="C448" s="20">
        <f t="shared" ca="1" si="6"/>
        <v>28</v>
      </c>
      <c r="D448" s="29" t="s">
        <v>1233</v>
      </c>
      <c r="E448" s="19" t="s">
        <v>509</v>
      </c>
      <c r="F448" s="21">
        <v>35070</v>
      </c>
      <c r="G448" s="18" t="s">
        <v>18</v>
      </c>
      <c r="H448" s="18" t="s">
        <v>1109</v>
      </c>
      <c r="I448" s="21">
        <v>45080</v>
      </c>
      <c r="J448" s="18" t="s">
        <v>1110</v>
      </c>
      <c r="K448" s="28" t="s">
        <v>384</v>
      </c>
      <c r="L448" s="28" t="s">
        <v>784</v>
      </c>
      <c r="M448" s="19" t="s">
        <v>42</v>
      </c>
      <c r="N448" s="22" t="s">
        <v>24</v>
      </c>
      <c r="O448" s="2"/>
    </row>
    <row r="449" spans="1:15" ht="30" customHeight="1">
      <c r="A449" s="18">
        <v>446</v>
      </c>
      <c r="B449" s="19" t="s">
        <v>1234</v>
      </c>
      <c r="C449" s="20">
        <f t="shared" ca="1" si="6"/>
        <v>33</v>
      </c>
      <c r="D449" s="18" t="s">
        <v>1235</v>
      </c>
      <c r="E449" s="19" t="s">
        <v>17</v>
      </c>
      <c r="F449" s="34">
        <v>33292</v>
      </c>
      <c r="G449" s="18" t="s">
        <v>18</v>
      </c>
      <c r="H449" s="18" t="s">
        <v>1109</v>
      </c>
      <c r="I449" s="21">
        <v>44562</v>
      </c>
      <c r="J449" s="18" t="s">
        <v>1113</v>
      </c>
      <c r="K449" s="19" t="s">
        <v>52</v>
      </c>
      <c r="L449" s="19" t="s">
        <v>66</v>
      </c>
      <c r="M449" s="19" t="s">
        <v>23</v>
      </c>
      <c r="N449" s="22" t="s">
        <v>24</v>
      </c>
      <c r="O449" s="2"/>
    </row>
    <row r="450" spans="1:15" ht="30" customHeight="1">
      <c r="A450" s="18">
        <v>447</v>
      </c>
      <c r="B450" s="19" t="s">
        <v>1236</v>
      </c>
      <c r="C450" s="20">
        <f t="shared" ca="1" si="6"/>
        <v>38</v>
      </c>
      <c r="D450" s="18" t="s">
        <v>1237</v>
      </c>
      <c r="E450" s="19" t="s">
        <v>17</v>
      </c>
      <c r="F450" s="34">
        <v>31751</v>
      </c>
      <c r="G450" s="18" t="s">
        <v>18</v>
      </c>
      <c r="H450" s="18" t="s">
        <v>1109</v>
      </c>
      <c r="I450" s="21">
        <v>44562</v>
      </c>
      <c r="J450" s="18" t="s">
        <v>1113</v>
      </c>
      <c r="K450" s="19" t="s">
        <v>21</v>
      </c>
      <c r="L450" s="19" t="s">
        <v>30</v>
      </c>
      <c r="M450" s="19" t="s">
        <v>23</v>
      </c>
      <c r="N450" s="22" t="s">
        <v>24</v>
      </c>
      <c r="O450" s="2"/>
    </row>
    <row r="451" spans="1:15" ht="30" customHeight="1">
      <c r="A451" s="18">
        <v>448</v>
      </c>
      <c r="B451" s="19" t="s">
        <v>1238</v>
      </c>
      <c r="C451" s="20">
        <f t="shared" ca="1" si="6"/>
        <v>43</v>
      </c>
      <c r="D451" s="18" t="s">
        <v>1239</v>
      </c>
      <c r="E451" s="19" t="s">
        <v>17</v>
      </c>
      <c r="F451" s="34">
        <v>29776</v>
      </c>
      <c r="G451" s="18" t="s">
        <v>1200</v>
      </c>
      <c r="H451" s="18" t="s">
        <v>1109</v>
      </c>
      <c r="I451" s="21">
        <v>44562</v>
      </c>
      <c r="J451" s="18" t="s">
        <v>1116</v>
      </c>
      <c r="K451" s="19" t="s">
        <v>82</v>
      </c>
      <c r="L451" s="19" t="s">
        <v>87</v>
      </c>
      <c r="M451" s="19" t="s">
        <v>23</v>
      </c>
      <c r="N451" s="22" t="s">
        <v>24</v>
      </c>
      <c r="O451" s="2"/>
    </row>
    <row r="452" spans="1:15" ht="30" customHeight="1">
      <c r="A452" s="18">
        <v>449</v>
      </c>
      <c r="B452" s="28" t="s">
        <v>1240</v>
      </c>
      <c r="C452" s="20">
        <f t="shared" ca="1" si="6"/>
        <v>29</v>
      </c>
      <c r="D452" s="18" t="s">
        <v>1241</v>
      </c>
      <c r="E452" s="19" t="s">
        <v>73</v>
      </c>
      <c r="F452" s="21">
        <v>34704</v>
      </c>
      <c r="G452" s="18" t="s">
        <v>28</v>
      </c>
      <c r="H452" s="18" t="s">
        <v>1109</v>
      </c>
      <c r="I452" s="21">
        <v>45139</v>
      </c>
      <c r="J452" s="18" t="s">
        <v>1110</v>
      </c>
      <c r="K452" s="28" t="s">
        <v>1242</v>
      </c>
      <c r="L452" s="28" t="s">
        <v>1243</v>
      </c>
      <c r="M452" s="28" t="s">
        <v>1137</v>
      </c>
      <c r="N452" s="22" t="s">
        <v>77</v>
      </c>
      <c r="O452" s="2"/>
    </row>
    <row r="453" spans="1:15" ht="30" customHeight="1">
      <c r="A453" s="18">
        <v>450</v>
      </c>
      <c r="B453" s="19" t="s">
        <v>1244</v>
      </c>
      <c r="C453" s="20">
        <f t="shared" ca="1" si="6"/>
        <v>46</v>
      </c>
      <c r="D453" s="18" t="s">
        <v>1245</v>
      </c>
      <c r="E453" s="19" t="s">
        <v>17</v>
      </c>
      <c r="F453" s="34">
        <v>28652</v>
      </c>
      <c r="G453" s="18" t="s">
        <v>1200</v>
      </c>
      <c r="H453" s="18" t="s">
        <v>1109</v>
      </c>
      <c r="I453" s="21">
        <v>44562</v>
      </c>
      <c r="J453" s="18" t="s">
        <v>1116</v>
      </c>
      <c r="K453" s="19" t="s">
        <v>82</v>
      </c>
      <c r="L453" s="19" t="s">
        <v>87</v>
      </c>
      <c r="M453" s="19" t="s">
        <v>23</v>
      </c>
      <c r="N453" s="22" t="s">
        <v>24</v>
      </c>
      <c r="O453" s="2"/>
    </row>
    <row r="454" spans="1:15" ht="30" customHeight="1">
      <c r="A454" s="18">
        <v>451</v>
      </c>
      <c r="B454" s="19" t="s">
        <v>1246</v>
      </c>
      <c r="C454" s="20">
        <f t="shared" ca="1" si="6"/>
        <v>47</v>
      </c>
      <c r="D454" s="18" t="s">
        <v>1247</v>
      </c>
      <c r="E454" s="19" t="s">
        <v>17</v>
      </c>
      <c r="F454" s="34">
        <v>28403</v>
      </c>
      <c r="G454" s="18" t="s">
        <v>18</v>
      </c>
      <c r="H454" s="18" t="s">
        <v>1109</v>
      </c>
      <c r="I454" s="21">
        <v>44562</v>
      </c>
      <c r="J454" s="18" t="s">
        <v>1113</v>
      </c>
      <c r="K454" s="19" t="s">
        <v>21</v>
      </c>
      <c r="L454" s="19" t="s">
        <v>30</v>
      </c>
      <c r="M454" s="19" t="s">
        <v>23</v>
      </c>
      <c r="N454" s="22" t="s">
        <v>24</v>
      </c>
      <c r="O454" s="2"/>
    </row>
    <row r="455" spans="1:15" ht="30" customHeight="1">
      <c r="A455" s="18">
        <v>452</v>
      </c>
      <c r="B455" s="19" t="s">
        <v>1248</v>
      </c>
      <c r="C455" s="20">
        <f t="shared" ca="1" si="6"/>
        <v>32</v>
      </c>
      <c r="D455" s="18" t="s">
        <v>1249</v>
      </c>
      <c r="E455" s="19" t="s">
        <v>17</v>
      </c>
      <c r="F455" s="34">
        <v>33856</v>
      </c>
      <c r="G455" s="18" t="s">
        <v>18</v>
      </c>
      <c r="H455" s="18" t="s">
        <v>1109</v>
      </c>
      <c r="I455" s="21">
        <v>44562</v>
      </c>
      <c r="J455" s="18" t="s">
        <v>1113</v>
      </c>
      <c r="K455" s="19" t="s">
        <v>52</v>
      </c>
      <c r="L455" s="19" t="s">
        <v>66</v>
      </c>
      <c r="M455" s="19" t="s">
        <v>23</v>
      </c>
      <c r="N455" s="22" t="s">
        <v>24</v>
      </c>
      <c r="O455" s="2"/>
    </row>
    <row r="456" spans="1:15" ht="30" customHeight="1">
      <c r="A456" s="18">
        <v>453</v>
      </c>
      <c r="B456" s="19" t="s">
        <v>1250</v>
      </c>
      <c r="C456" s="20">
        <f t="shared" ca="1" si="6"/>
        <v>34</v>
      </c>
      <c r="D456" s="18" t="s">
        <v>1251</v>
      </c>
      <c r="E456" s="19" t="s">
        <v>17</v>
      </c>
      <c r="F456" s="34">
        <v>33211</v>
      </c>
      <c r="G456" s="18" t="s">
        <v>18</v>
      </c>
      <c r="H456" s="18" t="s">
        <v>1109</v>
      </c>
      <c r="I456" s="21">
        <v>44562</v>
      </c>
      <c r="J456" s="18" t="s">
        <v>1113</v>
      </c>
      <c r="K456" s="19" t="s">
        <v>52</v>
      </c>
      <c r="L456" s="19" t="s">
        <v>66</v>
      </c>
      <c r="M456" s="19" t="s">
        <v>23</v>
      </c>
      <c r="N456" s="22" t="s">
        <v>24</v>
      </c>
      <c r="O456" s="2"/>
    </row>
    <row r="457" spans="1:15" ht="30" customHeight="1">
      <c r="A457" s="18">
        <v>454</v>
      </c>
      <c r="B457" s="19" t="s">
        <v>1252</v>
      </c>
      <c r="C457" s="20">
        <f t="shared" ref="C457:C518" ca="1" si="7">(YEAR(NOW())-YEAR(F457))</f>
        <v>37</v>
      </c>
      <c r="D457" s="18" t="s">
        <v>1253</v>
      </c>
      <c r="E457" s="19" t="s">
        <v>17</v>
      </c>
      <c r="F457" s="34">
        <v>31839</v>
      </c>
      <c r="G457" s="18" t="s">
        <v>18</v>
      </c>
      <c r="H457" s="18" t="s">
        <v>1109</v>
      </c>
      <c r="I457" s="21">
        <v>44562</v>
      </c>
      <c r="J457" s="18" t="s">
        <v>1116</v>
      </c>
      <c r="K457" s="19" t="s">
        <v>82</v>
      </c>
      <c r="L457" s="19" t="s">
        <v>87</v>
      </c>
      <c r="M457" s="19" t="s">
        <v>23</v>
      </c>
      <c r="N457" s="22" t="s">
        <v>24</v>
      </c>
      <c r="O457" s="2"/>
    </row>
    <row r="458" spans="1:15" ht="30" customHeight="1">
      <c r="A458" s="18">
        <v>455</v>
      </c>
      <c r="B458" s="19" t="s">
        <v>1254</v>
      </c>
      <c r="C458" s="20">
        <f t="shared" ca="1" si="7"/>
        <v>39</v>
      </c>
      <c r="D458" s="18" t="s">
        <v>1255</v>
      </c>
      <c r="E458" s="19" t="s">
        <v>1230</v>
      </c>
      <c r="F458" s="34">
        <v>31329</v>
      </c>
      <c r="G458" s="18" t="s">
        <v>18</v>
      </c>
      <c r="H458" s="18" t="s">
        <v>1109</v>
      </c>
      <c r="I458" s="21">
        <v>44562</v>
      </c>
      <c r="J458" s="18" t="s">
        <v>1113</v>
      </c>
      <c r="K458" s="19" t="s">
        <v>69</v>
      </c>
      <c r="L458" s="19" t="s">
        <v>70</v>
      </c>
      <c r="M458" s="19" t="s">
        <v>42</v>
      </c>
      <c r="N458" s="22" t="s">
        <v>24</v>
      </c>
      <c r="O458" s="2"/>
    </row>
    <row r="459" spans="1:15" ht="30" customHeight="1">
      <c r="A459" s="18">
        <v>456</v>
      </c>
      <c r="B459" s="19" t="s">
        <v>1256</v>
      </c>
      <c r="C459" s="20">
        <f t="shared" ca="1" si="7"/>
        <v>35</v>
      </c>
      <c r="D459" s="18" t="s">
        <v>1257</v>
      </c>
      <c r="E459" s="19" t="s">
        <v>17</v>
      </c>
      <c r="F459" s="34">
        <v>32519</v>
      </c>
      <c r="G459" s="18" t="s">
        <v>18</v>
      </c>
      <c r="H459" s="18" t="s">
        <v>1109</v>
      </c>
      <c r="I459" s="21">
        <v>44562</v>
      </c>
      <c r="J459" s="18" t="s">
        <v>1116</v>
      </c>
      <c r="K459" s="19" t="s">
        <v>82</v>
      </c>
      <c r="L459" s="19" t="s">
        <v>87</v>
      </c>
      <c r="M459" s="19" t="s">
        <v>23</v>
      </c>
      <c r="N459" s="22" t="s">
        <v>24</v>
      </c>
      <c r="O459" s="2"/>
    </row>
    <row r="460" spans="1:15" ht="30" customHeight="1">
      <c r="A460" s="18">
        <v>457</v>
      </c>
      <c r="B460" s="19" t="s">
        <v>1258</v>
      </c>
      <c r="C460" s="20">
        <f t="shared" ca="1" si="7"/>
        <v>29</v>
      </c>
      <c r="D460" s="18" t="s">
        <v>1259</v>
      </c>
      <c r="E460" s="19" t="s">
        <v>17</v>
      </c>
      <c r="F460" s="34">
        <v>34777</v>
      </c>
      <c r="G460" s="18" t="s">
        <v>18</v>
      </c>
      <c r="H460" s="18" t="s">
        <v>1109</v>
      </c>
      <c r="I460" s="21">
        <v>44562</v>
      </c>
      <c r="J460" s="18" t="s">
        <v>1113</v>
      </c>
      <c r="K460" s="19" t="s">
        <v>21</v>
      </c>
      <c r="L460" s="19" t="s">
        <v>30</v>
      </c>
      <c r="M460" s="19" t="s">
        <v>23</v>
      </c>
      <c r="N460" s="22" t="s">
        <v>24</v>
      </c>
      <c r="O460" s="2"/>
    </row>
    <row r="461" spans="1:15" ht="30" customHeight="1">
      <c r="A461" s="18">
        <v>458</v>
      </c>
      <c r="B461" s="19" t="s">
        <v>1260</v>
      </c>
      <c r="C461" s="20">
        <f t="shared" ca="1" si="7"/>
        <v>40</v>
      </c>
      <c r="D461" s="18" t="s">
        <v>1261</v>
      </c>
      <c r="E461" s="19" t="s">
        <v>17</v>
      </c>
      <c r="F461" s="34">
        <v>30959</v>
      </c>
      <c r="G461" s="18" t="s">
        <v>18</v>
      </c>
      <c r="H461" s="18" t="s">
        <v>1109</v>
      </c>
      <c r="I461" s="21">
        <v>44562</v>
      </c>
      <c r="J461" s="18" t="s">
        <v>1113</v>
      </c>
      <c r="K461" s="19" t="s">
        <v>21</v>
      </c>
      <c r="L461" s="19" t="s">
        <v>30</v>
      </c>
      <c r="M461" s="19" t="s">
        <v>23</v>
      </c>
      <c r="N461" s="22" t="s">
        <v>24</v>
      </c>
      <c r="O461" s="2"/>
    </row>
    <row r="462" spans="1:15" ht="30" customHeight="1">
      <c r="A462" s="18">
        <v>459</v>
      </c>
      <c r="B462" s="19" t="s">
        <v>1262</v>
      </c>
      <c r="C462" s="20">
        <f t="shared" ca="1" si="7"/>
        <v>32</v>
      </c>
      <c r="D462" s="18" t="s">
        <v>1263</v>
      </c>
      <c r="E462" s="19" t="s">
        <v>17</v>
      </c>
      <c r="F462" s="34">
        <v>33689</v>
      </c>
      <c r="G462" s="18" t="s">
        <v>1200</v>
      </c>
      <c r="H462" s="18" t="s">
        <v>1109</v>
      </c>
      <c r="I462" s="21">
        <v>44562</v>
      </c>
      <c r="J462" s="18" t="s">
        <v>1113</v>
      </c>
      <c r="K462" s="19" t="s">
        <v>197</v>
      </c>
      <c r="L462" s="19" t="s">
        <v>482</v>
      </c>
      <c r="M462" s="19" t="s">
        <v>199</v>
      </c>
      <c r="N462" s="22" t="s">
        <v>24</v>
      </c>
      <c r="O462" s="2"/>
    </row>
    <row r="463" spans="1:15" ht="30" customHeight="1">
      <c r="A463" s="18">
        <v>460</v>
      </c>
      <c r="B463" s="19" t="s">
        <v>1264</v>
      </c>
      <c r="C463" s="20">
        <f t="shared" ca="1" si="7"/>
        <v>35</v>
      </c>
      <c r="D463" s="18" t="s">
        <v>1265</v>
      </c>
      <c r="E463" s="19" t="s">
        <v>17</v>
      </c>
      <c r="F463" s="34">
        <v>32750</v>
      </c>
      <c r="G463" s="18" t="s">
        <v>18</v>
      </c>
      <c r="H463" s="18" t="s">
        <v>1109</v>
      </c>
      <c r="I463" s="21">
        <v>44562</v>
      </c>
      <c r="J463" s="18" t="s">
        <v>1113</v>
      </c>
      <c r="K463" s="19" t="s">
        <v>52</v>
      </c>
      <c r="L463" s="19" t="s">
        <v>66</v>
      </c>
      <c r="M463" s="19" t="s">
        <v>23</v>
      </c>
      <c r="N463" s="22" t="s">
        <v>24</v>
      </c>
      <c r="O463" s="2"/>
    </row>
    <row r="464" spans="1:15" ht="30" customHeight="1">
      <c r="A464" s="18">
        <v>461</v>
      </c>
      <c r="B464" s="19" t="s">
        <v>1266</v>
      </c>
      <c r="C464" s="20">
        <f t="shared" ca="1" si="7"/>
        <v>30</v>
      </c>
      <c r="D464" s="18" t="s">
        <v>1267</v>
      </c>
      <c r="E464" s="19" t="s">
        <v>17</v>
      </c>
      <c r="F464" s="34">
        <v>34410</v>
      </c>
      <c r="G464" s="18" t="s">
        <v>18</v>
      </c>
      <c r="H464" s="18" t="s">
        <v>1109</v>
      </c>
      <c r="I464" s="21">
        <v>44562</v>
      </c>
      <c r="J464" s="18" t="s">
        <v>1116</v>
      </c>
      <c r="K464" s="19" t="s">
        <v>227</v>
      </c>
      <c r="L464" s="19" t="s">
        <v>688</v>
      </c>
      <c r="M464" s="19" t="s">
        <v>42</v>
      </c>
      <c r="N464" s="22" t="s">
        <v>24</v>
      </c>
      <c r="O464" s="2"/>
    </row>
    <row r="465" spans="1:15" ht="30" customHeight="1">
      <c r="A465" s="18">
        <v>462</v>
      </c>
      <c r="B465" s="19" t="s">
        <v>1268</v>
      </c>
      <c r="C465" s="20">
        <f t="shared" ca="1" si="7"/>
        <v>44</v>
      </c>
      <c r="D465" s="18" t="s">
        <v>1269</v>
      </c>
      <c r="E465" s="19" t="s">
        <v>17</v>
      </c>
      <c r="F465" s="34">
        <v>29374</v>
      </c>
      <c r="G465" s="18" t="s">
        <v>18</v>
      </c>
      <c r="H465" s="18" t="s">
        <v>1109</v>
      </c>
      <c r="I465" s="21">
        <v>44562</v>
      </c>
      <c r="J465" s="18" t="s">
        <v>1113</v>
      </c>
      <c r="K465" s="19" t="s">
        <v>21</v>
      </c>
      <c r="L465" s="19" t="s">
        <v>30</v>
      </c>
      <c r="M465" s="19" t="s">
        <v>23</v>
      </c>
      <c r="N465" s="22" t="s">
        <v>24</v>
      </c>
      <c r="O465" s="2"/>
    </row>
    <row r="466" spans="1:15" ht="30" customHeight="1">
      <c r="A466" s="18">
        <v>463</v>
      </c>
      <c r="B466" s="19" t="s">
        <v>1270</v>
      </c>
      <c r="C466" s="20">
        <f t="shared" ca="1" si="7"/>
        <v>32</v>
      </c>
      <c r="D466" s="18" t="s">
        <v>1271</v>
      </c>
      <c r="E466" s="19" t="s">
        <v>17</v>
      </c>
      <c r="F466" s="34">
        <v>33910</v>
      </c>
      <c r="G466" s="18" t="s">
        <v>1200</v>
      </c>
      <c r="H466" s="18" t="s">
        <v>1109</v>
      </c>
      <c r="I466" s="21">
        <v>44562</v>
      </c>
      <c r="J466" s="18" t="s">
        <v>1113</v>
      </c>
      <c r="K466" s="19" t="s">
        <v>69</v>
      </c>
      <c r="L466" s="19" t="s">
        <v>70</v>
      </c>
      <c r="M466" s="19" t="s">
        <v>42</v>
      </c>
      <c r="N466" s="22" t="s">
        <v>24</v>
      </c>
      <c r="O466" s="2"/>
    </row>
    <row r="467" spans="1:15" ht="30" customHeight="1">
      <c r="A467" s="18">
        <v>464</v>
      </c>
      <c r="B467" s="19" t="s">
        <v>1272</v>
      </c>
      <c r="C467" s="20">
        <f t="shared" ca="1" si="7"/>
        <v>39</v>
      </c>
      <c r="D467" s="18" t="s">
        <v>1273</v>
      </c>
      <c r="E467" s="19" t="s">
        <v>17</v>
      </c>
      <c r="F467" s="34">
        <v>31248</v>
      </c>
      <c r="G467" s="18" t="s">
        <v>18</v>
      </c>
      <c r="H467" s="18" t="s">
        <v>1109</v>
      </c>
      <c r="I467" s="21">
        <v>44562</v>
      </c>
      <c r="J467" s="18" t="s">
        <v>1113</v>
      </c>
      <c r="K467" s="19" t="s">
        <v>52</v>
      </c>
      <c r="L467" s="19" t="s">
        <v>66</v>
      </c>
      <c r="M467" s="19" t="s">
        <v>23</v>
      </c>
      <c r="N467" s="22" t="s">
        <v>24</v>
      </c>
      <c r="O467" s="2"/>
    </row>
    <row r="468" spans="1:15" ht="30" customHeight="1">
      <c r="A468" s="18">
        <v>465</v>
      </c>
      <c r="B468" s="19" t="s">
        <v>1274</v>
      </c>
      <c r="C468" s="20">
        <f t="shared" ca="1" si="7"/>
        <v>33</v>
      </c>
      <c r="D468" s="18" t="s">
        <v>1275</v>
      </c>
      <c r="E468" s="19" t="s">
        <v>17</v>
      </c>
      <c r="F468" s="34">
        <v>33435</v>
      </c>
      <c r="G468" s="18" t="s">
        <v>1200</v>
      </c>
      <c r="H468" s="18" t="s">
        <v>1109</v>
      </c>
      <c r="I468" s="21">
        <v>44562</v>
      </c>
      <c r="J468" s="18" t="s">
        <v>1116</v>
      </c>
      <c r="K468" s="19" t="s">
        <v>82</v>
      </c>
      <c r="L468" s="19" t="s">
        <v>87</v>
      </c>
      <c r="M468" s="19" t="s">
        <v>23</v>
      </c>
      <c r="N468" s="22" t="s">
        <v>24</v>
      </c>
      <c r="O468" s="2"/>
    </row>
    <row r="469" spans="1:15" ht="30" customHeight="1">
      <c r="A469" s="18">
        <v>466</v>
      </c>
      <c r="B469" s="19" t="s">
        <v>1276</v>
      </c>
      <c r="C469" s="20">
        <f t="shared" ca="1" si="7"/>
        <v>31</v>
      </c>
      <c r="D469" s="18" t="s">
        <v>1277</v>
      </c>
      <c r="E469" s="19" t="s">
        <v>17</v>
      </c>
      <c r="F469" s="34">
        <v>34046</v>
      </c>
      <c r="G469" s="18" t="s">
        <v>18</v>
      </c>
      <c r="H469" s="18" t="s">
        <v>1109</v>
      </c>
      <c r="I469" s="21">
        <v>44562</v>
      </c>
      <c r="J469" s="18" t="s">
        <v>1113</v>
      </c>
      <c r="K469" s="19" t="s">
        <v>69</v>
      </c>
      <c r="L469" s="19" t="s">
        <v>70</v>
      </c>
      <c r="M469" s="19" t="s">
        <v>42</v>
      </c>
      <c r="N469" s="22" t="s">
        <v>24</v>
      </c>
      <c r="O469" s="2"/>
    </row>
    <row r="470" spans="1:15" ht="30" customHeight="1">
      <c r="A470" s="18">
        <v>467</v>
      </c>
      <c r="B470" s="19" t="s">
        <v>1278</v>
      </c>
      <c r="C470" s="20">
        <f t="shared" ca="1" si="7"/>
        <v>30</v>
      </c>
      <c r="D470" s="18" t="s">
        <v>1279</v>
      </c>
      <c r="E470" s="19" t="s">
        <v>17</v>
      </c>
      <c r="F470" s="34">
        <v>34660</v>
      </c>
      <c r="G470" s="18" t="s">
        <v>18</v>
      </c>
      <c r="H470" s="18" t="s">
        <v>1109</v>
      </c>
      <c r="I470" s="21">
        <v>44562</v>
      </c>
      <c r="J470" s="18" t="s">
        <v>1113</v>
      </c>
      <c r="K470" s="19" t="s">
        <v>21</v>
      </c>
      <c r="L470" s="19" t="s">
        <v>30</v>
      </c>
      <c r="M470" s="19" t="s">
        <v>23</v>
      </c>
      <c r="N470" s="22" t="s">
        <v>24</v>
      </c>
      <c r="O470" s="2"/>
    </row>
    <row r="471" spans="1:15" ht="30" customHeight="1">
      <c r="A471" s="18">
        <v>468</v>
      </c>
      <c r="B471" s="19" t="s">
        <v>1280</v>
      </c>
      <c r="C471" s="20">
        <f t="shared" ca="1" si="7"/>
        <v>33</v>
      </c>
      <c r="D471" s="18" t="s">
        <v>1281</v>
      </c>
      <c r="E471" s="19" t="s">
        <v>17</v>
      </c>
      <c r="F471" s="34">
        <v>33479</v>
      </c>
      <c r="G471" s="18" t="s">
        <v>18</v>
      </c>
      <c r="H471" s="18" t="s">
        <v>1109</v>
      </c>
      <c r="I471" s="21">
        <v>44562</v>
      </c>
      <c r="J471" s="18" t="s">
        <v>1113</v>
      </c>
      <c r="K471" s="19" t="s">
        <v>52</v>
      </c>
      <c r="L471" s="19" t="s">
        <v>66</v>
      </c>
      <c r="M471" s="19" t="s">
        <v>23</v>
      </c>
      <c r="N471" s="22" t="s">
        <v>24</v>
      </c>
      <c r="O471" s="2"/>
    </row>
    <row r="472" spans="1:15" ht="30" customHeight="1">
      <c r="A472" s="18">
        <v>469</v>
      </c>
      <c r="B472" s="19" t="s">
        <v>1282</v>
      </c>
      <c r="C472" s="20">
        <f t="shared" ca="1" si="7"/>
        <v>32</v>
      </c>
      <c r="D472" s="18" t="s">
        <v>1283</v>
      </c>
      <c r="E472" s="19" t="s">
        <v>17</v>
      </c>
      <c r="F472" s="34">
        <v>33854</v>
      </c>
      <c r="G472" s="18" t="s">
        <v>18</v>
      </c>
      <c r="H472" s="18" t="s">
        <v>1109</v>
      </c>
      <c r="I472" s="21">
        <v>44562</v>
      </c>
      <c r="J472" s="18" t="s">
        <v>1113</v>
      </c>
      <c r="K472" s="19" t="s">
        <v>1284</v>
      </c>
      <c r="L472" s="19" t="s">
        <v>1285</v>
      </c>
      <c r="M472" s="37" t="s">
        <v>1227</v>
      </c>
      <c r="N472" s="22" t="s">
        <v>24</v>
      </c>
      <c r="O472" s="2"/>
    </row>
    <row r="473" spans="1:15" ht="30" customHeight="1">
      <c r="A473" s="18">
        <v>470</v>
      </c>
      <c r="B473" s="19" t="s">
        <v>1286</v>
      </c>
      <c r="C473" s="20">
        <f t="shared" ca="1" si="7"/>
        <v>35</v>
      </c>
      <c r="D473" s="18" t="s">
        <v>1287</v>
      </c>
      <c r="E473" s="19" t="s">
        <v>17</v>
      </c>
      <c r="F473" s="34">
        <v>32672</v>
      </c>
      <c r="G473" s="18" t="s">
        <v>18</v>
      </c>
      <c r="H473" s="18" t="s">
        <v>1109</v>
      </c>
      <c r="I473" s="21">
        <v>44562</v>
      </c>
      <c r="J473" s="18" t="s">
        <v>1113</v>
      </c>
      <c r="K473" s="19" t="s">
        <v>21</v>
      </c>
      <c r="L473" s="19" t="s">
        <v>30</v>
      </c>
      <c r="M473" s="19" t="s">
        <v>23</v>
      </c>
      <c r="N473" s="22" t="s">
        <v>24</v>
      </c>
      <c r="O473" s="2"/>
    </row>
    <row r="474" spans="1:15" ht="30" customHeight="1">
      <c r="A474" s="18">
        <v>471</v>
      </c>
      <c r="B474" s="19" t="s">
        <v>1288</v>
      </c>
      <c r="C474" s="20">
        <f t="shared" ca="1" si="7"/>
        <v>37</v>
      </c>
      <c r="D474" s="18" t="s">
        <v>1289</v>
      </c>
      <c r="E474" s="19" t="s">
        <v>17</v>
      </c>
      <c r="F474" s="34">
        <v>32068</v>
      </c>
      <c r="G474" s="18" t="s">
        <v>18</v>
      </c>
      <c r="H474" s="18" t="s">
        <v>1109</v>
      </c>
      <c r="I474" s="21">
        <v>44562</v>
      </c>
      <c r="J474" s="18" t="s">
        <v>1113</v>
      </c>
      <c r="K474" s="19" t="s">
        <v>21</v>
      </c>
      <c r="L474" s="19" t="s">
        <v>30</v>
      </c>
      <c r="M474" s="19" t="s">
        <v>23</v>
      </c>
      <c r="N474" s="22" t="s">
        <v>24</v>
      </c>
      <c r="O474" s="2"/>
    </row>
    <row r="475" spans="1:15" ht="30" customHeight="1">
      <c r="A475" s="18">
        <v>472</v>
      </c>
      <c r="B475" s="19" t="s">
        <v>1290</v>
      </c>
      <c r="C475" s="20">
        <f t="shared" ca="1" si="7"/>
        <v>43</v>
      </c>
      <c r="D475" s="18" t="s">
        <v>1291</v>
      </c>
      <c r="E475" s="19" t="s">
        <v>17</v>
      </c>
      <c r="F475" s="34">
        <v>29809</v>
      </c>
      <c r="G475" s="18" t="s">
        <v>1200</v>
      </c>
      <c r="H475" s="18" t="s">
        <v>1109</v>
      </c>
      <c r="I475" s="21">
        <v>44562</v>
      </c>
      <c r="J475" s="18" t="s">
        <v>1113</v>
      </c>
      <c r="K475" s="19" t="s">
        <v>21</v>
      </c>
      <c r="L475" s="19" t="s">
        <v>30</v>
      </c>
      <c r="M475" s="19" t="s">
        <v>23</v>
      </c>
      <c r="N475" s="22" t="s">
        <v>24</v>
      </c>
      <c r="O475" s="2"/>
    </row>
    <row r="476" spans="1:15" ht="30" customHeight="1">
      <c r="A476" s="18">
        <v>473</v>
      </c>
      <c r="B476" s="19" t="s">
        <v>1292</v>
      </c>
      <c r="C476" s="20">
        <f t="shared" ca="1" si="7"/>
        <v>40</v>
      </c>
      <c r="D476" s="18" t="s">
        <v>1293</v>
      </c>
      <c r="E476" s="19" t="s">
        <v>17</v>
      </c>
      <c r="F476" s="34">
        <v>30853</v>
      </c>
      <c r="G476" s="18" t="s">
        <v>18</v>
      </c>
      <c r="H476" s="18" t="s">
        <v>1109</v>
      </c>
      <c r="I476" s="21">
        <v>44562</v>
      </c>
      <c r="J476" s="18" t="s">
        <v>1113</v>
      </c>
      <c r="K476" s="19" t="s">
        <v>21</v>
      </c>
      <c r="L476" s="19" t="s">
        <v>30</v>
      </c>
      <c r="M476" s="19" t="s">
        <v>23</v>
      </c>
      <c r="N476" s="22" t="s">
        <v>24</v>
      </c>
      <c r="O476" s="2"/>
    </row>
    <row r="477" spans="1:15" ht="30" customHeight="1">
      <c r="A477" s="18">
        <v>474</v>
      </c>
      <c r="B477" s="19" t="s">
        <v>1294</v>
      </c>
      <c r="C477" s="20">
        <f t="shared" ca="1" si="7"/>
        <v>40</v>
      </c>
      <c r="D477" s="18" t="s">
        <v>1295</v>
      </c>
      <c r="E477" s="19" t="s">
        <v>17</v>
      </c>
      <c r="F477" s="34">
        <v>30738</v>
      </c>
      <c r="G477" s="18" t="s">
        <v>18</v>
      </c>
      <c r="H477" s="18" t="s">
        <v>1109</v>
      </c>
      <c r="I477" s="21">
        <v>44562</v>
      </c>
      <c r="J477" s="18" t="s">
        <v>1113</v>
      </c>
      <c r="K477" s="19" t="s">
        <v>21</v>
      </c>
      <c r="L477" s="19" t="s">
        <v>30</v>
      </c>
      <c r="M477" s="19" t="s">
        <v>23</v>
      </c>
      <c r="N477" s="22" t="s">
        <v>24</v>
      </c>
      <c r="O477" s="2"/>
    </row>
    <row r="478" spans="1:15" ht="30" customHeight="1">
      <c r="A478" s="18">
        <v>475</v>
      </c>
      <c r="B478" s="19" t="s">
        <v>1296</v>
      </c>
      <c r="C478" s="20">
        <f t="shared" ca="1" si="7"/>
        <v>35</v>
      </c>
      <c r="D478" s="18" t="s">
        <v>1297</v>
      </c>
      <c r="E478" s="19" t="s">
        <v>17</v>
      </c>
      <c r="F478" s="34">
        <v>32765</v>
      </c>
      <c r="G478" s="18" t="s">
        <v>1200</v>
      </c>
      <c r="H478" s="18" t="s">
        <v>1109</v>
      </c>
      <c r="I478" s="21">
        <v>44562</v>
      </c>
      <c r="J478" s="18" t="s">
        <v>1116</v>
      </c>
      <c r="K478" s="19" t="s">
        <v>82</v>
      </c>
      <c r="L478" s="19" t="s">
        <v>87</v>
      </c>
      <c r="M478" s="19" t="s">
        <v>23</v>
      </c>
      <c r="N478" s="22" t="s">
        <v>24</v>
      </c>
      <c r="O478" s="2"/>
    </row>
    <row r="479" spans="1:15" ht="30" customHeight="1">
      <c r="A479" s="18">
        <v>476</v>
      </c>
      <c r="B479" s="19" t="s">
        <v>1298</v>
      </c>
      <c r="C479" s="20">
        <f t="shared" ca="1" si="7"/>
        <v>33</v>
      </c>
      <c r="D479" s="18" t="s">
        <v>1299</v>
      </c>
      <c r="E479" s="19" t="s">
        <v>17</v>
      </c>
      <c r="F479" s="34">
        <v>33341</v>
      </c>
      <c r="G479" s="18" t="s">
        <v>18</v>
      </c>
      <c r="H479" s="18" t="s">
        <v>1109</v>
      </c>
      <c r="I479" s="21">
        <v>44562</v>
      </c>
      <c r="J479" s="18" t="s">
        <v>1116</v>
      </c>
      <c r="K479" s="19" t="s">
        <v>227</v>
      </c>
      <c r="L479" s="19" t="s">
        <v>688</v>
      </c>
      <c r="M479" s="19" t="s">
        <v>42</v>
      </c>
      <c r="N479" s="22" t="s">
        <v>24</v>
      </c>
      <c r="O479" s="2"/>
    </row>
    <row r="480" spans="1:15" ht="30" customHeight="1">
      <c r="A480" s="18">
        <v>477</v>
      </c>
      <c r="B480" s="19" t="s">
        <v>1300</v>
      </c>
      <c r="C480" s="20">
        <f t="shared" ca="1" si="7"/>
        <v>34</v>
      </c>
      <c r="D480" s="18" t="s">
        <v>1301</v>
      </c>
      <c r="E480" s="19" t="s">
        <v>17</v>
      </c>
      <c r="F480" s="34">
        <v>33086</v>
      </c>
      <c r="G480" s="18" t="s">
        <v>18</v>
      </c>
      <c r="H480" s="18" t="s">
        <v>1109</v>
      </c>
      <c r="I480" s="21">
        <v>44562</v>
      </c>
      <c r="J480" s="18" t="s">
        <v>1113</v>
      </c>
      <c r="K480" s="19" t="s">
        <v>21</v>
      </c>
      <c r="L480" s="19" t="s">
        <v>30</v>
      </c>
      <c r="M480" s="19" t="s">
        <v>23</v>
      </c>
      <c r="N480" s="22" t="s">
        <v>24</v>
      </c>
      <c r="O480" s="2"/>
    </row>
    <row r="481" spans="1:15" ht="30" customHeight="1">
      <c r="A481" s="18">
        <v>478</v>
      </c>
      <c r="B481" s="19" t="s">
        <v>1302</v>
      </c>
      <c r="C481" s="20">
        <f t="shared" ca="1" si="7"/>
        <v>39</v>
      </c>
      <c r="D481" s="18" t="s">
        <v>1303</v>
      </c>
      <c r="E481" s="19" t="s">
        <v>17</v>
      </c>
      <c r="F481" s="34">
        <v>31088</v>
      </c>
      <c r="G481" s="18" t="s">
        <v>18</v>
      </c>
      <c r="H481" s="18" t="s">
        <v>1109</v>
      </c>
      <c r="I481" s="21">
        <v>44562</v>
      </c>
      <c r="J481" s="18" t="s">
        <v>1113</v>
      </c>
      <c r="K481" s="19" t="s">
        <v>21</v>
      </c>
      <c r="L481" s="19" t="s">
        <v>30</v>
      </c>
      <c r="M481" s="19" t="s">
        <v>23</v>
      </c>
      <c r="N481" s="22" t="s">
        <v>24</v>
      </c>
      <c r="O481" s="2"/>
    </row>
    <row r="482" spans="1:15" ht="30" customHeight="1">
      <c r="A482" s="18">
        <v>479</v>
      </c>
      <c r="B482" s="38" t="s">
        <v>1304</v>
      </c>
      <c r="C482" s="20">
        <f t="shared" ca="1" si="7"/>
        <v>33</v>
      </c>
      <c r="D482" s="18" t="s">
        <v>1305</v>
      </c>
      <c r="E482" s="19" t="s">
        <v>17</v>
      </c>
      <c r="F482" s="34">
        <v>33428</v>
      </c>
      <c r="G482" s="18" t="s">
        <v>1200</v>
      </c>
      <c r="H482" s="18" t="s">
        <v>1109</v>
      </c>
      <c r="I482" s="21">
        <v>44562</v>
      </c>
      <c r="J482" s="18" t="s">
        <v>1116</v>
      </c>
      <c r="K482" s="19" t="s">
        <v>82</v>
      </c>
      <c r="L482" s="19" t="s">
        <v>87</v>
      </c>
      <c r="M482" s="19" t="s">
        <v>23</v>
      </c>
      <c r="N482" s="22" t="s">
        <v>24</v>
      </c>
      <c r="O482" s="2"/>
    </row>
    <row r="483" spans="1:15" ht="30" customHeight="1">
      <c r="A483" s="18">
        <v>480</v>
      </c>
      <c r="B483" s="38" t="s">
        <v>1306</v>
      </c>
      <c r="C483" s="20">
        <f t="shared" ca="1" si="7"/>
        <v>32</v>
      </c>
      <c r="D483" s="18" t="s">
        <v>1307</v>
      </c>
      <c r="E483" s="19" t="s">
        <v>17</v>
      </c>
      <c r="F483" s="34">
        <v>33827</v>
      </c>
      <c r="G483" s="18" t="s">
        <v>18</v>
      </c>
      <c r="H483" s="18" t="s">
        <v>1109</v>
      </c>
      <c r="I483" s="21">
        <v>44562</v>
      </c>
      <c r="J483" s="18" t="s">
        <v>1113</v>
      </c>
      <c r="K483" s="19" t="s">
        <v>52</v>
      </c>
      <c r="L483" s="19" t="s">
        <v>66</v>
      </c>
      <c r="M483" s="19" t="s">
        <v>23</v>
      </c>
      <c r="N483" s="22" t="s">
        <v>24</v>
      </c>
      <c r="O483" s="2"/>
    </row>
    <row r="484" spans="1:15" ht="30" customHeight="1">
      <c r="A484" s="18">
        <v>481</v>
      </c>
      <c r="B484" s="38" t="s">
        <v>1308</v>
      </c>
      <c r="C484" s="20">
        <f t="shared" ca="1" si="7"/>
        <v>48</v>
      </c>
      <c r="D484" s="18" t="s">
        <v>1309</v>
      </c>
      <c r="E484" s="19" t="s">
        <v>17</v>
      </c>
      <c r="F484" s="34">
        <v>27895</v>
      </c>
      <c r="G484" s="18" t="s">
        <v>18</v>
      </c>
      <c r="H484" s="18" t="s">
        <v>1109</v>
      </c>
      <c r="I484" s="21">
        <v>44562</v>
      </c>
      <c r="J484" s="18" t="s">
        <v>1113</v>
      </c>
      <c r="K484" s="19" t="s">
        <v>21</v>
      </c>
      <c r="L484" s="19" t="s">
        <v>30</v>
      </c>
      <c r="M484" s="19" t="s">
        <v>23</v>
      </c>
      <c r="N484" s="22" t="s">
        <v>24</v>
      </c>
      <c r="O484" s="2"/>
    </row>
    <row r="485" spans="1:15" ht="30" customHeight="1">
      <c r="A485" s="18">
        <v>482</v>
      </c>
      <c r="B485" s="38" t="s">
        <v>1310</v>
      </c>
      <c r="C485" s="20">
        <f t="shared" ca="1" si="7"/>
        <v>35</v>
      </c>
      <c r="D485" s="18" t="s">
        <v>1311</v>
      </c>
      <c r="E485" s="19" t="s">
        <v>17</v>
      </c>
      <c r="F485" s="34">
        <v>32645</v>
      </c>
      <c r="G485" s="18" t="s">
        <v>1200</v>
      </c>
      <c r="H485" s="18" t="s">
        <v>1109</v>
      </c>
      <c r="I485" s="21">
        <v>44562</v>
      </c>
      <c r="J485" s="18" t="s">
        <v>1116</v>
      </c>
      <c r="K485" s="19" t="s">
        <v>82</v>
      </c>
      <c r="L485" s="19" t="s">
        <v>87</v>
      </c>
      <c r="M485" s="19" t="s">
        <v>23</v>
      </c>
      <c r="N485" s="22" t="s">
        <v>24</v>
      </c>
      <c r="O485" s="2"/>
    </row>
    <row r="486" spans="1:15" ht="30" customHeight="1">
      <c r="A486" s="18">
        <v>483</v>
      </c>
      <c r="B486" s="38" t="s">
        <v>1312</v>
      </c>
      <c r="C486" s="20">
        <f t="shared" ca="1" si="7"/>
        <v>38</v>
      </c>
      <c r="D486" s="29" t="s">
        <v>1313</v>
      </c>
      <c r="E486" s="19" t="s">
        <v>73</v>
      </c>
      <c r="F486" s="21">
        <v>31439</v>
      </c>
      <c r="G486" s="18" t="s">
        <v>28</v>
      </c>
      <c r="H486" s="18" t="s">
        <v>1109</v>
      </c>
      <c r="I486" s="21">
        <v>45080</v>
      </c>
      <c r="J486" s="29" t="s">
        <v>1113</v>
      </c>
      <c r="K486" s="19" t="s">
        <v>21</v>
      </c>
      <c r="L486" s="19" t="s">
        <v>30</v>
      </c>
      <c r="M486" s="19" t="s">
        <v>23</v>
      </c>
      <c r="N486" s="22" t="s">
        <v>24</v>
      </c>
      <c r="O486" s="2"/>
    </row>
    <row r="487" spans="1:15" ht="30" customHeight="1">
      <c r="A487" s="18">
        <v>484</v>
      </c>
      <c r="B487" s="38" t="s">
        <v>1314</v>
      </c>
      <c r="C487" s="20">
        <f t="shared" ca="1" si="7"/>
        <v>31</v>
      </c>
      <c r="D487" s="18" t="s">
        <v>1315</v>
      </c>
      <c r="E487" s="19" t="s">
        <v>17</v>
      </c>
      <c r="F487" s="34">
        <v>34192</v>
      </c>
      <c r="G487" s="18" t="s">
        <v>28</v>
      </c>
      <c r="H487" s="18" t="s">
        <v>1109</v>
      </c>
      <c r="I487" s="21">
        <v>44562</v>
      </c>
      <c r="J487" s="18" t="s">
        <v>1116</v>
      </c>
      <c r="K487" s="19" t="s">
        <v>82</v>
      </c>
      <c r="L487" s="19" t="s">
        <v>87</v>
      </c>
      <c r="M487" s="19" t="s">
        <v>23</v>
      </c>
      <c r="N487" s="22" t="s">
        <v>24</v>
      </c>
      <c r="O487" s="2"/>
    </row>
    <row r="488" spans="1:15" ht="30" customHeight="1">
      <c r="A488" s="18">
        <v>485</v>
      </c>
      <c r="B488" s="38" t="s">
        <v>1316</v>
      </c>
      <c r="C488" s="20">
        <f t="shared" ca="1" si="7"/>
        <v>31</v>
      </c>
      <c r="D488" s="18" t="s">
        <v>1317</v>
      </c>
      <c r="E488" s="19" t="s">
        <v>17</v>
      </c>
      <c r="F488" s="34">
        <v>34257</v>
      </c>
      <c r="G488" s="18" t="s">
        <v>18</v>
      </c>
      <c r="H488" s="18" t="s">
        <v>1109</v>
      </c>
      <c r="I488" s="21">
        <v>44562</v>
      </c>
      <c r="J488" s="18" t="s">
        <v>1113</v>
      </c>
      <c r="K488" s="19" t="s">
        <v>21</v>
      </c>
      <c r="L488" s="19" t="s">
        <v>30</v>
      </c>
      <c r="M488" s="19" t="s">
        <v>23</v>
      </c>
      <c r="N488" s="22" t="s">
        <v>24</v>
      </c>
      <c r="O488" s="2"/>
    </row>
    <row r="489" spans="1:15" ht="30" customHeight="1">
      <c r="A489" s="18">
        <v>486</v>
      </c>
      <c r="B489" s="38" t="s">
        <v>1318</v>
      </c>
      <c r="C489" s="20">
        <f t="shared" ca="1" si="7"/>
        <v>37</v>
      </c>
      <c r="D489" s="29" t="s">
        <v>1319</v>
      </c>
      <c r="E489" s="19" t="s">
        <v>17</v>
      </c>
      <c r="F489" s="21">
        <v>32049</v>
      </c>
      <c r="G489" s="18" t="s">
        <v>18</v>
      </c>
      <c r="H489" s="18" t="s">
        <v>1109</v>
      </c>
      <c r="I489" s="21">
        <v>45080</v>
      </c>
      <c r="J489" s="29" t="s">
        <v>1113</v>
      </c>
      <c r="K489" s="19" t="s">
        <v>21</v>
      </c>
      <c r="L489" s="19" t="s">
        <v>30</v>
      </c>
      <c r="M489" s="19" t="s">
        <v>23</v>
      </c>
      <c r="N489" s="22" t="s">
        <v>24</v>
      </c>
      <c r="O489" s="2"/>
    </row>
    <row r="490" spans="1:15" ht="30" customHeight="1">
      <c r="A490" s="18">
        <v>487</v>
      </c>
      <c r="B490" s="38" t="s">
        <v>1320</v>
      </c>
      <c r="C490" s="20">
        <f t="shared" ca="1" si="7"/>
        <v>33</v>
      </c>
      <c r="D490" s="18" t="s">
        <v>1321</v>
      </c>
      <c r="E490" s="19" t="s">
        <v>17</v>
      </c>
      <c r="F490" s="34">
        <v>33561</v>
      </c>
      <c r="G490" s="18" t="s">
        <v>18</v>
      </c>
      <c r="H490" s="18" t="s">
        <v>1109</v>
      </c>
      <c r="I490" s="21">
        <v>44562</v>
      </c>
      <c r="J490" s="18" t="s">
        <v>1113</v>
      </c>
      <c r="K490" s="19" t="s">
        <v>52</v>
      </c>
      <c r="L490" s="19" t="s">
        <v>66</v>
      </c>
      <c r="M490" s="19" t="s">
        <v>23</v>
      </c>
      <c r="N490" s="22" t="s">
        <v>24</v>
      </c>
      <c r="O490" s="2"/>
    </row>
    <row r="491" spans="1:15" ht="30" customHeight="1">
      <c r="A491" s="18">
        <v>488</v>
      </c>
      <c r="B491" s="38" t="s">
        <v>1322</v>
      </c>
      <c r="C491" s="20">
        <f t="shared" ca="1" si="7"/>
        <v>29</v>
      </c>
      <c r="D491" s="18" t="s">
        <v>1323</v>
      </c>
      <c r="E491" s="19" t="s">
        <v>17</v>
      </c>
      <c r="F491" s="34">
        <v>34826</v>
      </c>
      <c r="G491" s="18" t="s">
        <v>18</v>
      </c>
      <c r="H491" s="18" t="s">
        <v>1109</v>
      </c>
      <c r="I491" s="21">
        <v>44562</v>
      </c>
      <c r="J491" s="18" t="s">
        <v>1113</v>
      </c>
      <c r="K491" s="19" t="s">
        <v>69</v>
      </c>
      <c r="L491" s="19" t="s">
        <v>70</v>
      </c>
      <c r="M491" s="19" t="s">
        <v>42</v>
      </c>
      <c r="N491" s="22" t="s">
        <v>24</v>
      </c>
      <c r="O491" s="2"/>
    </row>
    <row r="492" spans="1:15" ht="30" customHeight="1">
      <c r="A492" s="18">
        <v>489</v>
      </c>
      <c r="B492" s="38" t="s">
        <v>1331</v>
      </c>
      <c r="C492" s="20">
        <f t="shared" ca="1" si="7"/>
        <v>40</v>
      </c>
      <c r="D492" s="29" t="s">
        <v>1332</v>
      </c>
      <c r="E492" s="19" t="s">
        <v>17</v>
      </c>
      <c r="F492" s="21">
        <v>30944</v>
      </c>
      <c r="G492" s="18" t="s">
        <v>28</v>
      </c>
      <c r="H492" s="18" t="s">
        <v>1326</v>
      </c>
      <c r="I492" s="21">
        <v>41214</v>
      </c>
      <c r="J492" s="29" t="s">
        <v>1327</v>
      </c>
      <c r="K492" s="19" t="s">
        <v>728</v>
      </c>
      <c r="L492" s="19" t="s">
        <v>61</v>
      </c>
      <c r="M492" s="19" t="s">
        <v>424</v>
      </c>
      <c r="N492" s="22" t="s">
        <v>77</v>
      </c>
      <c r="O492" s="2"/>
    </row>
    <row r="493" spans="1:15" ht="30" customHeight="1">
      <c r="A493" s="18">
        <v>490</v>
      </c>
      <c r="B493" s="38" t="s">
        <v>1336</v>
      </c>
      <c r="C493" s="20">
        <f t="shared" ca="1" si="7"/>
        <v>41</v>
      </c>
      <c r="D493" s="29" t="s">
        <v>1337</v>
      </c>
      <c r="E493" s="19" t="s">
        <v>298</v>
      </c>
      <c r="F493" s="31" t="s">
        <v>1338</v>
      </c>
      <c r="G493" s="18" t="s">
        <v>28</v>
      </c>
      <c r="H493" s="18" t="s">
        <v>1326</v>
      </c>
      <c r="I493" s="21">
        <v>44562</v>
      </c>
      <c r="J493" s="29" t="s">
        <v>1327</v>
      </c>
      <c r="K493" s="19" t="s">
        <v>1339</v>
      </c>
      <c r="L493" s="19" t="s">
        <v>1340</v>
      </c>
      <c r="M493" s="19" t="s">
        <v>187</v>
      </c>
      <c r="N493" s="22" t="s">
        <v>77</v>
      </c>
      <c r="O493" s="2"/>
    </row>
    <row r="494" spans="1:15" ht="30" customHeight="1">
      <c r="A494" s="18">
        <v>491</v>
      </c>
      <c r="B494" s="38" t="s">
        <v>1344</v>
      </c>
      <c r="C494" s="20">
        <f t="shared" ca="1" si="7"/>
        <v>39</v>
      </c>
      <c r="D494" s="29" t="s">
        <v>1345</v>
      </c>
      <c r="E494" s="19" t="s">
        <v>17</v>
      </c>
      <c r="F494" s="21">
        <v>31197</v>
      </c>
      <c r="G494" s="18" t="s">
        <v>28</v>
      </c>
      <c r="H494" s="18" t="s">
        <v>1326</v>
      </c>
      <c r="I494" s="21">
        <v>40180</v>
      </c>
      <c r="J494" s="29" t="s">
        <v>1327</v>
      </c>
      <c r="K494" s="19" t="s">
        <v>809</v>
      </c>
      <c r="L494" s="19" t="s">
        <v>61</v>
      </c>
      <c r="M494" s="19" t="s">
        <v>42</v>
      </c>
      <c r="N494" s="22" t="s">
        <v>77</v>
      </c>
      <c r="O494" s="2"/>
    </row>
    <row r="495" spans="1:15" ht="30" customHeight="1">
      <c r="A495" s="18">
        <v>492</v>
      </c>
      <c r="B495" s="38" t="s">
        <v>1346</v>
      </c>
      <c r="C495" s="20">
        <f t="shared" ca="1" si="7"/>
        <v>31</v>
      </c>
      <c r="D495" s="29" t="s">
        <v>1347</v>
      </c>
      <c r="E495" s="19" t="s">
        <v>17</v>
      </c>
      <c r="F495" s="31" t="s">
        <v>1348</v>
      </c>
      <c r="G495" s="18" t="s">
        <v>28</v>
      </c>
      <c r="H495" s="18" t="s">
        <v>1326</v>
      </c>
      <c r="I495" s="21">
        <v>44562</v>
      </c>
      <c r="J495" s="29" t="s">
        <v>1327</v>
      </c>
      <c r="K495" s="19" t="s">
        <v>1349</v>
      </c>
      <c r="L495" s="19" t="s">
        <v>1350</v>
      </c>
      <c r="M495" s="19" t="s">
        <v>76</v>
      </c>
      <c r="N495" s="22" t="s">
        <v>77</v>
      </c>
      <c r="O495" s="2"/>
    </row>
    <row r="496" spans="1:15" ht="30" customHeight="1">
      <c r="A496" s="18">
        <v>493</v>
      </c>
      <c r="B496" s="38" t="s">
        <v>1351</v>
      </c>
      <c r="C496" s="20">
        <f t="shared" ca="1" si="7"/>
        <v>45</v>
      </c>
      <c r="D496" s="29" t="s">
        <v>1352</v>
      </c>
      <c r="E496" s="19" t="s">
        <v>17</v>
      </c>
      <c r="F496" s="21">
        <v>29040</v>
      </c>
      <c r="G496" s="18" t="s">
        <v>28</v>
      </c>
      <c r="H496" s="18" t="s">
        <v>1326</v>
      </c>
      <c r="I496" s="21">
        <v>40179</v>
      </c>
      <c r="J496" s="29" t="s">
        <v>1327</v>
      </c>
      <c r="K496" s="19" t="s">
        <v>1339</v>
      </c>
      <c r="L496" s="235" t="s">
        <v>61</v>
      </c>
      <c r="M496" s="19" t="s">
        <v>424</v>
      </c>
      <c r="N496" s="22" t="s">
        <v>77</v>
      </c>
      <c r="O496" s="2"/>
    </row>
    <row r="497" spans="1:15" ht="30" customHeight="1">
      <c r="A497" s="18">
        <v>494</v>
      </c>
      <c r="B497" s="39" t="s">
        <v>1353</v>
      </c>
      <c r="C497" s="20">
        <f t="shared" ca="1" si="7"/>
        <v>30</v>
      </c>
      <c r="D497" s="40" t="s">
        <v>1354</v>
      </c>
      <c r="E497" s="19" t="s">
        <v>73</v>
      </c>
      <c r="F497" s="41">
        <v>34480</v>
      </c>
      <c r="G497" s="18" t="s">
        <v>28</v>
      </c>
      <c r="H497" s="18" t="s">
        <v>1326</v>
      </c>
      <c r="I497" s="21">
        <v>45017</v>
      </c>
      <c r="J497" s="29" t="s">
        <v>1327</v>
      </c>
      <c r="K497" s="19" t="s">
        <v>82</v>
      </c>
      <c r="L497" s="19" t="s">
        <v>675</v>
      </c>
      <c r="M497" s="19" t="s">
        <v>23</v>
      </c>
      <c r="N497" s="22" t="s">
        <v>24</v>
      </c>
      <c r="O497" s="2"/>
    </row>
    <row r="498" spans="1:15" ht="30" customHeight="1">
      <c r="A498" s="18">
        <v>495</v>
      </c>
      <c r="B498" s="38" t="s">
        <v>1355</v>
      </c>
      <c r="C498" s="20">
        <f t="shared" ca="1" si="7"/>
        <v>32</v>
      </c>
      <c r="D498" s="29" t="s">
        <v>1356</v>
      </c>
      <c r="E498" s="19" t="s">
        <v>73</v>
      </c>
      <c r="F498" s="31">
        <v>33910</v>
      </c>
      <c r="G498" s="18" t="s">
        <v>28</v>
      </c>
      <c r="H498" s="18" t="s">
        <v>1326</v>
      </c>
      <c r="I498" s="21">
        <v>44562</v>
      </c>
      <c r="J498" s="29" t="s">
        <v>1327</v>
      </c>
      <c r="K498" s="19" t="s">
        <v>728</v>
      </c>
      <c r="L498" s="19" t="s">
        <v>1357</v>
      </c>
      <c r="M498" s="19" t="s">
        <v>468</v>
      </c>
      <c r="N498" s="22" t="s">
        <v>77</v>
      </c>
      <c r="O498" s="2"/>
    </row>
    <row r="499" spans="1:15" ht="30" customHeight="1">
      <c r="A499" s="18">
        <v>496</v>
      </c>
      <c r="B499" s="39" t="s">
        <v>1358</v>
      </c>
      <c r="C499" s="20">
        <f t="shared" ca="1" si="7"/>
        <v>32</v>
      </c>
      <c r="D499" s="40" t="s">
        <v>1359</v>
      </c>
      <c r="E499" s="19" t="s">
        <v>73</v>
      </c>
      <c r="F499" s="41">
        <v>33898</v>
      </c>
      <c r="G499" s="18" t="s">
        <v>28</v>
      </c>
      <c r="H499" s="18" t="s">
        <v>1326</v>
      </c>
      <c r="I499" s="21">
        <v>45017</v>
      </c>
      <c r="J499" s="29" t="s">
        <v>1327</v>
      </c>
      <c r="K499" s="19" t="s">
        <v>82</v>
      </c>
      <c r="L499" s="19" t="s">
        <v>675</v>
      </c>
      <c r="M499" s="19" t="s">
        <v>23</v>
      </c>
      <c r="N499" s="22" t="s">
        <v>24</v>
      </c>
      <c r="O499" s="2"/>
    </row>
    <row r="500" spans="1:15" ht="30" customHeight="1">
      <c r="A500" s="18">
        <v>497</v>
      </c>
      <c r="B500" s="39" t="s">
        <v>1360</v>
      </c>
      <c r="C500" s="20">
        <f t="shared" ca="1" si="7"/>
        <v>24</v>
      </c>
      <c r="D500" s="40" t="s">
        <v>1361</v>
      </c>
      <c r="E500" s="19" t="s">
        <v>73</v>
      </c>
      <c r="F500" s="41">
        <v>36651</v>
      </c>
      <c r="G500" s="18" t="s">
        <v>18</v>
      </c>
      <c r="H500" s="18" t="s">
        <v>1326</v>
      </c>
      <c r="I500" s="21">
        <v>45017</v>
      </c>
      <c r="J500" s="29" t="s">
        <v>1327</v>
      </c>
      <c r="K500" s="19" t="s">
        <v>69</v>
      </c>
      <c r="L500" s="19" t="s">
        <v>70</v>
      </c>
      <c r="M500" s="19" t="s">
        <v>42</v>
      </c>
      <c r="N500" s="22" t="s">
        <v>24</v>
      </c>
      <c r="O500" s="2"/>
    </row>
    <row r="501" spans="1:15" ht="30" customHeight="1">
      <c r="A501" s="18">
        <v>498</v>
      </c>
      <c r="B501" s="43" t="s">
        <v>1362</v>
      </c>
      <c r="C501" s="20">
        <f t="shared" ca="1" si="7"/>
        <v>38</v>
      </c>
      <c r="D501" s="44" t="s">
        <v>1363</v>
      </c>
      <c r="E501" s="48" t="s">
        <v>17</v>
      </c>
      <c r="F501" s="46">
        <v>31628</v>
      </c>
      <c r="G501" s="47" t="s">
        <v>28</v>
      </c>
      <c r="H501" s="47" t="s">
        <v>1326</v>
      </c>
      <c r="I501" s="46">
        <v>40180</v>
      </c>
      <c r="J501" s="44" t="s">
        <v>1327</v>
      </c>
      <c r="K501" s="48" t="s">
        <v>728</v>
      </c>
      <c r="L501" s="48" t="s">
        <v>61</v>
      </c>
      <c r="M501" s="48" t="s">
        <v>1364</v>
      </c>
      <c r="N501" s="49" t="s">
        <v>77</v>
      </c>
      <c r="O501" s="2"/>
    </row>
    <row r="502" spans="1:15" ht="30" customHeight="1">
      <c r="A502" s="18">
        <v>499</v>
      </c>
      <c r="B502" s="39" t="s">
        <v>1365</v>
      </c>
      <c r="C502" s="20">
        <f t="shared" ca="1" si="7"/>
        <v>35</v>
      </c>
      <c r="D502" s="40" t="s">
        <v>1366</v>
      </c>
      <c r="E502" s="19" t="s">
        <v>17</v>
      </c>
      <c r="F502" s="41">
        <v>32781</v>
      </c>
      <c r="G502" s="18" t="s">
        <v>18</v>
      </c>
      <c r="H502" s="18" t="s">
        <v>1326</v>
      </c>
      <c r="I502" s="21">
        <v>45017</v>
      </c>
      <c r="J502" s="29" t="s">
        <v>1327</v>
      </c>
      <c r="K502" s="19" t="s">
        <v>21</v>
      </c>
      <c r="L502" s="19" t="s">
        <v>30</v>
      </c>
      <c r="M502" s="19" t="s">
        <v>23</v>
      </c>
      <c r="N502" s="22" t="s">
        <v>24</v>
      </c>
      <c r="O502" s="2"/>
    </row>
    <row r="503" spans="1:15" ht="30" customHeight="1">
      <c r="A503" s="18">
        <v>500</v>
      </c>
      <c r="B503" s="38" t="s">
        <v>1367</v>
      </c>
      <c r="C503" s="20">
        <f t="shared" ca="1" si="7"/>
        <v>45</v>
      </c>
      <c r="D503" s="29" t="s">
        <v>1368</v>
      </c>
      <c r="E503" s="19" t="s">
        <v>17</v>
      </c>
      <c r="F503" s="21">
        <v>29190</v>
      </c>
      <c r="G503" s="18" t="s">
        <v>28</v>
      </c>
      <c r="H503" s="18" t="s">
        <v>1326</v>
      </c>
      <c r="I503" s="21">
        <v>40541</v>
      </c>
      <c r="J503" s="29" t="s">
        <v>1327</v>
      </c>
      <c r="K503" s="19" t="s">
        <v>658</v>
      </c>
      <c r="L503" s="19" t="s">
        <v>587</v>
      </c>
      <c r="M503" s="19" t="s">
        <v>468</v>
      </c>
      <c r="N503" s="22" t="s">
        <v>77</v>
      </c>
      <c r="O503" s="2"/>
    </row>
    <row r="504" spans="1:15" ht="30" customHeight="1">
      <c r="A504" s="18">
        <v>501</v>
      </c>
      <c r="B504" s="38" t="s">
        <v>1369</v>
      </c>
      <c r="C504" s="20">
        <f t="shared" ca="1" si="7"/>
        <v>46</v>
      </c>
      <c r="D504" s="29" t="s">
        <v>1370</v>
      </c>
      <c r="E504" s="19" t="s">
        <v>17</v>
      </c>
      <c r="F504" s="21">
        <v>28728</v>
      </c>
      <c r="G504" s="18" t="s">
        <v>28</v>
      </c>
      <c r="H504" s="18" t="s">
        <v>1326</v>
      </c>
      <c r="I504" s="21">
        <v>40180</v>
      </c>
      <c r="J504" s="29" t="s">
        <v>1327</v>
      </c>
      <c r="K504" s="19" t="s">
        <v>728</v>
      </c>
      <c r="L504" s="19" t="s">
        <v>762</v>
      </c>
      <c r="M504" s="19" t="s">
        <v>42</v>
      </c>
      <c r="N504" s="22" t="s">
        <v>77</v>
      </c>
      <c r="O504" s="2"/>
    </row>
    <row r="505" spans="1:15" ht="30" customHeight="1">
      <c r="A505" s="18">
        <v>502</v>
      </c>
      <c r="B505" s="38" t="s">
        <v>1371</v>
      </c>
      <c r="C505" s="20">
        <f t="shared" ca="1" si="7"/>
        <v>27</v>
      </c>
      <c r="D505" s="29" t="s">
        <v>1372</v>
      </c>
      <c r="E505" s="19" t="s">
        <v>131</v>
      </c>
      <c r="F505" s="31">
        <v>35657</v>
      </c>
      <c r="G505" s="18" t="s">
        <v>28</v>
      </c>
      <c r="H505" s="18" t="s">
        <v>1326</v>
      </c>
      <c r="I505" s="21">
        <v>44562</v>
      </c>
      <c r="J505" s="29" t="s">
        <v>1327</v>
      </c>
      <c r="K505" s="19" t="s">
        <v>90</v>
      </c>
      <c r="L505" s="19" t="s">
        <v>70</v>
      </c>
      <c r="M505" s="19" t="s">
        <v>42</v>
      </c>
      <c r="N505" s="22" t="s">
        <v>24</v>
      </c>
      <c r="O505" s="2"/>
    </row>
    <row r="506" spans="1:15" ht="30" customHeight="1">
      <c r="A506" s="18">
        <v>503</v>
      </c>
      <c r="B506" s="38" t="s">
        <v>1373</v>
      </c>
      <c r="C506" s="20">
        <f t="shared" ca="1" si="7"/>
        <v>31</v>
      </c>
      <c r="D506" s="29" t="s">
        <v>1374</v>
      </c>
      <c r="E506" s="19" t="s">
        <v>17</v>
      </c>
      <c r="F506" s="21" t="s">
        <v>1375</v>
      </c>
      <c r="G506" s="18" t="s">
        <v>18</v>
      </c>
      <c r="H506" s="18" t="s">
        <v>1326</v>
      </c>
      <c r="I506" s="21">
        <v>44562</v>
      </c>
      <c r="J506" s="29" t="s">
        <v>1327</v>
      </c>
      <c r="K506" s="19" t="s">
        <v>21</v>
      </c>
      <c r="L506" s="19" t="s">
        <v>30</v>
      </c>
      <c r="M506" s="19" t="s">
        <v>23</v>
      </c>
      <c r="N506" s="22" t="s">
        <v>24</v>
      </c>
      <c r="O506" s="2"/>
    </row>
    <row r="507" spans="1:15" ht="30" customHeight="1">
      <c r="A507" s="18">
        <v>504</v>
      </c>
      <c r="B507" s="39" t="s">
        <v>1376</v>
      </c>
      <c r="C507" s="20">
        <f t="shared" ca="1" si="7"/>
        <v>29</v>
      </c>
      <c r="D507" s="40" t="s">
        <v>1377</v>
      </c>
      <c r="E507" s="19" t="s">
        <v>17</v>
      </c>
      <c r="F507" s="41">
        <v>35059</v>
      </c>
      <c r="G507" s="18" t="s">
        <v>28</v>
      </c>
      <c r="H507" s="18" t="s">
        <v>1326</v>
      </c>
      <c r="I507" s="21">
        <v>45017</v>
      </c>
      <c r="J507" s="29" t="s">
        <v>1327</v>
      </c>
      <c r="K507" s="19" t="s">
        <v>69</v>
      </c>
      <c r="L507" s="19" t="s">
        <v>70</v>
      </c>
      <c r="M507" s="19" t="s">
        <v>42</v>
      </c>
      <c r="N507" s="22" t="s">
        <v>24</v>
      </c>
      <c r="O507" s="2"/>
    </row>
    <row r="508" spans="1:15" ht="30" customHeight="1">
      <c r="A508" s="18">
        <v>505</v>
      </c>
      <c r="B508" s="38" t="s">
        <v>1378</v>
      </c>
      <c r="C508" s="20">
        <f t="shared" ca="1" si="7"/>
        <v>33</v>
      </c>
      <c r="D508" s="29" t="s">
        <v>1379</v>
      </c>
      <c r="E508" s="19" t="s">
        <v>173</v>
      </c>
      <c r="F508" s="31">
        <v>33376</v>
      </c>
      <c r="G508" s="18" t="s">
        <v>28</v>
      </c>
      <c r="H508" s="18" t="s">
        <v>1326</v>
      </c>
      <c r="I508" s="21">
        <v>44562</v>
      </c>
      <c r="J508" s="29" t="s">
        <v>1327</v>
      </c>
      <c r="K508" s="19" t="s">
        <v>82</v>
      </c>
      <c r="L508" s="19" t="s">
        <v>675</v>
      </c>
      <c r="M508" s="19" t="s">
        <v>23</v>
      </c>
      <c r="N508" s="22" t="s">
        <v>24</v>
      </c>
      <c r="O508" s="2"/>
    </row>
    <row r="509" spans="1:15" ht="30" customHeight="1">
      <c r="A509" s="18">
        <v>506</v>
      </c>
      <c r="B509" s="39" t="s">
        <v>1380</v>
      </c>
      <c r="C509" s="20">
        <f t="shared" ca="1" si="7"/>
        <v>27</v>
      </c>
      <c r="D509" s="40" t="s">
        <v>1381</v>
      </c>
      <c r="E509" s="19" t="s">
        <v>17</v>
      </c>
      <c r="F509" s="41">
        <v>35491</v>
      </c>
      <c r="G509" s="18" t="s">
        <v>18</v>
      </c>
      <c r="H509" s="18" t="s">
        <v>1326</v>
      </c>
      <c r="I509" s="21">
        <v>45017</v>
      </c>
      <c r="J509" s="29" t="s">
        <v>1327</v>
      </c>
      <c r="K509" s="19" t="s">
        <v>82</v>
      </c>
      <c r="L509" s="19" t="s">
        <v>675</v>
      </c>
      <c r="M509" s="19" t="s">
        <v>23</v>
      </c>
      <c r="N509" s="22" t="s">
        <v>24</v>
      </c>
      <c r="O509" s="2"/>
    </row>
    <row r="510" spans="1:15" ht="30" customHeight="1">
      <c r="A510" s="18">
        <v>507</v>
      </c>
      <c r="B510" s="38" t="s">
        <v>1382</v>
      </c>
      <c r="C510" s="20">
        <f t="shared" ca="1" si="7"/>
        <v>32</v>
      </c>
      <c r="D510" s="29" t="s">
        <v>1383</v>
      </c>
      <c r="E510" s="19" t="s">
        <v>17</v>
      </c>
      <c r="F510" s="21">
        <v>33738</v>
      </c>
      <c r="G510" s="18" t="s">
        <v>18</v>
      </c>
      <c r="H510" s="18" t="s">
        <v>1326</v>
      </c>
      <c r="I510" s="21">
        <v>44562</v>
      </c>
      <c r="J510" s="29" t="s">
        <v>1327</v>
      </c>
      <c r="K510" s="19" t="s">
        <v>1384</v>
      </c>
      <c r="L510" s="19" t="s">
        <v>762</v>
      </c>
      <c r="M510" s="19" t="s">
        <v>42</v>
      </c>
      <c r="N510" s="22" t="s">
        <v>77</v>
      </c>
      <c r="O510" s="2"/>
    </row>
    <row r="511" spans="1:15" ht="30" customHeight="1">
      <c r="A511" s="18">
        <v>508</v>
      </c>
      <c r="B511" s="38" t="s">
        <v>1385</v>
      </c>
      <c r="C511" s="20">
        <f t="shared" ca="1" si="7"/>
        <v>33</v>
      </c>
      <c r="D511" s="29" t="s">
        <v>1386</v>
      </c>
      <c r="E511" s="19" t="s">
        <v>17</v>
      </c>
      <c r="F511" s="21">
        <v>33264</v>
      </c>
      <c r="G511" s="18" t="s">
        <v>28</v>
      </c>
      <c r="H511" s="254" t="s">
        <v>1109</v>
      </c>
      <c r="I511" s="21">
        <v>45323</v>
      </c>
      <c r="J511" s="29" t="s">
        <v>1327</v>
      </c>
      <c r="K511" s="19" t="s">
        <v>21</v>
      </c>
      <c r="L511" s="19" t="s">
        <v>30</v>
      </c>
      <c r="M511" s="19" t="s">
        <v>23</v>
      </c>
      <c r="N511" s="22" t="s">
        <v>24</v>
      </c>
      <c r="O511" s="2"/>
    </row>
    <row r="512" spans="1:15" ht="30" customHeight="1">
      <c r="A512" s="18">
        <v>509</v>
      </c>
      <c r="B512" s="43" t="s">
        <v>1387</v>
      </c>
      <c r="C512" s="20">
        <f t="shared" ca="1" si="7"/>
        <v>43</v>
      </c>
      <c r="D512" s="44" t="s">
        <v>1388</v>
      </c>
      <c r="E512" s="48" t="s">
        <v>17</v>
      </c>
      <c r="F512" s="50" t="s">
        <v>1389</v>
      </c>
      <c r="G512" s="47" t="s">
        <v>28</v>
      </c>
      <c r="H512" s="47" t="s">
        <v>1326</v>
      </c>
      <c r="I512" s="46">
        <v>44562</v>
      </c>
      <c r="J512" s="44" t="s">
        <v>1327</v>
      </c>
      <c r="K512" s="48" t="s">
        <v>728</v>
      </c>
      <c r="L512" s="48" t="s">
        <v>1390</v>
      </c>
      <c r="M512" s="48" t="s">
        <v>1391</v>
      </c>
      <c r="N512" s="49" t="s">
        <v>77</v>
      </c>
      <c r="O512" s="2"/>
    </row>
    <row r="513" spans="1:15" ht="30" customHeight="1">
      <c r="A513" s="18">
        <v>510</v>
      </c>
      <c r="B513" s="38" t="s">
        <v>1392</v>
      </c>
      <c r="C513" s="20">
        <f t="shared" ca="1" si="7"/>
        <v>43</v>
      </c>
      <c r="D513" s="29" t="s">
        <v>1393</v>
      </c>
      <c r="E513" s="19" t="s">
        <v>17</v>
      </c>
      <c r="F513" s="21">
        <v>29680</v>
      </c>
      <c r="G513" s="18" t="s">
        <v>28</v>
      </c>
      <c r="H513" s="18" t="s">
        <v>1326</v>
      </c>
      <c r="I513" s="21">
        <v>40180</v>
      </c>
      <c r="J513" s="29" t="s">
        <v>1327</v>
      </c>
      <c r="K513" s="19" t="s">
        <v>728</v>
      </c>
      <c r="L513" s="19" t="s">
        <v>762</v>
      </c>
      <c r="M513" s="19" t="s">
        <v>42</v>
      </c>
      <c r="N513" s="22" t="s">
        <v>77</v>
      </c>
      <c r="O513" s="2"/>
    </row>
    <row r="514" spans="1:15" ht="30" customHeight="1">
      <c r="A514" s="18">
        <v>511</v>
      </c>
      <c r="B514" s="38" t="s">
        <v>1394</v>
      </c>
      <c r="C514" s="20">
        <f t="shared" ca="1" si="7"/>
        <v>39</v>
      </c>
      <c r="D514" s="29" t="s">
        <v>1395</v>
      </c>
      <c r="E514" s="19" t="s">
        <v>1396</v>
      </c>
      <c r="F514" s="21">
        <v>31235</v>
      </c>
      <c r="G514" s="18" t="s">
        <v>28</v>
      </c>
      <c r="H514" s="18" t="s">
        <v>1326</v>
      </c>
      <c r="I514" s="21">
        <v>41214</v>
      </c>
      <c r="J514" s="29" t="s">
        <v>1327</v>
      </c>
      <c r="K514" s="19" t="s">
        <v>586</v>
      </c>
      <c r="L514" s="19" t="s">
        <v>1397</v>
      </c>
      <c r="M514" s="19" t="s">
        <v>468</v>
      </c>
      <c r="N514" s="22" t="s">
        <v>77</v>
      </c>
      <c r="O514" s="2"/>
    </row>
    <row r="515" spans="1:15" ht="30" customHeight="1">
      <c r="A515" s="18">
        <v>512</v>
      </c>
      <c r="B515" s="38" t="s">
        <v>1398</v>
      </c>
      <c r="C515" s="20">
        <f t="shared" ca="1" si="7"/>
        <v>31</v>
      </c>
      <c r="D515" s="29" t="s">
        <v>1399</v>
      </c>
      <c r="E515" s="19" t="s">
        <v>17</v>
      </c>
      <c r="F515" s="21">
        <v>34042</v>
      </c>
      <c r="G515" s="18" t="s">
        <v>28</v>
      </c>
      <c r="H515" s="18" t="s">
        <v>1326</v>
      </c>
      <c r="I515" s="21">
        <v>41944</v>
      </c>
      <c r="J515" s="29" t="s">
        <v>1327</v>
      </c>
      <c r="K515" s="19" t="s">
        <v>1400</v>
      </c>
      <c r="L515" s="19" t="s">
        <v>1401</v>
      </c>
      <c r="M515" s="19" t="s">
        <v>424</v>
      </c>
      <c r="N515" s="22" t="s">
        <v>77</v>
      </c>
      <c r="O515" s="2"/>
    </row>
    <row r="516" spans="1:15" ht="30" customHeight="1">
      <c r="A516" s="18">
        <v>513</v>
      </c>
      <c r="B516" s="38" t="s">
        <v>1402</v>
      </c>
      <c r="C516" s="20">
        <f t="shared" ca="1" si="7"/>
        <v>29</v>
      </c>
      <c r="D516" s="29" t="s">
        <v>1403</v>
      </c>
      <c r="E516" s="19" t="s">
        <v>17</v>
      </c>
      <c r="F516" s="31">
        <v>35015</v>
      </c>
      <c r="G516" s="18" t="s">
        <v>28</v>
      </c>
      <c r="H516" s="18" t="s">
        <v>1326</v>
      </c>
      <c r="I516" s="21">
        <v>44562</v>
      </c>
      <c r="J516" s="29" t="s">
        <v>1327</v>
      </c>
      <c r="K516" s="19" t="s">
        <v>209</v>
      </c>
      <c r="L516" s="19" t="s">
        <v>1340</v>
      </c>
      <c r="M516" s="19" t="s">
        <v>187</v>
      </c>
      <c r="N516" s="22" t="s">
        <v>77</v>
      </c>
      <c r="O516" s="2"/>
    </row>
    <row r="517" spans="1:15" ht="30" customHeight="1">
      <c r="A517" s="18">
        <v>514</v>
      </c>
      <c r="B517" s="39" t="s">
        <v>1404</v>
      </c>
      <c r="C517" s="20">
        <f t="shared" ca="1" si="7"/>
        <v>24</v>
      </c>
      <c r="D517" s="40" t="s">
        <v>1405</v>
      </c>
      <c r="E517" s="19" t="s">
        <v>73</v>
      </c>
      <c r="F517" s="41">
        <v>36673</v>
      </c>
      <c r="G517" s="18" t="s">
        <v>18</v>
      </c>
      <c r="H517" s="18" t="s">
        <v>1326</v>
      </c>
      <c r="I517" s="21">
        <v>45017</v>
      </c>
      <c r="J517" s="29" t="s">
        <v>1327</v>
      </c>
      <c r="K517" s="19" t="s">
        <v>21</v>
      </c>
      <c r="L517" s="19" t="s">
        <v>30</v>
      </c>
      <c r="M517" s="19" t="s">
        <v>23</v>
      </c>
      <c r="N517" s="22" t="s">
        <v>24</v>
      </c>
      <c r="O517" s="2"/>
    </row>
    <row r="518" spans="1:15" ht="30" customHeight="1">
      <c r="A518" s="18">
        <v>515</v>
      </c>
      <c r="B518" s="39" t="s">
        <v>1406</v>
      </c>
      <c r="C518" s="20">
        <f t="shared" ca="1" si="7"/>
        <v>33</v>
      </c>
      <c r="D518" s="40" t="s">
        <v>1407</v>
      </c>
      <c r="E518" s="19" t="s">
        <v>17</v>
      </c>
      <c r="F518" s="41">
        <v>33312</v>
      </c>
      <c r="G518" s="18" t="s">
        <v>18</v>
      </c>
      <c r="H518" s="18" t="s">
        <v>1326</v>
      </c>
      <c r="I518" s="21">
        <v>45017</v>
      </c>
      <c r="J518" s="29" t="s">
        <v>1327</v>
      </c>
      <c r="K518" s="19" t="s">
        <v>82</v>
      </c>
      <c r="L518" s="19" t="s">
        <v>675</v>
      </c>
      <c r="M518" s="19" t="s">
        <v>23</v>
      </c>
      <c r="N518" s="22" t="s">
        <v>24</v>
      </c>
      <c r="O518" s="2"/>
    </row>
    <row r="519" spans="1:15" ht="30" customHeight="1">
      <c r="A519" s="18">
        <v>516</v>
      </c>
      <c r="B519" s="39" t="s">
        <v>1408</v>
      </c>
      <c r="C519" s="20">
        <f t="shared" ref="C519:C572" ca="1" si="8">(YEAR(NOW())-YEAR(F519))</f>
        <v>25</v>
      </c>
      <c r="D519" s="40" t="s">
        <v>1409</v>
      </c>
      <c r="E519" s="19" t="s">
        <v>17</v>
      </c>
      <c r="F519" s="41">
        <v>36437</v>
      </c>
      <c r="G519" s="18" t="s">
        <v>18</v>
      </c>
      <c r="H519" s="18" t="s">
        <v>1326</v>
      </c>
      <c r="I519" s="21">
        <v>45017</v>
      </c>
      <c r="J519" s="29" t="s">
        <v>1327</v>
      </c>
      <c r="K519" s="19" t="s">
        <v>1050</v>
      </c>
      <c r="L519" s="19" t="s">
        <v>1410</v>
      </c>
      <c r="M519" s="19" t="s">
        <v>76</v>
      </c>
      <c r="N519" s="22" t="s">
        <v>77</v>
      </c>
      <c r="O519" s="2"/>
    </row>
    <row r="520" spans="1:15" ht="30" customHeight="1">
      <c r="A520" s="18">
        <v>517</v>
      </c>
      <c r="B520" s="39" t="s">
        <v>1411</v>
      </c>
      <c r="C520" s="20">
        <f t="shared" ca="1" si="8"/>
        <v>25</v>
      </c>
      <c r="D520" s="40" t="s">
        <v>1412</v>
      </c>
      <c r="E520" s="19" t="s">
        <v>17</v>
      </c>
      <c r="F520" s="41">
        <v>36315</v>
      </c>
      <c r="G520" s="18" t="s">
        <v>18</v>
      </c>
      <c r="H520" s="18" t="s">
        <v>1326</v>
      </c>
      <c r="I520" s="21">
        <v>45017</v>
      </c>
      <c r="J520" s="29" t="s">
        <v>1327</v>
      </c>
      <c r="K520" s="19" t="s">
        <v>21</v>
      </c>
      <c r="L520" s="19" t="s">
        <v>30</v>
      </c>
      <c r="M520" s="19" t="s">
        <v>23</v>
      </c>
      <c r="N520" s="22" t="s">
        <v>24</v>
      </c>
      <c r="O520" s="2"/>
    </row>
    <row r="521" spans="1:15" ht="30" customHeight="1">
      <c r="A521" s="18">
        <v>518</v>
      </c>
      <c r="B521" s="39" t="s">
        <v>1413</v>
      </c>
      <c r="C521" s="20">
        <f t="shared" ca="1" si="8"/>
        <v>25</v>
      </c>
      <c r="D521" s="40" t="s">
        <v>1412</v>
      </c>
      <c r="E521" s="19" t="s">
        <v>73</v>
      </c>
      <c r="F521" s="41">
        <v>36269</v>
      </c>
      <c r="G521" s="18" t="s">
        <v>18</v>
      </c>
      <c r="H521" s="18" t="s">
        <v>1326</v>
      </c>
      <c r="I521" s="21">
        <v>45017</v>
      </c>
      <c r="J521" s="29" t="s">
        <v>1327</v>
      </c>
      <c r="K521" s="19" t="s">
        <v>21</v>
      </c>
      <c r="L521" s="19" t="s">
        <v>30</v>
      </c>
      <c r="M521" s="19" t="s">
        <v>23</v>
      </c>
      <c r="N521" s="22" t="s">
        <v>24</v>
      </c>
      <c r="O521" s="2"/>
    </row>
    <row r="522" spans="1:15" ht="30" customHeight="1">
      <c r="A522" s="18">
        <v>519</v>
      </c>
      <c r="B522" s="38" t="s">
        <v>1414</v>
      </c>
      <c r="C522" s="20">
        <f t="shared" ca="1" si="8"/>
        <v>31</v>
      </c>
      <c r="D522" s="29" t="s">
        <v>1415</v>
      </c>
      <c r="E522" s="19" t="s">
        <v>17</v>
      </c>
      <c r="F522" s="31">
        <v>34300</v>
      </c>
      <c r="G522" s="18" t="s">
        <v>28</v>
      </c>
      <c r="H522" s="18" t="s">
        <v>1326</v>
      </c>
      <c r="I522" s="21">
        <v>44562</v>
      </c>
      <c r="J522" s="29" t="s">
        <v>1327</v>
      </c>
      <c r="K522" s="19" t="s">
        <v>82</v>
      </c>
      <c r="L522" s="19" t="s">
        <v>675</v>
      </c>
      <c r="M522" s="19" t="s">
        <v>23</v>
      </c>
      <c r="N522" s="22" t="s">
        <v>24</v>
      </c>
      <c r="O522" s="2"/>
    </row>
    <row r="523" spans="1:15" ht="30" customHeight="1">
      <c r="A523" s="18">
        <v>520</v>
      </c>
      <c r="B523" s="51" t="s">
        <v>1418</v>
      </c>
      <c r="C523" s="20">
        <f t="shared" ca="1" si="8"/>
        <v>27</v>
      </c>
      <c r="D523" s="40" t="s">
        <v>1419</v>
      </c>
      <c r="E523" s="19" t="s">
        <v>17</v>
      </c>
      <c r="F523" s="41">
        <v>35680</v>
      </c>
      <c r="G523" s="18" t="s">
        <v>18</v>
      </c>
      <c r="H523" s="18" t="s">
        <v>1326</v>
      </c>
      <c r="I523" s="21">
        <v>45017</v>
      </c>
      <c r="J523" s="29" t="s">
        <v>1327</v>
      </c>
      <c r="K523" s="19" t="s">
        <v>21</v>
      </c>
      <c r="L523" s="19" t="s">
        <v>30</v>
      </c>
      <c r="M523" s="19" t="s">
        <v>23</v>
      </c>
      <c r="N523" s="22" t="s">
        <v>24</v>
      </c>
      <c r="O523" s="2"/>
    </row>
    <row r="524" spans="1:15" ht="30" customHeight="1">
      <c r="A524" s="18">
        <v>521</v>
      </c>
      <c r="B524" s="38" t="s">
        <v>1420</v>
      </c>
      <c r="C524" s="20">
        <f t="shared" ca="1" si="8"/>
        <v>32</v>
      </c>
      <c r="D524" s="29" t="s">
        <v>1421</v>
      </c>
      <c r="E524" s="19" t="s">
        <v>509</v>
      </c>
      <c r="F524" s="31">
        <v>33836</v>
      </c>
      <c r="G524" s="18" t="s">
        <v>28</v>
      </c>
      <c r="H524" s="18" t="s">
        <v>1326</v>
      </c>
      <c r="I524" s="21">
        <v>44562</v>
      </c>
      <c r="J524" s="29" t="s">
        <v>1327</v>
      </c>
      <c r="K524" s="19" t="s">
        <v>82</v>
      </c>
      <c r="L524" s="19" t="s">
        <v>675</v>
      </c>
      <c r="M524" s="19" t="s">
        <v>23</v>
      </c>
      <c r="N524" s="22" t="s">
        <v>24</v>
      </c>
      <c r="O524" s="2"/>
    </row>
    <row r="525" spans="1:15" ht="30" customHeight="1">
      <c r="A525" s="18">
        <v>522</v>
      </c>
      <c r="B525" s="38" t="s">
        <v>1422</v>
      </c>
      <c r="C525" s="20">
        <f t="shared" ca="1" si="8"/>
        <v>42</v>
      </c>
      <c r="D525" s="29" t="s">
        <v>1423</v>
      </c>
      <c r="E525" s="19" t="s">
        <v>17</v>
      </c>
      <c r="F525" s="21">
        <v>30112</v>
      </c>
      <c r="G525" s="18" t="s">
        <v>18</v>
      </c>
      <c r="H525" s="18" t="s">
        <v>1326</v>
      </c>
      <c r="I525" s="21">
        <v>40205</v>
      </c>
      <c r="J525" s="29" t="s">
        <v>1327</v>
      </c>
      <c r="K525" s="19" t="s">
        <v>1424</v>
      </c>
      <c r="L525" s="19" t="s">
        <v>1340</v>
      </c>
      <c r="M525" s="19" t="s">
        <v>187</v>
      </c>
      <c r="N525" s="22" t="s">
        <v>77</v>
      </c>
      <c r="O525" s="2"/>
    </row>
    <row r="526" spans="1:15" ht="30" customHeight="1">
      <c r="A526" s="18">
        <v>523</v>
      </c>
      <c r="B526" s="38" t="s">
        <v>1425</v>
      </c>
      <c r="C526" s="20">
        <f t="shared" ca="1" si="8"/>
        <v>31</v>
      </c>
      <c r="D526" s="29" t="s">
        <v>1426</v>
      </c>
      <c r="E526" s="19" t="s">
        <v>17</v>
      </c>
      <c r="F526" s="21">
        <v>34330</v>
      </c>
      <c r="G526" s="18" t="s">
        <v>18</v>
      </c>
      <c r="H526" s="18" t="s">
        <v>1326</v>
      </c>
      <c r="I526" s="21">
        <v>42887</v>
      </c>
      <c r="J526" s="29" t="s">
        <v>1327</v>
      </c>
      <c r="K526" s="19" t="s">
        <v>197</v>
      </c>
      <c r="L526" s="19" t="s">
        <v>482</v>
      </c>
      <c r="M526" s="19" t="s">
        <v>199</v>
      </c>
      <c r="N526" s="22" t="s">
        <v>24</v>
      </c>
      <c r="O526" s="2"/>
    </row>
    <row r="527" spans="1:15" ht="30" customHeight="1">
      <c r="A527" s="18">
        <v>524</v>
      </c>
      <c r="B527" s="39" t="s">
        <v>1427</v>
      </c>
      <c r="C527" s="20">
        <f t="shared" ca="1" si="8"/>
        <v>26</v>
      </c>
      <c r="D527" s="40" t="s">
        <v>1428</v>
      </c>
      <c r="E527" s="19" t="s">
        <v>17</v>
      </c>
      <c r="F527" s="41">
        <v>35950</v>
      </c>
      <c r="G527" s="18" t="s">
        <v>18</v>
      </c>
      <c r="H527" s="18" t="s">
        <v>1326</v>
      </c>
      <c r="I527" s="21">
        <v>45017</v>
      </c>
      <c r="J527" s="29" t="s">
        <v>1327</v>
      </c>
      <c r="K527" s="19" t="s">
        <v>227</v>
      </c>
      <c r="L527" s="28" t="s">
        <v>688</v>
      </c>
      <c r="M527" s="19" t="s">
        <v>42</v>
      </c>
      <c r="N527" s="22" t="s">
        <v>24</v>
      </c>
      <c r="O527" s="2"/>
    </row>
    <row r="528" spans="1:15" ht="30" customHeight="1">
      <c r="A528" s="18">
        <v>525</v>
      </c>
      <c r="B528" s="38" t="s">
        <v>1429</v>
      </c>
      <c r="C528" s="20">
        <f t="shared" ca="1" si="8"/>
        <v>31</v>
      </c>
      <c r="D528" s="29" t="s">
        <v>1430</v>
      </c>
      <c r="E528" s="19" t="s">
        <v>17</v>
      </c>
      <c r="F528" s="31">
        <v>34220</v>
      </c>
      <c r="G528" s="18" t="s">
        <v>18</v>
      </c>
      <c r="H528" s="18" t="s">
        <v>1326</v>
      </c>
      <c r="I528" s="21">
        <v>44562</v>
      </c>
      <c r="J528" s="29" t="s">
        <v>1327</v>
      </c>
      <c r="K528" s="19" t="s">
        <v>21</v>
      </c>
      <c r="L528" s="19" t="s">
        <v>30</v>
      </c>
      <c r="M528" s="19" t="s">
        <v>23</v>
      </c>
      <c r="N528" s="22" t="s">
        <v>24</v>
      </c>
      <c r="O528" s="2"/>
    </row>
    <row r="529" spans="1:15" ht="30" customHeight="1">
      <c r="A529" s="18">
        <v>526</v>
      </c>
      <c r="B529" s="38" t="s">
        <v>1433</v>
      </c>
      <c r="C529" s="20">
        <f t="shared" ca="1" si="8"/>
        <v>34</v>
      </c>
      <c r="D529" s="29" t="s">
        <v>1434</v>
      </c>
      <c r="E529" s="19" t="s">
        <v>17</v>
      </c>
      <c r="F529" s="21">
        <v>33035</v>
      </c>
      <c r="G529" s="18" t="s">
        <v>18</v>
      </c>
      <c r="H529" s="18" t="s">
        <v>1326</v>
      </c>
      <c r="I529" s="21">
        <v>40969</v>
      </c>
      <c r="J529" s="29" t="s">
        <v>1327</v>
      </c>
      <c r="K529" s="19" t="s">
        <v>82</v>
      </c>
      <c r="L529" s="19" t="s">
        <v>675</v>
      </c>
      <c r="M529" s="19" t="s">
        <v>23</v>
      </c>
      <c r="N529" s="22" t="s">
        <v>24</v>
      </c>
      <c r="O529" s="2"/>
    </row>
    <row r="530" spans="1:15" ht="30" customHeight="1">
      <c r="A530" s="18">
        <v>527</v>
      </c>
      <c r="B530" s="38" t="s">
        <v>1435</v>
      </c>
      <c r="C530" s="20">
        <f t="shared" ca="1" si="8"/>
        <v>37</v>
      </c>
      <c r="D530" s="29" t="s">
        <v>1436</v>
      </c>
      <c r="E530" s="19" t="s">
        <v>73</v>
      </c>
      <c r="F530" s="21">
        <v>32018</v>
      </c>
      <c r="G530" s="18" t="s">
        <v>28</v>
      </c>
      <c r="H530" s="18" t="s">
        <v>1326</v>
      </c>
      <c r="I530" s="21">
        <v>40969</v>
      </c>
      <c r="J530" s="29" t="s">
        <v>1327</v>
      </c>
      <c r="K530" s="19" t="s">
        <v>728</v>
      </c>
      <c r="L530" s="19" t="s">
        <v>61</v>
      </c>
      <c r="M530" s="19" t="s">
        <v>634</v>
      </c>
      <c r="N530" s="22" t="s">
        <v>77</v>
      </c>
      <c r="O530" s="2"/>
    </row>
    <row r="531" spans="1:15" ht="30" customHeight="1">
      <c r="A531" s="18">
        <v>528</v>
      </c>
      <c r="B531" s="39" t="s">
        <v>1437</v>
      </c>
      <c r="C531" s="20">
        <f t="shared" ca="1" si="8"/>
        <v>24</v>
      </c>
      <c r="D531" s="40" t="s">
        <v>1438</v>
      </c>
      <c r="E531" s="19" t="s">
        <v>73</v>
      </c>
      <c r="F531" s="41">
        <v>36742</v>
      </c>
      <c r="G531" s="18" t="s">
        <v>18</v>
      </c>
      <c r="H531" s="18" t="s">
        <v>1326</v>
      </c>
      <c r="I531" s="21">
        <v>45017</v>
      </c>
      <c r="J531" s="29" t="s">
        <v>1327</v>
      </c>
      <c r="K531" s="19" t="s">
        <v>21</v>
      </c>
      <c r="L531" s="19" t="s">
        <v>30</v>
      </c>
      <c r="M531" s="19" t="s">
        <v>23</v>
      </c>
      <c r="N531" s="22" t="s">
        <v>24</v>
      </c>
      <c r="O531" s="2"/>
    </row>
    <row r="532" spans="1:15" ht="30" customHeight="1">
      <c r="A532" s="18">
        <v>529</v>
      </c>
      <c r="B532" s="39" t="s">
        <v>1441</v>
      </c>
      <c r="C532" s="20">
        <f t="shared" ca="1" si="8"/>
        <v>27</v>
      </c>
      <c r="D532" s="40" t="s">
        <v>1442</v>
      </c>
      <c r="E532" s="19" t="s">
        <v>17</v>
      </c>
      <c r="F532" s="41">
        <v>35627</v>
      </c>
      <c r="G532" s="18" t="s">
        <v>18</v>
      </c>
      <c r="H532" s="18" t="s">
        <v>1326</v>
      </c>
      <c r="I532" s="21">
        <v>45017</v>
      </c>
      <c r="J532" s="29" t="s">
        <v>1327</v>
      </c>
      <c r="K532" s="19" t="s">
        <v>82</v>
      </c>
      <c r="L532" s="19" t="s">
        <v>675</v>
      </c>
      <c r="M532" s="19" t="s">
        <v>23</v>
      </c>
      <c r="N532" s="22" t="s">
        <v>24</v>
      </c>
      <c r="O532" s="2"/>
    </row>
    <row r="533" spans="1:15" ht="30" customHeight="1">
      <c r="A533" s="18">
        <v>530</v>
      </c>
      <c r="B533" s="39" t="s">
        <v>1443</v>
      </c>
      <c r="C533" s="20">
        <f t="shared" ca="1" si="8"/>
        <v>31</v>
      </c>
      <c r="D533" s="40" t="s">
        <v>1444</v>
      </c>
      <c r="E533" s="19" t="s">
        <v>17</v>
      </c>
      <c r="F533" s="41">
        <v>34206</v>
      </c>
      <c r="G533" s="18" t="s">
        <v>18</v>
      </c>
      <c r="H533" s="18" t="s">
        <v>1326</v>
      </c>
      <c r="I533" s="21">
        <v>45017</v>
      </c>
      <c r="J533" s="29" t="s">
        <v>1327</v>
      </c>
      <c r="K533" s="19" t="s">
        <v>21</v>
      </c>
      <c r="L533" s="19" t="s">
        <v>30</v>
      </c>
      <c r="M533" s="19" t="s">
        <v>23</v>
      </c>
      <c r="N533" s="22" t="s">
        <v>24</v>
      </c>
      <c r="O533" s="2"/>
    </row>
    <row r="534" spans="1:15" ht="30" customHeight="1">
      <c r="A534" s="18">
        <v>531</v>
      </c>
      <c r="B534" s="38" t="s">
        <v>1445</v>
      </c>
      <c r="C534" s="20">
        <f t="shared" ca="1" si="8"/>
        <v>32</v>
      </c>
      <c r="D534" s="29" t="s">
        <v>1446</v>
      </c>
      <c r="E534" s="19" t="s">
        <v>17</v>
      </c>
      <c r="F534" s="31">
        <v>33714</v>
      </c>
      <c r="G534" s="18" t="s">
        <v>18</v>
      </c>
      <c r="H534" s="18" t="s">
        <v>1326</v>
      </c>
      <c r="I534" s="21">
        <v>44562</v>
      </c>
      <c r="J534" s="29" t="s">
        <v>1327</v>
      </c>
      <c r="K534" s="19" t="s">
        <v>1447</v>
      </c>
      <c r="L534" s="19" t="s">
        <v>1340</v>
      </c>
      <c r="M534" s="19" t="s">
        <v>187</v>
      </c>
      <c r="N534" s="22" t="s">
        <v>77</v>
      </c>
      <c r="O534" s="2"/>
    </row>
    <row r="535" spans="1:15" ht="30" customHeight="1">
      <c r="A535" s="18">
        <v>532</v>
      </c>
      <c r="B535" s="39" t="s">
        <v>1448</v>
      </c>
      <c r="C535" s="20">
        <f t="shared" ca="1" si="8"/>
        <v>27</v>
      </c>
      <c r="D535" s="40" t="s">
        <v>1449</v>
      </c>
      <c r="E535" s="19" t="s">
        <v>73</v>
      </c>
      <c r="F535" s="41">
        <v>35461</v>
      </c>
      <c r="G535" s="18" t="s">
        <v>28</v>
      </c>
      <c r="H535" s="18" t="s">
        <v>1326</v>
      </c>
      <c r="I535" s="21">
        <v>45017</v>
      </c>
      <c r="J535" s="29" t="s">
        <v>1327</v>
      </c>
      <c r="K535" s="19" t="s">
        <v>69</v>
      </c>
      <c r="L535" s="19" t="s">
        <v>70</v>
      </c>
      <c r="M535" s="19" t="s">
        <v>42</v>
      </c>
      <c r="N535" s="22" t="s">
        <v>24</v>
      </c>
      <c r="O535" s="2"/>
    </row>
    <row r="536" spans="1:15" ht="30" customHeight="1">
      <c r="A536" s="18">
        <v>533</v>
      </c>
      <c r="B536" s="38" t="s">
        <v>1450</v>
      </c>
      <c r="C536" s="20">
        <f t="shared" ca="1" si="8"/>
        <v>43</v>
      </c>
      <c r="D536" s="29" t="s">
        <v>1451</v>
      </c>
      <c r="E536" s="19" t="s">
        <v>17</v>
      </c>
      <c r="F536" s="21">
        <v>29630</v>
      </c>
      <c r="G536" s="18" t="s">
        <v>18</v>
      </c>
      <c r="H536" s="18" t="s">
        <v>1326</v>
      </c>
      <c r="I536" s="21">
        <v>40180</v>
      </c>
      <c r="J536" s="29" t="s">
        <v>1327</v>
      </c>
      <c r="K536" s="19" t="s">
        <v>796</v>
      </c>
      <c r="L536" s="19" t="s">
        <v>1340</v>
      </c>
      <c r="M536" s="19" t="s">
        <v>42</v>
      </c>
      <c r="N536" s="22" t="s">
        <v>77</v>
      </c>
      <c r="O536" s="2"/>
    </row>
    <row r="537" spans="1:15" ht="30" customHeight="1">
      <c r="A537" s="18">
        <v>534</v>
      </c>
      <c r="B537" s="38" t="s">
        <v>1452</v>
      </c>
      <c r="C537" s="20">
        <f t="shared" ca="1" si="8"/>
        <v>40</v>
      </c>
      <c r="D537" s="29" t="s">
        <v>1453</v>
      </c>
      <c r="E537" s="19" t="s">
        <v>17</v>
      </c>
      <c r="F537" s="21">
        <v>30705</v>
      </c>
      <c r="G537" s="18" t="s">
        <v>28</v>
      </c>
      <c r="H537" s="18" t="s">
        <v>1326</v>
      </c>
      <c r="I537" s="21">
        <v>40180</v>
      </c>
      <c r="J537" s="29" t="s">
        <v>1327</v>
      </c>
      <c r="K537" s="19" t="s">
        <v>21</v>
      </c>
      <c r="L537" s="19" t="s">
        <v>30</v>
      </c>
      <c r="M537" s="19" t="s">
        <v>23</v>
      </c>
      <c r="N537" s="22" t="s">
        <v>24</v>
      </c>
      <c r="O537" s="2"/>
    </row>
    <row r="538" spans="1:15" ht="30" customHeight="1">
      <c r="A538" s="18">
        <v>535</v>
      </c>
      <c r="B538" s="38" t="s">
        <v>1454</v>
      </c>
      <c r="C538" s="20">
        <f t="shared" ca="1" si="8"/>
        <v>33</v>
      </c>
      <c r="D538" s="29" t="s">
        <v>1455</v>
      </c>
      <c r="E538" s="19" t="s">
        <v>17</v>
      </c>
      <c r="F538" s="31">
        <v>33570</v>
      </c>
      <c r="G538" s="18" t="s">
        <v>18</v>
      </c>
      <c r="H538" s="254" t="s">
        <v>1109</v>
      </c>
      <c r="I538" s="21">
        <v>45323</v>
      </c>
      <c r="J538" s="29" t="s">
        <v>1327</v>
      </c>
      <c r="K538" s="19" t="s">
        <v>21</v>
      </c>
      <c r="L538" s="19" t="s">
        <v>30</v>
      </c>
      <c r="M538" s="19" t="s">
        <v>23</v>
      </c>
      <c r="N538" s="22" t="s">
        <v>24</v>
      </c>
      <c r="O538" s="2"/>
    </row>
    <row r="539" spans="1:15" ht="30" customHeight="1">
      <c r="A539" s="18">
        <v>536</v>
      </c>
      <c r="B539" s="38" t="s">
        <v>1456</v>
      </c>
      <c r="C539" s="20">
        <f t="shared" ca="1" si="8"/>
        <v>33</v>
      </c>
      <c r="D539" s="29" t="s">
        <v>1457</v>
      </c>
      <c r="E539" s="19" t="s">
        <v>17</v>
      </c>
      <c r="F539" s="31">
        <v>33493</v>
      </c>
      <c r="G539" s="18" t="s">
        <v>18</v>
      </c>
      <c r="H539" s="18" t="s">
        <v>1326</v>
      </c>
      <c r="I539" s="21">
        <v>44562</v>
      </c>
      <c r="J539" s="29" t="s">
        <v>1327</v>
      </c>
      <c r="K539" s="19" t="s">
        <v>728</v>
      </c>
      <c r="L539" s="19" t="s">
        <v>1340</v>
      </c>
      <c r="M539" s="19" t="s">
        <v>187</v>
      </c>
      <c r="N539" s="22" t="s">
        <v>77</v>
      </c>
      <c r="O539" s="2"/>
    </row>
    <row r="540" spans="1:15" ht="30" customHeight="1">
      <c r="A540" s="18">
        <v>537</v>
      </c>
      <c r="B540" s="38" t="s">
        <v>1458</v>
      </c>
      <c r="C540" s="20">
        <f t="shared" ca="1" si="8"/>
        <v>29</v>
      </c>
      <c r="D540" s="29" t="s">
        <v>1459</v>
      </c>
      <c r="E540" s="19" t="s">
        <v>17</v>
      </c>
      <c r="F540" s="31">
        <v>34850</v>
      </c>
      <c r="G540" s="18" t="s">
        <v>18</v>
      </c>
      <c r="H540" s="18" t="s">
        <v>1326</v>
      </c>
      <c r="I540" s="21">
        <v>43647</v>
      </c>
      <c r="J540" s="29" t="s">
        <v>1327</v>
      </c>
      <c r="K540" s="19" t="s">
        <v>1460</v>
      </c>
      <c r="L540" s="19" t="s">
        <v>61</v>
      </c>
      <c r="M540" s="19" t="s">
        <v>134</v>
      </c>
      <c r="N540" s="22" t="s">
        <v>77</v>
      </c>
      <c r="O540" s="2"/>
    </row>
    <row r="541" spans="1:15" ht="30" customHeight="1">
      <c r="A541" s="18">
        <v>538</v>
      </c>
      <c r="B541" s="38" t="s">
        <v>1461</v>
      </c>
      <c r="C541" s="20">
        <f t="shared" ca="1" si="8"/>
        <v>42</v>
      </c>
      <c r="D541" s="29" t="s">
        <v>1462</v>
      </c>
      <c r="E541" s="19" t="s">
        <v>17</v>
      </c>
      <c r="F541" s="21">
        <v>29993</v>
      </c>
      <c r="G541" s="18" t="s">
        <v>18</v>
      </c>
      <c r="H541" s="18" t="s">
        <v>1326</v>
      </c>
      <c r="I541" s="21">
        <v>40180</v>
      </c>
      <c r="J541" s="29" t="s">
        <v>1327</v>
      </c>
      <c r="K541" s="19" t="s">
        <v>21</v>
      </c>
      <c r="L541" s="19" t="s">
        <v>30</v>
      </c>
      <c r="M541" s="19" t="s">
        <v>23</v>
      </c>
      <c r="N541" s="22" t="s">
        <v>24</v>
      </c>
      <c r="O541" s="2"/>
    </row>
    <row r="542" spans="1:15" ht="30" customHeight="1">
      <c r="A542" s="18">
        <v>539</v>
      </c>
      <c r="B542" s="38" t="s">
        <v>1463</v>
      </c>
      <c r="C542" s="20">
        <f t="shared" ca="1" si="8"/>
        <v>33</v>
      </c>
      <c r="D542" s="29" t="s">
        <v>1464</v>
      </c>
      <c r="E542" s="19" t="s">
        <v>302</v>
      </c>
      <c r="F542" s="21">
        <v>33243</v>
      </c>
      <c r="G542" s="18" t="s">
        <v>18</v>
      </c>
      <c r="H542" s="18" t="s">
        <v>1326</v>
      </c>
      <c r="I542" s="21">
        <v>41944</v>
      </c>
      <c r="J542" s="29" t="s">
        <v>1327</v>
      </c>
      <c r="K542" s="19" t="s">
        <v>1465</v>
      </c>
      <c r="L542" s="19" t="s">
        <v>61</v>
      </c>
      <c r="M542" s="19" t="s">
        <v>932</v>
      </c>
      <c r="N542" s="22" t="s">
        <v>77</v>
      </c>
      <c r="O542" s="2"/>
    </row>
    <row r="543" spans="1:15" ht="30" customHeight="1">
      <c r="A543" s="18">
        <v>540</v>
      </c>
      <c r="B543" s="38" t="s">
        <v>1470</v>
      </c>
      <c r="C543" s="20">
        <f t="shared" ca="1" si="8"/>
        <v>33</v>
      </c>
      <c r="D543" s="29" t="s">
        <v>1471</v>
      </c>
      <c r="E543" s="19" t="s">
        <v>1472</v>
      </c>
      <c r="F543" s="21">
        <v>33319</v>
      </c>
      <c r="G543" s="18" t="s">
        <v>18</v>
      </c>
      <c r="H543" s="254" t="s">
        <v>1109</v>
      </c>
      <c r="I543" s="21">
        <v>45323</v>
      </c>
      <c r="J543" s="29" t="s">
        <v>1327</v>
      </c>
      <c r="K543" s="19" t="s">
        <v>410</v>
      </c>
      <c r="L543" s="19" t="s">
        <v>1473</v>
      </c>
      <c r="M543" s="19" t="s">
        <v>42</v>
      </c>
      <c r="N543" s="22" t="s">
        <v>24</v>
      </c>
      <c r="O543" s="2"/>
    </row>
    <row r="544" spans="1:15" ht="30" customHeight="1">
      <c r="A544" s="18">
        <v>541</v>
      </c>
      <c r="B544" s="38" t="s">
        <v>1474</v>
      </c>
      <c r="C544" s="20">
        <f t="shared" ca="1" si="8"/>
        <v>32</v>
      </c>
      <c r="D544" s="29" t="s">
        <v>1475</v>
      </c>
      <c r="E544" s="19" t="s">
        <v>242</v>
      </c>
      <c r="F544" s="21">
        <v>33806</v>
      </c>
      <c r="G544" s="18" t="s">
        <v>28</v>
      </c>
      <c r="H544" s="18" t="s">
        <v>1326</v>
      </c>
      <c r="I544" s="21">
        <v>42156</v>
      </c>
      <c r="J544" s="29" t="s">
        <v>1327</v>
      </c>
      <c r="K544" s="19" t="s">
        <v>728</v>
      </c>
      <c r="L544" s="19" t="s">
        <v>61</v>
      </c>
      <c r="M544" s="19" t="s">
        <v>468</v>
      </c>
      <c r="N544" s="22" t="s">
        <v>77</v>
      </c>
      <c r="O544" s="26"/>
    </row>
    <row r="545" spans="1:15" ht="30" customHeight="1">
      <c r="A545" s="18">
        <v>542</v>
      </c>
      <c r="B545" s="38" t="s">
        <v>1476</v>
      </c>
      <c r="C545" s="20">
        <f t="shared" ca="1" si="8"/>
        <v>43</v>
      </c>
      <c r="D545" s="29" t="s">
        <v>1477</v>
      </c>
      <c r="E545" s="19" t="s">
        <v>779</v>
      </c>
      <c r="F545" s="21">
        <v>29635</v>
      </c>
      <c r="G545" s="18" t="s">
        <v>28</v>
      </c>
      <c r="H545" s="18" t="s">
        <v>1326</v>
      </c>
      <c r="I545" s="21">
        <v>40180</v>
      </c>
      <c r="J545" s="29" t="s">
        <v>1327</v>
      </c>
      <c r="K545" s="19" t="s">
        <v>1478</v>
      </c>
      <c r="L545" s="19" t="s">
        <v>1479</v>
      </c>
      <c r="M545" s="19" t="s">
        <v>626</v>
      </c>
      <c r="N545" s="22" t="s">
        <v>77</v>
      </c>
      <c r="O545" s="2"/>
    </row>
    <row r="546" spans="1:15" ht="30" customHeight="1">
      <c r="A546" s="18">
        <v>543</v>
      </c>
      <c r="B546" s="38" t="s">
        <v>1480</v>
      </c>
      <c r="C546" s="20">
        <f t="shared" ca="1" si="8"/>
        <v>45</v>
      </c>
      <c r="D546" s="18" t="s">
        <v>1481</v>
      </c>
      <c r="E546" s="19" t="s">
        <v>17</v>
      </c>
      <c r="F546" s="34">
        <v>28926</v>
      </c>
      <c r="G546" s="18" t="s">
        <v>1200</v>
      </c>
      <c r="H546" s="18" t="s">
        <v>1109</v>
      </c>
      <c r="I546" s="21">
        <v>44562</v>
      </c>
      <c r="J546" s="18" t="s">
        <v>1113</v>
      </c>
      <c r="K546" s="19" t="s">
        <v>21</v>
      </c>
      <c r="L546" s="19" t="s">
        <v>30</v>
      </c>
      <c r="M546" s="19" t="s">
        <v>23</v>
      </c>
      <c r="N546" s="22" t="s">
        <v>24</v>
      </c>
      <c r="O546" s="2"/>
    </row>
    <row r="547" spans="1:15" ht="30" customHeight="1">
      <c r="A547" s="18">
        <v>544</v>
      </c>
      <c r="B547" s="39" t="s">
        <v>1482</v>
      </c>
      <c r="C547" s="20">
        <f t="shared" ca="1" si="8"/>
        <v>29</v>
      </c>
      <c r="D547" s="40" t="s">
        <v>1483</v>
      </c>
      <c r="E547" s="19" t="s">
        <v>509</v>
      </c>
      <c r="F547" s="41">
        <v>35024</v>
      </c>
      <c r="G547" s="18" t="s">
        <v>28</v>
      </c>
      <c r="H547" s="18" t="s">
        <v>1326</v>
      </c>
      <c r="I547" s="21">
        <v>45017</v>
      </c>
      <c r="J547" s="29" t="s">
        <v>1327</v>
      </c>
      <c r="K547" s="19" t="s">
        <v>1484</v>
      </c>
      <c r="L547" s="28" t="s">
        <v>721</v>
      </c>
      <c r="M547" s="19" t="s">
        <v>76</v>
      </c>
      <c r="N547" s="22" t="s">
        <v>77</v>
      </c>
      <c r="O547" s="2"/>
    </row>
    <row r="548" spans="1:15" ht="30" customHeight="1">
      <c r="A548" s="18">
        <v>545</v>
      </c>
      <c r="B548" s="38" t="s">
        <v>1485</v>
      </c>
      <c r="C548" s="20">
        <f t="shared" ca="1" si="8"/>
        <v>23</v>
      </c>
      <c r="D548" s="29" t="s">
        <v>1486</v>
      </c>
      <c r="E548" s="19" t="s">
        <v>17</v>
      </c>
      <c r="F548" s="31">
        <v>36894</v>
      </c>
      <c r="G548" s="18" t="s">
        <v>28</v>
      </c>
      <c r="H548" s="18" t="s">
        <v>1326</v>
      </c>
      <c r="I548" s="21">
        <v>44562</v>
      </c>
      <c r="J548" s="29" t="s">
        <v>1327</v>
      </c>
      <c r="K548" s="19" t="s">
        <v>1487</v>
      </c>
      <c r="L548" s="19" t="s">
        <v>910</v>
      </c>
      <c r="M548" s="19" t="s">
        <v>42</v>
      </c>
      <c r="N548" s="22" t="s">
        <v>77</v>
      </c>
      <c r="O548" s="2"/>
    </row>
    <row r="549" spans="1:15" ht="30" customHeight="1">
      <c r="A549" s="18">
        <v>546</v>
      </c>
      <c r="B549" s="38" t="s">
        <v>1488</v>
      </c>
      <c r="C549" s="20">
        <f t="shared" ca="1" si="8"/>
        <v>35</v>
      </c>
      <c r="D549" s="29" t="s">
        <v>1489</v>
      </c>
      <c r="E549" s="19" t="s">
        <v>17</v>
      </c>
      <c r="F549" s="21">
        <v>32857</v>
      </c>
      <c r="G549" s="18" t="s">
        <v>28</v>
      </c>
      <c r="H549" s="18" t="s">
        <v>1326</v>
      </c>
      <c r="I549" s="21">
        <v>42156</v>
      </c>
      <c r="J549" s="29" t="s">
        <v>1327</v>
      </c>
      <c r="K549" s="19" t="s">
        <v>82</v>
      </c>
      <c r="L549" s="19" t="s">
        <v>675</v>
      </c>
      <c r="M549" s="19" t="s">
        <v>23</v>
      </c>
      <c r="N549" s="22" t="s">
        <v>24</v>
      </c>
      <c r="O549" s="2"/>
    </row>
    <row r="550" spans="1:15" ht="30" customHeight="1">
      <c r="A550" s="18">
        <v>547</v>
      </c>
      <c r="B550" s="38" t="s">
        <v>1490</v>
      </c>
      <c r="C550" s="20">
        <f t="shared" ca="1" si="8"/>
        <v>35</v>
      </c>
      <c r="D550" s="29" t="s">
        <v>1491</v>
      </c>
      <c r="E550" s="19" t="s">
        <v>73</v>
      </c>
      <c r="F550" s="21">
        <v>32808</v>
      </c>
      <c r="G550" s="18" t="s">
        <v>28</v>
      </c>
      <c r="H550" s="254" t="s">
        <v>1109</v>
      </c>
      <c r="I550" s="21">
        <v>45323</v>
      </c>
      <c r="J550" s="29" t="s">
        <v>1327</v>
      </c>
      <c r="K550" s="19" t="s">
        <v>197</v>
      </c>
      <c r="L550" s="19" t="s">
        <v>482</v>
      </c>
      <c r="M550" s="35" t="s">
        <v>199</v>
      </c>
      <c r="N550" s="22" t="s">
        <v>24</v>
      </c>
      <c r="O550" s="2"/>
    </row>
    <row r="551" spans="1:15" ht="30" customHeight="1">
      <c r="A551" s="18">
        <v>548</v>
      </c>
      <c r="B551" s="38" t="s">
        <v>1492</v>
      </c>
      <c r="C551" s="20">
        <f t="shared" ca="1" si="8"/>
        <v>49</v>
      </c>
      <c r="D551" s="29" t="s">
        <v>1493</v>
      </c>
      <c r="E551" s="19" t="s">
        <v>242</v>
      </c>
      <c r="F551" s="31">
        <v>27428</v>
      </c>
      <c r="G551" s="18" t="s">
        <v>28</v>
      </c>
      <c r="H551" s="18" t="s">
        <v>1326</v>
      </c>
      <c r="I551" s="21">
        <v>44562</v>
      </c>
      <c r="J551" s="29" t="s">
        <v>1327</v>
      </c>
      <c r="K551" s="19" t="s">
        <v>1494</v>
      </c>
      <c r="L551" s="19" t="s">
        <v>587</v>
      </c>
      <c r="M551" s="19" t="s">
        <v>468</v>
      </c>
      <c r="N551" s="22" t="s">
        <v>77</v>
      </c>
      <c r="O551" s="2"/>
    </row>
    <row r="552" spans="1:15" ht="30" customHeight="1">
      <c r="A552" s="18">
        <v>549</v>
      </c>
      <c r="B552" s="38" t="s">
        <v>1495</v>
      </c>
      <c r="C552" s="20">
        <f t="shared" ca="1" si="8"/>
        <v>40</v>
      </c>
      <c r="D552" s="29" t="s">
        <v>1496</v>
      </c>
      <c r="E552" s="19" t="s">
        <v>17</v>
      </c>
      <c r="F552" s="21">
        <v>30748</v>
      </c>
      <c r="G552" s="18" t="s">
        <v>28</v>
      </c>
      <c r="H552" s="18" t="s">
        <v>1326</v>
      </c>
      <c r="I552" s="21">
        <v>40544</v>
      </c>
      <c r="J552" s="29" t="s">
        <v>1327</v>
      </c>
      <c r="K552" s="19" t="s">
        <v>1497</v>
      </c>
      <c r="L552" s="19" t="s">
        <v>1401</v>
      </c>
      <c r="M552" s="19" t="s">
        <v>424</v>
      </c>
      <c r="N552" s="22" t="s">
        <v>77</v>
      </c>
      <c r="O552" s="2"/>
    </row>
    <row r="553" spans="1:15" ht="30" customHeight="1">
      <c r="A553" s="18">
        <v>551</v>
      </c>
      <c r="B553" s="39" t="s">
        <v>1500</v>
      </c>
      <c r="C553" s="20">
        <f t="shared" ca="1" si="8"/>
        <v>25</v>
      </c>
      <c r="D553" s="40" t="s">
        <v>1501</v>
      </c>
      <c r="E553" s="19" t="s">
        <v>73</v>
      </c>
      <c r="F553" s="41">
        <v>36249</v>
      </c>
      <c r="G553" s="18" t="s">
        <v>18</v>
      </c>
      <c r="H553" s="18" t="s">
        <v>1326</v>
      </c>
      <c r="I553" s="21">
        <v>45017</v>
      </c>
      <c r="J553" s="29" t="s">
        <v>1327</v>
      </c>
      <c r="K553" s="19" t="s">
        <v>82</v>
      </c>
      <c r="L553" s="19" t="s">
        <v>675</v>
      </c>
      <c r="M553" s="19" t="s">
        <v>23</v>
      </c>
      <c r="N553" s="22" t="s">
        <v>24</v>
      </c>
      <c r="O553" s="2"/>
    </row>
    <row r="554" spans="1:15" ht="30" customHeight="1">
      <c r="A554" s="18">
        <v>552</v>
      </c>
      <c r="B554" s="43" t="s">
        <v>1502</v>
      </c>
      <c r="C554" s="20">
        <f t="shared" ca="1" si="8"/>
        <v>40</v>
      </c>
      <c r="D554" s="44" t="s">
        <v>1503</v>
      </c>
      <c r="E554" s="48" t="s">
        <v>17</v>
      </c>
      <c r="F554" s="46">
        <v>31009</v>
      </c>
      <c r="G554" s="47" t="s">
        <v>28</v>
      </c>
      <c r="H554" s="47" t="s">
        <v>1326</v>
      </c>
      <c r="I554" s="46">
        <v>40969</v>
      </c>
      <c r="J554" s="44" t="s">
        <v>1327</v>
      </c>
      <c r="K554" s="48" t="s">
        <v>1504</v>
      </c>
      <c r="L554" s="48" t="s">
        <v>61</v>
      </c>
      <c r="M554" s="48" t="s">
        <v>1505</v>
      </c>
      <c r="N554" s="49" t="s">
        <v>77</v>
      </c>
      <c r="O554" s="2"/>
    </row>
    <row r="555" spans="1:15" ht="30" customHeight="1">
      <c r="A555" s="18">
        <v>553</v>
      </c>
      <c r="B555" s="38" t="s">
        <v>1506</v>
      </c>
      <c r="C555" s="20">
        <f t="shared" ca="1" si="8"/>
        <v>36</v>
      </c>
      <c r="D555" s="29" t="s">
        <v>1507</v>
      </c>
      <c r="E555" s="19" t="s">
        <v>17</v>
      </c>
      <c r="F555" s="21">
        <v>32344</v>
      </c>
      <c r="G555" s="18" t="s">
        <v>28</v>
      </c>
      <c r="H555" s="18" t="s">
        <v>1326</v>
      </c>
      <c r="I555" s="21">
        <v>40544</v>
      </c>
      <c r="J555" s="29" t="s">
        <v>1327</v>
      </c>
      <c r="K555" s="19" t="s">
        <v>728</v>
      </c>
      <c r="L555" s="19" t="s">
        <v>1357</v>
      </c>
      <c r="M555" s="19" t="s">
        <v>468</v>
      </c>
      <c r="N555" s="22" t="s">
        <v>77</v>
      </c>
      <c r="O555" s="2"/>
    </row>
    <row r="556" spans="1:15" ht="30" customHeight="1">
      <c r="A556" s="18">
        <v>554</v>
      </c>
      <c r="B556" s="43" t="s">
        <v>1510</v>
      </c>
      <c r="C556" s="20">
        <f t="shared" ca="1" si="8"/>
        <v>46</v>
      </c>
      <c r="D556" s="44" t="s">
        <v>1511</v>
      </c>
      <c r="E556" s="48" t="s">
        <v>17</v>
      </c>
      <c r="F556" s="46">
        <v>28573</v>
      </c>
      <c r="G556" s="47" t="s">
        <v>28</v>
      </c>
      <c r="H556" s="47" t="s">
        <v>1326</v>
      </c>
      <c r="I556" s="46">
        <v>40180</v>
      </c>
      <c r="J556" s="44" t="s">
        <v>1327</v>
      </c>
      <c r="K556" s="48" t="s">
        <v>728</v>
      </c>
      <c r="L556" s="48" t="s">
        <v>61</v>
      </c>
      <c r="M556" s="48" t="s">
        <v>1505</v>
      </c>
      <c r="N556" s="49" t="s">
        <v>77</v>
      </c>
      <c r="O556" s="2"/>
    </row>
    <row r="557" spans="1:15" ht="30" customHeight="1">
      <c r="A557" s="18">
        <v>555</v>
      </c>
      <c r="B557" s="38" t="s">
        <v>1510</v>
      </c>
      <c r="C557" s="20">
        <f t="shared" ca="1" si="8"/>
        <v>52</v>
      </c>
      <c r="D557" s="29" t="s">
        <v>1512</v>
      </c>
      <c r="E557" s="19" t="s">
        <v>17</v>
      </c>
      <c r="F557" s="21">
        <v>26341</v>
      </c>
      <c r="G557" s="18" t="s">
        <v>28</v>
      </c>
      <c r="H557" s="18" t="s">
        <v>1326</v>
      </c>
      <c r="I557" s="21">
        <v>40544</v>
      </c>
      <c r="J557" s="29" t="s">
        <v>1327</v>
      </c>
      <c r="K557" s="19" t="s">
        <v>728</v>
      </c>
      <c r="L557" s="19" t="s">
        <v>1357</v>
      </c>
      <c r="M557" s="19" t="s">
        <v>468</v>
      </c>
      <c r="N557" s="22" t="s">
        <v>77</v>
      </c>
      <c r="O557" s="2"/>
    </row>
    <row r="558" spans="1:15" ht="30" customHeight="1">
      <c r="A558" s="18">
        <v>556</v>
      </c>
      <c r="B558" s="38" t="s">
        <v>1513</v>
      </c>
      <c r="C558" s="20">
        <f t="shared" ca="1" si="8"/>
        <v>56</v>
      </c>
      <c r="D558" s="29" t="s">
        <v>1514</v>
      </c>
      <c r="E558" s="19" t="s">
        <v>17</v>
      </c>
      <c r="F558" s="21">
        <v>24908</v>
      </c>
      <c r="G558" s="18" t="s">
        <v>28</v>
      </c>
      <c r="H558" s="18" t="s">
        <v>1326</v>
      </c>
      <c r="I558" s="21">
        <v>40544</v>
      </c>
      <c r="J558" s="29" t="s">
        <v>1327</v>
      </c>
      <c r="K558" s="19" t="s">
        <v>809</v>
      </c>
      <c r="L558" s="19" t="s">
        <v>587</v>
      </c>
      <c r="M558" s="19" t="s">
        <v>424</v>
      </c>
      <c r="N558" s="22" t="s">
        <v>77</v>
      </c>
      <c r="O558" s="2"/>
    </row>
    <row r="559" spans="1:15" ht="30" customHeight="1">
      <c r="A559" s="18">
        <v>557</v>
      </c>
      <c r="B559" s="38" t="s">
        <v>1515</v>
      </c>
      <c r="C559" s="20">
        <f t="shared" ca="1" si="8"/>
        <v>36</v>
      </c>
      <c r="D559" s="29" t="s">
        <v>1516</v>
      </c>
      <c r="E559" s="19" t="s">
        <v>17</v>
      </c>
      <c r="F559" s="21">
        <v>32287</v>
      </c>
      <c r="G559" s="18" t="s">
        <v>28</v>
      </c>
      <c r="H559" s="18" t="s">
        <v>1326</v>
      </c>
      <c r="I559" s="21">
        <v>40544</v>
      </c>
      <c r="J559" s="29" t="s">
        <v>1327</v>
      </c>
      <c r="K559" s="19" t="s">
        <v>1400</v>
      </c>
      <c r="L559" s="19" t="s">
        <v>1340</v>
      </c>
      <c r="M559" s="19" t="s">
        <v>187</v>
      </c>
      <c r="N559" s="22" t="s">
        <v>77</v>
      </c>
      <c r="O559" s="2"/>
    </row>
    <row r="560" spans="1:15" ht="30" customHeight="1">
      <c r="A560" s="18">
        <v>558</v>
      </c>
      <c r="B560" s="38" t="s">
        <v>1517</v>
      </c>
      <c r="C560" s="20">
        <f t="shared" ca="1" si="8"/>
        <v>39</v>
      </c>
      <c r="D560" s="29" t="s">
        <v>1518</v>
      </c>
      <c r="E560" s="19" t="s">
        <v>17</v>
      </c>
      <c r="F560" s="21">
        <v>31203</v>
      </c>
      <c r="G560" s="18" t="s">
        <v>28</v>
      </c>
      <c r="H560" s="18" t="s">
        <v>1326</v>
      </c>
      <c r="I560" s="21">
        <v>40180</v>
      </c>
      <c r="J560" s="29" t="s">
        <v>1327</v>
      </c>
      <c r="K560" s="19" t="s">
        <v>74</v>
      </c>
      <c r="L560" s="19" t="s">
        <v>762</v>
      </c>
      <c r="M560" s="19" t="s">
        <v>42</v>
      </c>
      <c r="N560" s="22" t="s">
        <v>77</v>
      </c>
      <c r="O560" s="2"/>
    </row>
    <row r="561" spans="1:15" ht="30" customHeight="1">
      <c r="A561" s="18">
        <v>559</v>
      </c>
      <c r="B561" s="38" t="s">
        <v>1519</v>
      </c>
      <c r="C561" s="20">
        <f t="shared" ca="1" si="8"/>
        <v>45</v>
      </c>
      <c r="D561" s="29" t="s">
        <v>1520</v>
      </c>
      <c r="E561" s="19" t="s">
        <v>17</v>
      </c>
      <c r="F561" s="21">
        <v>29218</v>
      </c>
      <c r="G561" s="18" t="s">
        <v>28</v>
      </c>
      <c r="H561" s="18" t="s">
        <v>1326</v>
      </c>
      <c r="I561" s="21">
        <v>40180</v>
      </c>
      <c r="J561" s="29" t="s">
        <v>1327</v>
      </c>
      <c r="K561" s="19" t="s">
        <v>1424</v>
      </c>
      <c r="L561" s="19" t="s">
        <v>61</v>
      </c>
      <c r="M561" s="19" t="s">
        <v>932</v>
      </c>
      <c r="N561" s="22" t="s">
        <v>77</v>
      </c>
      <c r="O561" s="2"/>
    </row>
    <row r="562" spans="1:15" ht="30" customHeight="1">
      <c r="A562" s="18">
        <v>560</v>
      </c>
      <c r="B562" s="39" t="s">
        <v>1521</v>
      </c>
      <c r="C562" s="20">
        <f t="shared" ca="1" si="8"/>
        <v>26</v>
      </c>
      <c r="D562" s="40" t="s">
        <v>1522</v>
      </c>
      <c r="E562" s="19" t="s">
        <v>431</v>
      </c>
      <c r="F562" s="41">
        <v>36153</v>
      </c>
      <c r="G562" s="18" t="s">
        <v>18</v>
      </c>
      <c r="H562" s="18" t="s">
        <v>1326</v>
      </c>
      <c r="I562" s="21">
        <v>45017</v>
      </c>
      <c r="J562" s="29" t="s">
        <v>1327</v>
      </c>
      <c r="K562" s="19" t="s">
        <v>1523</v>
      </c>
      <c r="L562" s="19" t="s">
        <v>1340</v>
      </c>
      <c r="M562" s="19" t="s">
        <v>479</v>
      </c>
      <c r="N562" s="22" t="s">
        <v>77</v>
      </c>
      <c r="O562" s="2"/>
    </row>
    <row r="563" spans="1:15" ht="30" customHeight="1">
      <c r="A563" s="18">
        <v>561</v>
      </c>
      <c r="B563" s="38" t="s">
        <v>1526</v>
      </c>
      <c r="C563" s="20">
        <f t="shared" ca="1" si="8"/>
        <v>27</v>
      </c>
      <c r="D563" s="29" t="s">
        <v>1527</v>
      </c>
      <c r="E563" s="19" t="s">
        <v>17</v>
      </c>
      <c r="F563" s="52" t="s">
        <v>1528</v>
      </c>
      <c r="G563" s="18" t="s">
        <v>18</v>
      </c>
      <c r="H563" s="18" t="s">
        <v>1326</v>
      </c>
      <c r="I563" s="21">
        <v>44562</v>
      </c>
      <c r="J563" s="29" t="s">
        <v>1327</v>
      </c>
      <c r="K563" s="19" t="s">
        <v>82</v>
      </c>
      <c r="L563" s="19" t="s">
        <v>675</v>
      </c>
      <c r="M563" s="19" t="s">
        <v>23</v>
      </c>
      <c r="N563" s="22" t="s">
        <v>24</v>
      </c>
      <c r="O563" s="2"/>
    </row>
    <row r="564" spans="1:15" ht="30" customHeight="1">
      <c r="A564" s="18">
        <v>562</v>
      </c>
      <c r="B564" s="38" t="s">
        <v>1529</v>
      </c>
      <c r="C564" s="20">
        <f t="shared" ca="1" si="8"/>
        <v>24</v>
      </c>
      <c r="D564" s="29" t="s">
        <v>1530</v>
      </c>
      <c r="E564" s="19" t="s">
        <v>17</v>
      </c>
      <c r="F564" s="31">
        <v>36677</v>
      </c>
      <c r="G564" s="18" t="s">
        <v>18</v>
      </c>
      <c r="H564" s="18" t="s">
        <v>1326</v>
      </c>
      <c r="I564" s="21">
        <v>44562</v>
      </c>
      <c r="J564" s="29" t="s">
        <v>1327</v>
      </c>
      <c r="K564" s="19" t="s">
        <v>69</v>
      </c>
      <c r="L564" s="19" t="s">
        <v>70</v>
      </c>
      <c r="M564" s="19" t="s">
        <v>42</v>
      </c>
      <c r="N564" s="22" t="s">
        <v>24</v>
      </c>
      <c r="O564" s="2"/>
    </row>
    <row r="565" spans="1:15" ht="30" customHeight="1">
      <c r="A565" s="18">
        <v>563</v>
      </c>
      <c r="B565" s="38" t="s">
        <v>1533</v>
      </c>
      <c r="C565" s="20">
        <f t="shared" ca="1" si="8"/>
        <v>41</v>
      </c>
      <c r="D565" s="29" t="s">
        <v>1534</v>
      </c>
      <c r="E565" s="19" t="s">
        <v>735</v>
      </c>
      <c r="F565" s="21">
        <v>30662</v>
      </c>
      <c r="G565" s="18" t="s">
        <v>18</v>
      </c>
      <c r="H565" s="18" t="s">
        <v>1326</v>
      </c>
      <c r="I565" s="21">
        <v>40245</v>
      </c>
      <c r="J565" s="29" t="s">
        <v>1327</v>
      </c>
      <c r="K565" s="19" t="s">
        <v>1535</v>
      </c>
      <c r="L565" s="19" t="s">
        <v>1357</v>
      </c>
      <c r="M565" s="19" t="s">
        <v>468</v>
      </c>
      <c r="N565" s="22" t="s">
        <v>77</v>
      </c>
      <c r="O565" s="2"/>
    </row>
    <row r="566" spans="1:15" ht="30" customHeight="1">
      <c r="A566" s="18">
        <v>564</v>
      </c>
      <c r="B566" s="38" t="s">
        <v>1538</v>
      </c>
      <c r="C566" s="20">
        <f t="shared" ca="1" si="8"/>
        <v>48</v>
      </c>
      <c r="D566" s="29" t="s">
        <v>1539</v>
      </c>
      <c r="E566" s="19" t="s">
        <v>17</v>
      </c>
      <c r="F566" s="21">
        <v>27915</v>
      </c>
      <c r="G566" s="18" t="s">
        <v>18</v>
      </c>
      <c r="H566" s="18" t="s">
        <v>1326</v>
      </c>
      <c r="I566" s="21">
        <v>40245</v>
      </c>
      <c r="J566" s="29" t="s">
        <v>1327</v>
      </c>
      <c r="K566" s="19" t="s">
        <v>728</v>
      </c>
      <c r="L566" s="19" t="s">
        <v>1357</v>
      </c>
      <c r="M566" s="19" t="s">
        <v>468</v>
      </c>
      <c r="N566" s="22" t="s">
        <v>77</v>
      </c>
      <c r="O566" s="2"/>
    </row>
    <row r="567" spans="1:15" ht="30" customHeight="1">
      <c r="A567" s="18">
        <v>565</v>
      </c>
      <c r="B567" s="38" t="s">
        <v>1540</v>
      </c>
      <c r="C567" s="20">
        <f t="shared" ca="1" si="8"/>
        <v>38</v>
      </c>
      <c r="D567" s="29" t="s">
        <v>1541</v>
      </c>
      <c r="E567" s="19" t="s">
        <v>17</v>
      </c>
      <c r="F567" s="21">
        <v>31640</v>
      </c>
      <c r="G567" s="18" t="s">
        <v>18</v>
      </c>
      <c r="H567" s="18" t="s">
        <v>1326</v>
      </c>
      <c r="I567" s="21">
        <v>40180</v>
      </c>
      <c r="J567" s="29" t="s">
        <v>1327</v>
      </c>
      <c r="K567" s="19" t="s">
        <v>52</v>
      </c>
      <c r="L567" s="19" t="s">
        <v>66</v>
      </c>
      <c r="M567" s="19" t="s">
        <v>23</v>
      </c>
      <c r="N567" s="22" t="s">
        <v>24</v>
      </c>
      <c r="O567" s="2"/>
    </row>
    <row r="568" spans="1:15" ht="30" customHeight="1">
      <c r="A568" s="18">
        <v>566</v>
      </c>
      <c r="B568" s="38" t="s">
        <v>1542</v>
      </c>
      <c r="C568" s="20">
        <f t="shared" ca="1" si="8"/>
        <v>34</v>
      </c>
      <c r="D568" s="29" t="s">
        <v>1543</v>
      </c>
      <c r="E568" s="19" t="s">
        <v>246</v>
      </c>
      <c r="F568" s="21">
        <v>33105</v>
      </c>
      <c r="G568" s="18" t="s">
        <v>18</v>
      </c>
      <c r="H568" s="18" t="s">
        <v>1326</v>
      </c>
      <c r="I568" s="21">
        <v>42887</v>
      </c>
      <c r="J568" s="29" t="s">
        <v>1327</v>
      </c>
      <c r="K568" s="19" t="s">
        <v>1544</v>
      </c>
      <c r="L568" s="19" t="s">
        <v>1545</v>
      </c>
      <c r="M568" s="19" t="s">
        <v>479</v>
      </c>
      <c r="N568" s="22" t="s">
        <v>77</v>
      </c>
      <c r="O568" s="2"/>
    </row>
    <row r="569" spans="1:15" ht="30" customHeight="1">
      <c r="A569" s="18">
        <v>567</v>
      </c>
      <c r="B569" s="38" t="s">
        <v>1546</v>
      </c>
      <c r="C569" s="20">
        <f t="shared" ca="1" si="8"/>
        <v>30</v>
      </c>
      <c r="D569" s="29" t="s">
        <v>1547</v>
      </c>
      <c r="E569" s="19" t="s">
        <v>17</v>
      </c>
      <c r="F569" s="31">
        <v>34668</v>
      </c>
      <c r="G569" s="18" t="s">
        <v>28</v>
      </c>
      <c r="H569" s="18" t="s">
        <v>1326</v>
      </c>
      <c r="I569" s="21">
        <v>44562</v>
      </c>
      <c r="J569" s="29" t="s">
        <v>1327</v>
      </c>
      <c r="K569" s="19" t="s">
        <v>1548</v>
      </c>
      <c r="L569" s="19" t="s">
        <v>1340</v>
      </c>
      <c r="M569" s="19" t="s">
        <v>187</v>
      </c>
      <c r="N569" s="22" t="s">
        <v>77</v>
      </c>
      <c r="O569" s="2"/>
    </row>
    <row r="570" spans="1:15" ht="30" customHeight="1">
      <c r="A570" s="18">
        <v>568</v>
      </c>
      <c r="B570" s="38" t="s">
        <v>1549</v>
      </c>
      <c r="C570" s="20">
        <f t="shared" ca="1" si="8"/>
        <v>24</v>
      </c>
      <c r="D570" s="29" t="s">
        <v>1550</v>
      </c>
      <c r="E570" s="19" t="s">
        <v>73</v>
      </c>
      <c r="F570" s="31">
        <v>36539</v>
      </c>
      <c r="G570" s="18" t="s">
        <v>28</v>
      </c>
      <c r="H570" s="18" t="s">
        <v>1326</v>
      </c>
      <c r="I570" s="21">
        <v>44562</v>
      </c>
      <c r="J570" s="29" t="s">
        <v>1327</v>
      </c>
      <c r="K570" s="19" t="s">
        <v>1551</v>
      </c>
      <c r="L570" s="19" t="s">
        <v>1357</v>
      </c>
      <c r="M570" s="19" t="s">
        <v>468</v>
      </c>
      <c r="N570" s="22" t="s">
        <v>77</v>
      </c>
      <c r="O570" s="2"/>
    </row>
    <row r="571" spans="1:15" ht="30" customHeight="1">
      <c r="A571" s="18">
        <v>569</v>
      </c>
      <c r="B571" s="39" t="s">
        <v>1552</v>
      </c>
      <c r="C571" s="20">
        <f t="shared" ca="1" si="8"/>
        <v>25</v>
      </c>
      <c r="D571" s="40" t="s">
        <v>1553</v>
      </c>
      <c r="E571" s="19" t="s">
        <v>17</v>
      </c>
      <c r="F571" s="41">
        <v>36305</v>
      </c>
      <c r="G571" s="18" t="s">
        <v>18</v>
      </c>
      <c r="H571" s="18" t="s">
        <v>1326</v>
      </c>
      <c r="I571" s="21">
        <v>45017</v>
      </c>
      <c r="J571" s="29" t="s">
        <v>1327</v>
      </c>
      <c r="K571" s="19" t="s">
        <v>82</v>
      </c>
      <c r="L571" s="19" t="s">
        <v>675</v>
      </c>
      <c r="M571" s="19" t="s">
        <v>23</v>
      </c>
      <c r="N571" s="22" t="s">
        <v>24</v>
      </c>
      <c r="O571" s="2"/>
    </row>
    <row r="572" spans="1:15" ht="30" customHeight="1">
      <c r="A572" s="18">
        <v>570</v>
      </c>
      <c r="B572" s="38" t="s">
        <v>1554</v>
      </c>
      <c r="C572" s="20">
        <f t="shared" ca="1" si="8"/>
        <v>57</v>
      </c>
      <c r="D572" s="29" t="s">
        <v>1555</v>
      </c>
      <c r="E572" s="19" t="s">
        <v>17</v>
      </c>
      <c r="F572" s="21">
        <v>24722</v>
      </c>
      <c r="G572" s="18" t="s">
        <v>28</v>
      </c>
      <c r="H572" s="18" t="s">
        <v>1326</v>
      </c>
      <c r="I572" s="21">
        <v>40180</v>
      </c>
      <c r="J572" s="29" t="s">
        <v>1327</v>
      </c>
      <c r="K572" s="28" t="s">
        <v>809</v>
      </c>
      <c r="L572" s="19" t="s">
        <v>1397</v>
      </c>
      <c r="M572" s="19" t="s">
        <v>468</v>
      </c>
      <c r="N572" s="22" t="s">
        <v>77</v>
      </c>
      <c r="O572" s="2"/>
    </row>
    <row r="573" spans="1:15" ht="30" customHeight="1">
      <c r="A573" s="18">
        <v>571</v>
      </c>
      <c r="B573" s="38" t="s">
        <v>1558</v>
      </c>
      <c r="C573" s="20">
        <f t="shared" ref="C573:C636" ca="1" si="9">(YEAR(NOW())-YEAR(F573))</f>
        <v>33</v>
      </c>
      <c r="D573" s="29" t="s">
        <v>1559</v>
      </c>
      <c r="E573" s="19" t="s">
        <v>73</v>
      </c>
      <c r="F573" s="31">
        <v>33507</v>
      </c>
      <c r="G573" s="18" t="s">
        <v>18</v>
      </c>
      <c r="H573" s="18" t="s">
        <v>1326</v>
      </c>
      <c r="I573" s="21">
        <v>44562</v>
      </c>
      <c r="J573" s="29" t="s">
        <v>1327</v>
      </c>
      <c r="K573" s="19" t="s">
        <v>460</v>
      </c>
      <c r="L573" s="19" t="s">
        <v>461</v>
      </c>
      <c r="M573" s="19" t="s">
        <v>23</v>
      </c>
      <c r="N573" s="22" t="s">
        <v>24</v>
      </c>
      <c r="O573" s="2"/>
    </row>
    <row r="574" spans="1:15" ht="30" customHeight="1">
      <c r="A574" s="18">
        <v>572</v>
      </c>
      <c r="B574" s="38" t="s">
        <v>1560</v>
      </c>
      <c r="C574" s="20">
        <f t="shared" ca="1" si="9"/>
        <v>41</v>
      </c>
      <c r="D574" s="29" t="s">
        <v>1561</v>
      </c>
      <c r="E574" s="19" t="s">
        <v>17</v>
      </c>
      <c r="F574" s="21">
        <v>30498</v>
      </c>
      <c r="G574" s="18" t="s">
        <v>28</v>
      </c>
      <c r="H574" s="18" t="s">
        <v>1326</v>
      </c>
      <c r="I574" s="21">
        <v>40180</v>
      </c>
      <c r="J574" s="29" t="s">
        <v>1327</v>
      </c>
      <c r="K574" s="19" t="s">
        <v>931</v>
      </c>
      <c r="L574" s="19" t="s">
        <v>587</v>
      </c>
      <c r="M574" s="19" t="s">
        <v>468</v>
      </c>
      <c r="N574" s="22" t="s">
        <v>77</v>
      </c>
      <c r="O574" s="2"/>
    </row>
    <row r="575" spans="1:15" ht="30" customHeight="1">
      <c r="A575" s="18">
        <v>573</v>
      </c>
      <c r="B575" s="38" t="s">
        <v>1562</v>
      </c>
      <c r="C575" s="20">
        <f t="shared" ca="1" si="9"/>
        <v>42</v>
      </c>
      <c r="D575" s="29" t="s">
        <v>1563</v>
      </c>
      <c r="E575" s="19" t="s">
        <v>17</v>
      </c>
      <c r="F575" s="21">
        <v>30016</v>
      </c>
      <c r="G575" s="18" t="s">
        <v>28</v>
      </c>
      <c r="H575" s="18" t="s">
        <v>1326</v>
      </c>
      <c r="I575" s="21">
        <v>40180</v>
      </c>
      <c r="J575" s="29" t="s">
        <v>1327</v>
      </c>
      <c r="K575" s="19" t="s">
        <v>1564</v>
      </c>
      <c r="L575" s="19" t="s">
        <v>762</v>
      </c>
      <c r="M575" s="19" t="s">
        <v>42</v>
      </c>
      <c r="N575" s="22" t="s">
        <v>77</v>
      </c>
      <c r="O575" s="2"/>
    </row>
    <row r="576" spans="1:15" ht="30" customHeight="1">
      <c r="A576" s="18">
        <v>574</v>
      </c>
      <c r="B576" s="38" t="s">
        <v>1565</v>
      </c>
      <c r="C576" s="20">
        <f t="shared" ca="1" si="9"/>
        <v>30</v>
      </c>
      <c r="D576" s="29" t="s">
        <v>1566</v>
      </c>
      <c r="E576" s="19" t="s">
        <v>1567</v>
      </c>
      <c r="F576" s="21">
        <v>34407</v>
      </c>
      <c r="G576" s="18" t="s">
        <v>18</v>
      </c>
      <c r="H576" s="18" t="s">
        <v>1326</v>
      </c>
      <c r="I576" s="21">
        <v>44195</v>
      </c>
      <c r="J576" s="29" t="s">
        <v>1327</v>
      </c>
      <c r="K576" s="19" t="s">
        <v>239</v>
      </c>
      <c r="L576" s="19" t="s">
        <v>1170</v>
      </c>
      <c r="M576" s="19" t="s">
        <v>236</v>
      </c>
      <c r="N576" s="22" t="s">
        <v>24</v>
      </c>
      <c r="O576" s="2"/>
    </row>
    <row r="577" spans="1:15" ht="30" customHeight="1">
      <c r="A577" s="18">
        <v>575</v>
      </c>
      <c r="B577" s="199" t="s">
        <v>1568</v>
      </c>
      <c r="C577" s="20">
        <f t="shared" ca="1" si="9"/>
        <v>26</v>
      </c>
      <c r="D577" s="40" t="s">
        <v>1569</v>
      </c>
      <c r="E577" s="19" t="s">
        <v>275</v>
      </c>
      <c r="F577" s="41">
        <v>35958</v>
      </c>
      <c r="G577" s="18" t="s">
        <v>18</v>
      </c>
      <c r="H577" s="18" t="s">
        <v>1326</v>
      </c>
      <c r="I577" s="21">
        <v>45017</v>
      </c>
      <c r="J577" s="29" t="s">
        <v>1327</v>
      </c>
      <c r="K577" s="28" t="s">
        <v>239</v>
      </c>
      <c r="L577" s="19" t="s">
        <v>1170</v>
      </c>
      <c r="M577" s="19" t="s">
        <v>236</v>
      </c>
      <c r="N577" s="22" t="s">
        <v>24</v>
      </c>
      <c r="O577" s="2"/>
    </row>
    <row r="578" spans="1:15" ht="30" customHeight="1">
      <c r="A578" s="18">
        <v>576</v>
      </c>
      <c r="B578" s="38" t="s">
        <v>1570</v>
      </c>
      <c r="C578" s="20">
        <f t="shared" ca="1" si="9"/>
        <v>39</v>
      </c>
      <c r="D578" s="29" t="s">
        <v>1571</v>
      </c>
      <c r="E578" s="19" t="s">
        <v>283</v>
      </c>
      <c r="F578" s="21">
        <v>31070</v>
      </c>
      <c r="G578" s="18" t="s">
        <v>28</v>
      </c>
      <c r="H578" s="18" t="s">
        <v>1326</v>
      </c>
      <c r="I578" s="21">
        <v>43482</v>
      </c>
      <c r="J578" s="29" t="s">
        <v>1327</v>
      </c>
      <c r="K578" s="35" t="s">
        <v>258</v>
      </c>
      <c r="L578" s="19" t="s">
        <v>1572</v>
      </c>
      <c r="M578" s="19" t="s">
        <v>236</v>
      </c>
      <c r="N578" s="22" t="s">
        <v>24</v>
      </c>
      <c r="O578" s="2"/>
    </row>
    <row r="579" spans="1:15" ht="30" customHeight="1">
      <c r="A579" s="18">
        <v>577</v>
      </c>
      <c r="B579" s="39" t="s">
        <v>1573</v>
      </c>
      <c r="C579" s="20">
        <f t="shared" ca="1" si="9"/>
        <v>36</v>
      </c>
      <c r="D579" s="29" t="s">
        <v>1574</v>
      </c>
      <c r="E579" s="19" t="s">
        <v>283</v>
      </c>
      <c r="F579" s="21">
        <v>32358</v>
      </c>
      <c r="G579" s="18" t="s">
        <v>28</v>
      </c>
      <c r="H579" s="18" t="s">
        <v>1326</v>
      </c>
      <c r="I579" s="21">
        <v>45017</v>
      </c>
      <c r="J579" s="18" t="s">
        <v>1327</v>
      </c>
      <c r="K579" s="19" t="s">
        <v>307</v>
      </c>
      <c r="L579" s="19" t="s">
        <v>1575</v>
      </c>
      <c r="M579" s="19" t="s">
        <v>236</v>
      </c>
      <c r="N579" s="22" t="s">
        <v>24</v>
      </c>
      <c r="O579" s="2"/>
    </row>
    <row r="580" spans="1:15" ht="30" customHeight="1">
      <c r="A580" s="18">
        <v>578</v>
      </c>
      <c r="B580" s="38" t="s">
        <v>1576</v>
      </c>
      <c r="C580" s="20">
        <f t="shared" ca="1" si="9"/>
        <v>38</v>
      </c>
      <c r="D580" s="18" t="s">
        <v>1577</v>
      </c>
      <c r="E580" s="19" t="s">
        <v>17</v>
      </c>
      <c r="F580" s="34">
        <v>31429</v>
      </c>
      <c r="G580" s="18" t="s">
        <v>1200</v>
      </c>
      <c r="H580" s="18" t="s">
        <v>1109</v>
      </c>
      <c r="I580" s="21">
        <v>44562</v>
      </c>
      <c r="J580" s="18" t="s">
        <v>1116</v>
      </c>
      <c r="K580" s="53" t="s">
        <v>82</v>
      </c>
      <c r="L580" s="19" t="s">
        <v>87</v>
      </c>
      <c r="M580" s="19" t="s">
        <v>23</v>
      </c>
      <c r="N580" s="22" t="s">
        <v>24</v>
      </c>
      <c r="O580" s="2"/>
    </row>
    <row r="581" spans="1:15" ht="30" customHeight="1">
      <c r="A581" s="18">
        <v>579</v>
      </c>
      <c r="B581" s="38" t="s">
        <v>1578</v>
      </c>
      <c r="C581" s="20">
        <f t="shared" ca="1" si="9"/>
        <v>30</v>
      </c>
      <c r="D581" s="29" t="s">
        <v>1579</v>
      </c>
      <c r="E581" s="19" t="s">
        <v>45</v>
      </c>
      <c r="F581" s="21">
        <v>34418</v>
      </c>
      <c r="G581" s="18" t="s">
        <v>18</v>
      </c>
      <c r="H581" s="18" t="s">
        <v>1109</v>
      </c>
      <c r="I581" s="21">
        <v>44195</v>
      </c>
      <c r="J581" s="29" t="s">
        <v>1327</v>
      </c>
      <c r="K581" s="35" t="s">
        <v>239</v>
      </c>
      <c r="L581" s="19" t="s">
        <v>1170</v>
      </c>
      <c r="M581" s="35" t="s">
        <v>236</v>
      </c>
      <c r="N581" s="22" t="s">
        <v>24</v>
      </c>
      <c r="O581" s="2"/>
    </row>
    <row r="582" spans="1:15" ht="30" customHeight="1">
      <c r="A582" s="18">
        <v>580</v>
      </c>
      <c r="B582" s="39" t="s">
        <v>1580</v>
      </c>
      <c r="C582" s="20">
        <f t="shared" ca="1" si="9"/>
        <v>31</v>
      </c>
      <c r="D582" s="40" t="s">
        <v>1581</v>
      </c>
      <c r="E582" s="19" t="s">
        <v>1582</v>
      </c>
      <c r="F582" s="41">
        <v>34319</v>
      </c>
      <c r="G582" s="18" t="s">
        <v>18</v>
      </c>
      <c r="H582" s="18" t="s">
        <v>1326</v>
      </c>
      <c r="I582" s="21">
        <v>45017</v>
      </c>
      <c r="J582" s="29" t="s">
        <v>1327</v>
      </c>
      <c r="K582" s="28" t="s">
        <v>239</v>
      </c>
      <c r="L582" s="19" t="s">
        <v>1170</v>
      </c>
      <c r="M582" s="35" t="s">
        <v>236</v>
      </c>
      <c r="N582" s="22" t="s">
        <v>24</v>
      </c>
      <c r="O582" s="2"/>
    </row>
    <row r="583" spans="1:15" ht="30" customHeight="1">
      <c r="A583" s="18">
        <v>581</v>
      </c>
      <c r="B583" s="38" t="s">
        <v>1583</v>
      </c>
      <c r="C583" s="20">
        <f t="shared" ca="1" si="9"/>
        <v>35</v>
      </c>
      <c r="D583" s="29" t="s">
        <v>1584</v>
      </c>
      <c r="E583" s="19" t="s">
        <v>1567</v>
      </c>
      <c r="F583" s="21">
        <v>32558</v>
      </c>
      <c r="G583" s="18" t="s">
        <v>28</v>
      </c>
      <c r="H583" s="18" t="s">
        <v>1326</v>
      </c>
      <c r="I583" s="21">
        <v>44562</v>
      </c>
      <c r="J583" s="29" t="s">
        <v>1327</v>
      </c>
      <c r="K583" s="54" t="s">
        <v>247</v>
      </c>
      <c r="L583" s="19" t="s">
        <v>1585</v>
      </c>
      <c r="M583" s="35" t="s">
        <v>236</v>
      </c>
      <c r="N583" s="22" t="s">
        <v>24</v>
      </c>
      <c r="O583" s="2"/>
    </row>
    <row r="584" spans="1:15" ht="30" customHeight="1">
      <c r="A584" s="18">
        <v>582</v>
      </c>
      <c r="B584" s="38" t="s">
        <v>1586</v>
      </c>
      <c r="C584" s="20">
        <f t="shared" ca="1" si="9"/>
        <v>69</v>
      </c>
      <c r="D584" s="29" t="s">
        <v>1587</v>
      </c>
      <c r="E584" s="19" t="s">
        <v>516</v>
      </c>
      <c r="F584" s="21">
        <v>20138</v>
      </c>
      <c r="G584" s="18" t="s">
        <v>18</v>
      </c>
      <c r="H584" s="18" t="s">
        <v>1326</v>
      </c>
      <c r="I584" s="21">
        <v>30225</v>
      </c>
      <c r="J584" s="29" t="s">
        <v>1327</v>
      </c>
      <c r="K584" s="35" t="s">
        <v>1588</v>
      </c>
      <c r="L584" s="19" t="s">
        <v>1589</v>
      </c>
      <c r="M584" s="35" t="s">
        <v>236</v>
      </c>
      <c r="N584" s="22" t="s">
        <v>24</v>
      </c>
      <c r="O584" s="2"/>
    </row>
    <row r="585" spans="1:15" ht="30" customHeight="1">
      <c r="A585" s="18">
        <v>583</v>
      </c>
      <c r="B585" s="38" t="s">
        <v>1590</v>
      </c>
      <c r="C585" s="20">
        <f t="shared" ca="1" si="9"/>
        <v>40</v>
      </c>
      <c r="D585" s="29" t="s">
        <v>1591</v>
      </c>
      <c r="E585" s="19" t="s">
        <v>242</v>
      </c>
      <c r="F585" s="21">
        <v>30861</v>
      </c>
      <c r="G585" s="18" t="s">
        <v>18</v>
      </c>
      <c r="H585" s="254" t="s">
        <v>1109</v>
      </c>
      <c r="I585" s="21">
        <v>45323</v>
      </c>
      <c r="J585" s="29" t="s">
        <v>1327</v>
      </c>
      <c r="K585" s="19" t="s">
        <v>1592</v>
      </c>
      <c r="L585" s="26" t="s">
        <v>1593</v>
      </c>
      <c r="M585" s="19" t="s">
        <v>42</v>
      </c>
      <c r="N585" s="22" t="s">
        <v>24</v>
      </c>
      <c r="O585" s="2"/>
    </row>
    <row r="586" spans="1:15" ht="30" customHeight="1">
      <c r="A586" s="18">
        <v>584</v>
      </c>
      <c r="B586" s="38" t="s">
        <v>1594</v>
      </c>
      <c r="C586" s="20">
        <f t="shared" ca="1" si="9"/>
        <v>46</v>
      </c>
      <c r="D586" s="29" t="s">
        <v>1595</v>
      </c>
      <c r="E586" s="19" t="s">
        <v>17</v>
      </c>
      <c r="F586" s="21">
        <v>28541</v>
      </c>
      <c r="G586" s="18" t="s">
        <v>28</v>
      </c>
      <c r="H586" s="18" t="s">
        <v>1326</v>
      </c>
      <c r="I586" s="21">
        <v>40541</v>
      </c>
      <c r="J586" s="29" t="s">
        <v>1327</v>
      </c>
      <c r="K586" s="19" t="s">
        <v>728</v>
      </c>
      <c r="L586" s="19" t="s">
        <v>1357</v>
      </c>
      <c r="M586" s="19" t="s">
        <v>468</v>
      </c>
      <c r="N586" s="22" t="s">
        <v>77</v>
      </c>
      <c r="O586" s="2"/>
    </row>
    <row r="587" spans="1:15" ht="30" customHeight="1">
      <c r="A587" s="18">
        <v>585</v>
      </c>
      <c r="B587" s="38" t="s">
        <v>1596</v>
      </c>
      <c r="C587" s="20">
        <f t="shared" ca="1" si="9"/>
        <v>30</v>
      </c>
      <c r="D587" s="29" t="s">
        <v>1597</v>
      </c>
      <c r="E587" s="19" t="s">
        <v>17</v>
      </c>
      <c r="F587" s="21">
        <v>34541</v>
      </c>
      <c r="G587" s="18" t="s">
        <v>18</v>
      </c>
      <c r="H587" s="18" t="s">
        <v>1326</v>
      </c>
      <c r="I587" s="21">
        <v>41214</v>
      </c>
      <c r="J587" s="29" t="s">
        <v>1327</v>
      </c>
      <c r="K587" s="19" t="s">
        <v>728</v>
      </c>
      <c r="L587" s="19" t="s">
        <v>1340</v>
      </c>
      <c r="M587" s="19" t="s">
        <v>187</v>
      </c>
      <c r="N587" s="22" t="s">
        <v>77</v>
      </c>
      <c r="O587" s="2"/>
    </row>
    <row r="588" spans="1:15" ht="30" customHeight="1">
      <c r="A588" s="18">
        <v>586</v>
      </c>
      <c r="B588" s="39" t="s">
        <v>1598</v>
      </c>
      <c r="C588" s="20">
        <f t="shared" ca="1" si="9"/>
        <v>26</v>
      </c>
      <c r="D588" s="29" t="s">
        <v>1599</v>
      </c>
      <c r="E588" s="19" t="s">
        <v>509</v>
      </c>
      <c r="F588" s="41">
        <v>36118</v>
      </c>
      <c r="G588" s="18" t="s">
        <v>18</v>
      </c>
      <c r="H588" s="18" t="s">
        <v>1326</v>
      </c>
      <c r="I588" s="21">
        <v>45017</v>
      </c>
      <c r="J588" s="29" t="s">
        <v>1327</v>
      </c>
      <c r="K588" s="19" t="s">
        <v>1523</v>
      </c>
      <c r="L588" s="19" t="s">
        <v>1340</v>
      </c>
      <c r="M588" s="19" t="s">
        <v>479</v>
      </c>
      <c r="N588" s="22" t="s">
        <v>77</v>
      </c>
      <c r="O588" s="2"/>
    </row>
    <row r="589" spans="1:15" ht="30" customHeight="1">
      <c r="A589" s="18">
        <v>587</v>
      </c>
      <c r="B589" s="39" t="s">
        <v>1600</v>
      </c>
      <c r="C589" s="20">
        <f t="shared" ca="1" si="9"/>
        <v>29</v>
      </c>
      <c r="D589" s="29" t="s">
        <v>1584</v>
      </c>
      <c r="E589" s="19" t="s">
        <v>17</v>
      </c>
      <c r="F589" s="41">
        <v>34710</v>
      </c>
      <c r="G589" s="18" t="s">
        <v>18</v>
      </c>
      <c r="H589" s="18" t="s">
        <v>1326</v>
      </c>
      <c r="I589" s="21">
        <v>45017</v>
      </c>
      <c r="J589" s="29" t="s">
        <v>1327</v>
      </c>
      <c r="K589" s="19" t="s">
        <v>21</v>
      </c>
      <c r="L589" s="19" t="s">
        <v>30</v>
      </c>
      <c r="M589" s="19" t="s">
        <v>23</v>
      </c>
      <c r="N589" s="22" t="s">
        <v>24</v>
      </c>
      <c r="O589" s="2"/>
    </row>
    <row r="590" spans="1:15" ht="30" customHeight="1">
      <c r="A590" s="18">
        <v>588</v>
      </c>
      <c r="B590" s="39" t="s">
        <v>1601</v>
      </c>
      <c r="C590" s="20">
        <f t="shared" ca="1" si="9"/>
        <v>31</v>
      </c>
      <c r="D590" s="40" t="s">
        <v>1602</v>
      </c>
      <c r="E590" s="19" t="s">
        <v>17</v>
      </c>
      <c r="F590" s="41">
        <v>34012</v>
      </c>
      <c r="G590" s="18" t="s">
        <v>18</v>
      </c>
      <c r="H590" s="18" t="s">
        <v>1326</v>
      </c>
      <c r="I590" s="21">
        <v>45017</v>
      </c>
      <c r="J590" s="29" t="s">
        <v>1327</v>
      </c>
      <c r="K590" s="19" t="s">
        <v>82</v>
      </c>
      <c r="L590" s="19" t="s">
        <v>675</v>
      </c>
      <c r="M590" s="19" t="s">
        <v>23</v>
      </c>
      <c r="N590" s="22" t="s">
        <v>24</v>
      </c>
      <c r="O590" s="2"/>
    </row>
    <row r="591" spans="1:15" ht="30" customHeight="1">
      <c r="A591" s="18">
        <v>589</v>
      </c>
      <c r="B591" s="38" t="s">
        <v>1603</v>
      </c>
      <c r="C591" s="20">
        <f t="shared" ca="1" si="9"/>
        <v>42</v>
      </c>
      <c r="D591" s="29" t="s">
        <v>1604</v>
      </c>
      <c r="E591" s="19" t="s">
        <v>131</v>
      </c>
      <c r="F591" s="21">
        <v>29996</v>
      </c>
      <c r="G591" s="18" t="s">
        <v>28</v>
      </c>
      <c r="H591" s="18" t="s">
        <v>1326</v>
      </c>
      <c r="I591" s="21">
        <v>40180</v>
      </c>
      <c r="J591" s="29" t="s">
        <v>1327</v>
      </c>
      <c r="K591" s="19" t="s">
        <v>1605</v>
      </c>
      <c r="L591" s="19" t="s">
        <v>762</v>
      </c>
      <c r="M591" s="19" t="s">
        <v>42</v>
      </c>
      <c r="N591" s="22" t="s">
        <v>77</v>
      </c>
      <c r="O591" s="2"/>
    </row>
    <row r="592" spans="1:15" ht="30" customHeight="1">
      <c r="A592" s="18">
        <v>590</v>
      </c>
      <c r="B592" s="38" t="s">
        <v>1606</v>
      </c>
      <c r="C592" s="20">
        <f t="shared" ca="1" si="9"/>
        <v>40</v>
      </c>
      <c r="D592" s="29" t="s">
        <v>1607</v>
      </c>
      <c r="E592" s="19" t="s">
        <v>17</v>
      </c>
      <c r="F592" s="21">
        <v>30709</v>
      </c>
      <c r="G592" s="18" t="s">
        <v>18</v>
      </c>
      <c r="H592" s="18" t="s">
        <v>1326</v>
      </c>
      <c r="I592" s="21">
        <v>40180</v>
      </c>
      <c r="J592" s="29" t="s">
        <v>1327</v>
      </c>
      <c r="K592" s="19" t="s">
        <v>1608</v>
      </c>
      <c r="L592" s="19" t="s">
        <v>1340</v>
      </c>
      <c r="M592" s="19" t="s">
        <v>187</v>
      </c>
      <c r="N592" s="22" t="s">
        <v>77</v>
      </c>
      <c r="O592" s="2"/>
    </row>
    <row r="593" spans="1:15" ht="30" customHeight="1">
      <c r="A593" s="18">
        <v>591</v>
      </c>
      <c r="B593" s="38" t="s">
        <v>1609</v>
      </c>
      <c r="C593" s="20">
        <f t="shared" ca="1" si="9"/>
        <v>39</v>
      </c>
      <c r="D593" s="29" t="s">
        <v>1610</v>
      </c>
      <c r="E593" s="19" t="s">
        <v>17</v>
      </c>
      <c r="F593" s="21">
        <v>31100</v>
      </c>
      <c r="G593" s="18" t="s">
        <v>18</v>
      </c>
      <c r="H593" s="18" t="s">
        <v>1326</v>
      </c>
      <c r="I593" s="21">
        <v>44562</v>
      </c>
      <c r="J593" s="29" t="s">
        <v>1327</v>
      </c>
      <c r="K593" s="19" t="s">
        <v>517</v>
      </c>
      <c r="L593" s="19" t="s">
        <v>1340</v>
      </c>
      <c r="M593" s="19" t="s">
        <v>187</v>
      </c>
      <c r="N593" s="22" t="s">
        <v>77</v>
      </c>
      <c r="O593" s="2"/>
    </row>
    <row r="594" spans="1:15" ht="30" customHeight="1">
      <c r="A594" s="18">
        <v>592</v>
      </c>
      <c r="B594" s="38" t="s">
        <v>1611</v>
      </c>
      <c r="C594" s="20">
        <f t="shared" ca="1" si="9"/>
        <v>47</v>
      </c>
      <c r="D594" s="29" t="s">
        <v>1612</v>
      </c>
      <c r="E594" s="19" t="s">
        <v>17</v>
      </c>
      <c r="F594" s="21">
        <v>28289</v>
      </c>
      <c r="G594" s="18" t="s">
        <v>18</v>
      </c>
      <c r="H594" s="18" t="s">
        <v>1326</v>
      </c>
      <c r="I594" s="21">
        <v>40180</v>
      </c>
      <c r="J594" s="29" t="s">
        <v>1327</v>
      </c>
      <c r="K594" s="19" t="s">
        <v>1613</v>
      </c>
      <c r="L594" s="64" t="s">
        <v>428</v>
      </c>
      <c r="M594" s="19" t="s">
        <v>932</v>
      </c>
      <c r="N594" s="22" t="s">
        <v>77</v>
      </c>
      <c r="O594" s="2"/>
    </row>
    <row r="595" spans="1:15" ht="30" customHeight="1">
      <c r="A595" s="18">
        <v>593</v>
      </c>
      <c r="B595" s="39" t="s">
        <v>1614</v>
      </c>
      <c r="C595" s="20">
        <f t="shared" ca="1" si="9"/>
        <v>27</v>
      </c>
      <c r="D595" s="40" t="s">
        <v>1615</v>
      </c>
      <c r="E595" s="19" t="s">
        <v>17</v>
      </c>
      <c r="F595" s="41">
        <v>35443</v>
      </c>
      <c r="G595" s="18" t="s">
        <v>28</v>
      </c>
      <c r="H595" s="18" t="s">
        <v>1326</v>
      </c>
      <c r="I595" s="21">
        <v>45017</v>
      </c>
      <c r="J595" s="29" t="s">
        <v>1327</v>
      </c>
      <c r="K595" s="19" t="s">
        <v>82</v>
      </c>
      <c r="L595" s="19" t="s">
        <v>675</v>
      </c>
      <c r="M595" s="19" t="s">
        <v>23</v>
      </c>
      <c r="N595" s="22" t="s">
        <v>24</v>
      </c>
      <c r="O595" s="2"/>
    </row>
    <row r="596" spans="1:15" ht="30" customHeight="1">
      <c r="A596" s="18">
        <v>594</v>
      </c>
      <c r="B596" s="38" t="s">
        <v>1616</v>
      </c>
      <c r="C596" s="20">
        <f t="shared" ca="1" si="9"/>
        <v>40</v>
      </c>
      <c r="D596" s="29" t="s">
        <v>1617</v>
      </c>
      <c r="E596" s="19" t="s">
        <v>17</v>
      </c>
      <c r="F596" s="21">
        <v>30945</v>
      </c>
      <c r="G596" s="18" t="s">
        <v>18</v>
      </c>
      <c r="H596" s="254" t="s">
        <v>1109</v>
      </c>
      <c r="I596" s="21">
        <v>45323</v>
      </c>
      <c r="J596" s="29" t="s">
        <v>1327</v>
      </c>
      <c r="K596" s="19" t="s">
        <v>52</v>
      </c>
      <c r="L596" s="19" t="s">
        <v>66</v>
      </c>
      <c r="M596" s="19" t="s">
        <v>23</v>
      </c>
      <c r="N596" s="22" t="s">
        <v>24</v>
      </c>
      <c r="O596" s="2"/>
    </row>
    <row r="597" spans="1:15" ht="30" customHeight="1">
      <c r="A597" s="18">
        <v>595</v>
      </c>
      <c r="B597" s="39" t="s">
        <v>1618</v>
      </c>
      <c r="C597" s="20">
        <f t="shared" ca="1" si="9"/>
        <v>29</v>
      </c>
      <c r="D597" s="40" t="s">
        <v>1619</v>
      </c>
      <c r="E597" s="19" t="s">
        <v>17</v>
      </c>
      <c r="F597" s="41">
        <v>34945</v>
      </c>
      <c r="G597" s="18" t="s">
        <v>18</v>
      </c>
      <c r="H597" s="18" t="s">
        <v>1326</v>
      </c>
      <c r="I597" s="21">
        <v>45017</v>
      </c>
      <c r="J597" s="29" t="s">
        <v>1327</v>
      </c>
      <c r="K597" s="19" t="s">
        <v>21</v>
      </c>
      <c r="L597" s="19" t="s">
        <v>30</v>
      </c>
      <c r="M597" s="19" t="s">
        <v>23</v>
      </c>
      <c r="N597" s="22" t="s">
        <v>24</v>
      </c>
      <c r="O597" s="2"/>
    </row>
    <row r="598" spans="1:15" ht="30" customHeight="1">
      <c r="A598" s="18">
        <v>596</v>
      </c>
      <c r="B598" s="39" t="s">
        <v>1620</v>
      </c>
      <c r="C598" s="20">
        <f t="shared" ca="1" si="9"/>
        <v>31</v>
      </c>
      <c r="D598" s="40" t="s">
        <v>1621</v>
      </c>
      <c r="E598" s="19" t="s">
        <v>17</v>
      </c>
      <c r="F598" s="41">
        <v>34041</v>
      </c>
      <c r="G598" s="18" t="s">
        <v>18</v>
      </c>
      <c r="H598" s="18" t="s">
        <v>1326</v>
      </c>
      <c r="I598" s="21">
        <v>45017</v>
      </c>
      <c r="J598" s="29" t="s">
        <v>1327</v>
      </c>
      <c r="K598" s="19" t="s">
        <v>82</v>
      </c>
      <c r="L598" s="19" t="s">
        <v>675</v>
      </c>
      <c r="M598" s="19" t="s">
        <v>23</v>
      </c>
      <c r="N598" s="22" t="s">
        <v>24</v>
      </c>
      <c r="O598" s="2"/>
    </row>
    <row r="599" spans="1:15" ht="30" customHeight="1">
      <c r="A599" s="18">
        <v>597</v>
      </c>
      <c r="B599" s="39" t="s">
        <v>1622</v>
      </c>
      <c r="C599" s="20">
        <f t="shared" ca="1" si="9"/>
        <v>31</v>
      </c>
      <c r="D599" s="40" t="s">
        <v>1623</v>
      </c>
      <c r="E599" s="19" t="s">
        <v>73</v>
      </c>
      <c r="F599" s="41">
        <v>34082</v>
      </c>
      <c r="G599" s="18" t="s">
        <v>28</v>
      </c>
      <c r="H599" s="18" t="s">
        <v>1326</v>
      </c>
      <c r="I599" s="21">
        <v>45017</v>
      </c>
      <c r="J599" s="29" t="s">
        <v>1327</v>
      </c>
      <c r="K599" s="19" t="s">
        <v>82</v>
      </c>
      <c r="L599" s="19" t="s">
        <v>675</v>
      </c>
      <c r="M599" s="19" t="s">
        <v>23</v>
      </c>
      <c r="N599" s="22" t="s">
        <v>24</v>
      </c>
      <c r="O599" s="2"/>
    </row>
    <row r="600" spans="1:15" ht="30" customHeight="1">
      <c r="A600" s="18">
        <v>598</v>
      </c>
      <c r="B600" s="39" t="s">
        <v>1624</v>
      </c>
      <c r="C600" s="20">
        <f t="shared" ca="1" si="9"/>
        <v>30</v>
      </c>
      <c r="D600" s="40" t="s">
        <v>1625</v>
      </c>
      <c r="E600" s="19" t="s">
        <v>17</v>
      </c>
      <c r="F600" s="41">
        <v>34379</v>
      </c>
      <c r="G600" s="18" t="s">
        <v>18</v>
      </c>
      <c r="H600" s="18" t="s">
        <v>1326</v>
      </c>
      <c r="I600" s="21">
        <v>45017</v>
      </c>
      <c r="J600" s="29" t="s">
        <v>1327</v>
      </c>
      <c r="K600" s="19" t="s">
        <v>197</v>
      </c>
      <c r="L600" s="19" t="s">
        <v>482</v>
      </c>
      <c r="M600" s="19" t="s">
        <v>199</v>
      </c>
      <c r="N600" s="22" t="s">
        <v>24</v>
      </c>
      <c r="O600" s="2"/>
    </row>
    <row r="601" spans="1:15" ht="30" customHeight="1">
      <c r="A601" s="18">
        <v>599</v>
      </c>
      <c r="B601" s="38" t="s">
        <v>1626</v>
      </c>
      <c r="C601" s="20">
        <f t="shared" ca="1" si="9"/>
        <v>43</v>
      </c>
      <c r="D601" s="29" t="s">
        <v>1627</v>
      </c>
      <c r="E601" s="19" t="s">
        <v>17</v>
      </c>
      <c r="F601" s="21">
        <v>29769</v>
      </c>
      <c r="G601" s="18" t="s">
        <v>18</v>
      </c>
      <c r="H601" s="18" t="s">
        <v>1326</v>
      </c>
      <c r="I601" s="21">
        <v>40180</v>
      </c>
      <c r="J601" s="29" t="s">
        <v>1327</v>
      </c>
      <c r="K601" s="19" t="s">
        <v>1231</v>
      </c>
      <c r="L601" s="19" t="s">
        <v>762</v>
      </c>
      <c r="M601" s="19" t="s">
        <v>42</v>
      </c>
      <c r="N601" s="22" t="s">
        <v>77</v>
      </c>
      <c r="O601" s="2"/>
    </row>
    <row r="602" spans="1:15" ht="30" customHeight="1">
      <c r="A602" s="18">
        <v>600</v>
      </c>
      <c r="B602" s="38" t="s">
        <v>1628</v>
      </c>
      <c r="C602" s="20">
        <f t="shared" ca="1" si="9"/>
        <v>40</v>
      </c>
      <c r="D602" s="29" t="s">
        <v>1629</v>
      </c>
      <c r="E602" s="19" t="s">
        <v>1630</v>
      </c>
      <c r="F602" s="21">
        <v>30691</v>
      </c>
      <c r="G602" s="18" t="s">
        <v>18</v>
      </c>
      <c r="H602" s="18" t="s">
        <v>1326</v>
      </c>
      <c r="I602" s="21">
        <v>40180</v>
      </c>
      <c r="J602" s="29" t="s">
        <v>1327</v>
      </c>
      <c r="K602" s="19" t="s">
        <v>728</v>
      </c>
      <c r="L602" s="19" t="s">
        <v>1397</v>
      </c>
      <c r="M602" s="19" t="s">
        <v>468</v>
      </c>
      <c r="N602" s="22" t="s">
        <v>77</v>
      </c>
      <c r="O602" s="2"/>
    </row>
    <row r="603" spans="1:15" ht="30" customHeight="1">
      <c r="A603" s="18">
        <v>601</v>
      </c>
      <c r="B603" s="38" t="s">
        <v>1631</v>
      </c>
      <c r="C603" s="20">
        <f t="shared" ca="1" si="9"/>
        <v>45</v>
      </c>
      <c r="D603" s="29" t="s">
        <v>1632</v>
      </c>
      <c r="E603" s="19" t="s">
        <v>1633</v>
      </c>
      <c r="F603" s="21">
        <v>29061</v>
      </c>
      <c r="G603" s="18" t="s">
        <v>18</v>
      </c>
      <c r="H603" s="18" t="s">
        <v>1326</v>
      </c>
      <c r="I603" s="21">
        <v>40180</v>
      </c>
      <c r="J603" s="29" t="s">
        <v>1327</v>
      </c>
      <c r="K603" s="19" t="s">
        <v>1424</v>
      </c>
      <c r="L603" s="19" t="s">
        <v>1340</v>
      </c>
      <c r="M603" s="19" t="s">
        <v>187</v>
      </c>
      <c r="N603" s="22" t="s">
        <v>77</v>
      </c>
      <c r="O603" s="2"/>
    </row>
    <row r="604" spans="1:15" ht="30" customHeight="1">
      <c r="A604" s="18">
        <v>602</v>
      </c>
      <c r="B604" s="38" t="s">
        <v>1634</v>
      </c>
      <c r="C604" s="20">
        <f t="shared" ca="1" si="9"/>
        <v>31</v>
      </c>
      <c r="D604" s="29" t="s">
        <v>1635</v>
      </c>
      <c r="E604" s="19" t="s">
        <v>17</v>
      </c>
      <c r="F604" s="31">
        <v>34090</v>
      </c>
      <c r="G604" s="18" t="s">
        <v>28</v>
      </c>
      <c r="H604" s="18" t="s">
        <v>1326</v>
      </c>
      <c r="I604" s="21">
        <v>44562</v>
      </c>
      <c r="J604" s="29" t="s">
        <v>1327</v>
      </c>
      <c r="K604" s="19" t="s">
        <v>82</v>
      </c>
      <c r="L604" s="26" t="s">
        <v>675</v>
      </c>
      <c r="M604" s="19" t="s">
        <v>23</v>
      </c>
      <c r="N604" s="22" t="s">
        <v>24</v>
      </c>
      <c r="O604" s="2"/>
    </row>
    <row r="605" spans="1:15" ht="30" customHeight="1">
      <c r="A605" s="18">
        <v>603</v>
      </c>
      <c r="B605" s="38" t="s">
        <v>1636</v>
      </c>
      <c r="C605" s="20">
        <f t="shared" ca="1" si="9"/>
        <v>30</v>
      </c>
      <c r="D605" s="29" t="s">
        <v>1637</v>
      </c>
      <c r="E605" s="19" t="s">
        <v>17</v>
      </c>
      <c r="F605" s="31">
        <v>34573</v>
      </c>
      <c r="G605" s="18" t="s">
        <v>18</v>
      </c>
      <c r="H605" s="18" t="s">
        <v>1326</v>
      </c>
      <c r="I605" s="21">
        <v>44562</v>
      </c>
      <c r="J605" s="29" t="s">
        <v>1327</v>
      </c>
      <c r="K605" s="19" t="s">
        <v>728</v>
      </c>
      <c r="L605" s="19" t="s">
        <v>1340</v>
      </c>
      <c r="M605" s="19" t="s">
        <v>187</v>
      </c>
      <c r="N605" s="22" t="s">
        <v>77</v>
      </c>
      <c r="O605" s="2"/>
    </row>
    <row r="606" spans="1:15" ht="30" customHeight="1">
      <c r="A606" s="18">
        <v>604</v>
      </c>
      <c r="B606" s="38" t="s">
        <v>1638</v>
      </c>
      <c r="C606" s="20">
        <f t="shared" ca="1" si="9"/>
        <v>37</v>
      </c>
      <c r="D606" s="29" t="s">
        <v>1639</v>
      </c>
      <c r="E606" s="19" t="s">
        <v>17</v>
      </c>
      <c r="F606" s="21">
        <v>31984</v>
      </c>
      <c r="G606" s="18" t="s">
        <v>28</v>
      </c>
      <c r="H606" s="18" t="s">
        <v>1326</v>
      </c>
      <c r="I606" s="21">
        <v>41609</v>
      </c>
      <c r="J606" s="29" t="s">
        <v>1327</v>
      </c>
      <c r="K606" s="19" t="s">
        <v>586</v>
      </c>
      <c r="L606" s="19" t="s">
        <v>61</v>
      </c>
      <c r="M606" s="19" t="s">
        <v>424</v>
      </c>
      <c r="N606" s="22" t="s">
        <v>77</v>
      </c>
      <c r="O606" s="2"/>
    </row>
    <row r="607" spans="1:15" ht="30" customHeight="1">
      <c r="A607" s="18">
        <v>605</v>
      </c>
      <c r="B607" s="39" t="s">
        <v>1640</v>
      </c>
      <c r="C607" s="20">
        <f t="shared" ca="1" si="9"/>
        <v>36</v>
      </c>
      <c r="D607" s="29" t="s">
        <v>1641</v>
      </c>
      <c r="E607" s="19" t="s">
        <v>17</v>
      </c>
      <c r="F607" s="21">
        <v>32187</v>
      </c>
      <c r="G607" s="18" t="s">
        <v>18</v>
      </c>
      <c r="H607" s="18" t="s">
        <v>1326</v>
      </c>
      <c r="I607" s="21">
        <v>44562</v>
      </c>
      <c r="J607" s="29" t="s">
        <v>1327</v>
      </c>
      <c r="K607" s="54" t="s">
        <v>21</v>
      </c>
      <c r="L607" s="19" t="s">
        <v>30</v>
      </c>
      <c r="M607" s="19" t="s">
        <v>23</v>
      </c>
      <c r="N607" s="22" t="s">
        <v>24</v>
      </c>
      <c r="O607" s="2"/>
    </row>
    <row r="608" spans="1:15" ht="30" customHeight="1">
      <c r="A608" s="18">
        <v>606</v>
      </c>
      <c r="B608" s="38" t="s">
        <v>1642</v>
      </c>
      <c r="C608" s="20">
        <f t="shared" ca="1" si="9"/>
        <v>38</v>
      </c>
      <c r="D608" s="29" t="s">
        <v>1643</v>
      </c>
      <c r="E608" s="19" t="s">
        <v>1644</v>
      </c>
      <c r="F608" s="31">
        <v>31650</v>
      </c>
      <c r="G608" s="18" t="s">
        <v>18</v>
      </c>
      <c r="H608" s="18" t="s">
        <v>1326</v>
      </c>
      <c r="I608" s="21">
        <v>44562</v>
      </c>
      <c r="J608" s="29" t="s">
        <v>1327</v>
      </c>
      <c r="K608" s="19" t="s">
        <v>82</v>
      </c>
      <c r="L608" s="19" t="s">
        <v>675</v>
      </c>
      <c r="M608" s="19" t="s">
        <v>23</v>
      </c>
      <c r="N608" s="22" t="s">
        <v>24</v>
      </c>
      <c r="O608" s="2"/>
    </row>
    <row r="609" spans="1:15" ht="30" customHeight="1">
      <c r="A609" s="18">
        <v>607</v>
      </c>
      <c r="B609" s="38" t="s">
        <v>1645</v>
      </c>
      <c r="C609" s="20">
        <f t="shared" ca="1" si="9"/>
        <v>45</v>
      </c>
      <c r="D609" s="29" t="s">
        <v>1646</v>
      </c>
      <c r="E609" s="19" t="s">
        <v>1644</v>
      </c>
      <c r="F609" s="31">
        <v>29060</v>
      </c>
      <c r="G609" s="18" t="s">
        <v>18</v>
      </c>
      <c r="H609" s="18" t="s">
        <v>1326</v>
      </c>
      <c r="I609" s="21">
        <v>44562</v>
      </c>
      <c r="J609" s="29" t="s">
        <v>1327</v>
      </c>
      <c r="K609" s="19" t="s">
        <v>728</v>
      </c>
      <c r="L609" s="19" t="s">
        <v>1357</v>
      </c>
      <c r="M609" s="19" t="s">
        <v>468</v>
      </c>
      <c r="N609" s="22" t="s">
        <v>77</v>
      </c>
      <c r="O609" s="2"/>
    </row>
    <row r="610" spans="1:15" ht="30" customHeight="1">
      <c r="A610" s="18">
        <v>608</v>
      </c>
      <c r="B610" s="38" t="s">
        <v>1647</v>
      </c>
      <c r="C610" s="20">
        <f t="shared" ca="1" si="9"/>
        <v>46</v>
      </c>
      <c r="D610" s="29" t="s">
        <v>1648</v>
      </c>
      <c r="E610" s="19" t="s">
        <v>17</v>
      </c>
      <c r="F610" s="21">
        <v>28774</v>
      </c>
      <c r="G610" s="18" t="s">
        <v>18</v>
      </c>
      <c r="H610" s="18" t="s">
        <v>1326</v>
      </c>
      <c r="I610" s="21">
        <v>40245</v>
      </c>
      <c r="J610" s="29" t="s">
        <v>1327</v>
      </c>
      <c r="K610" s="19" t="s">
        <v>1649</v>
      </c>
      <c r="L610" s="19" t="s">
        <v>1357</v>
      </c>
      <c r="M610" s="19" t="s">
        <v>468</v>
      </c>
      <c r="N610" s="22" t="s">
        <v>77</v>
      </c>
      <c r="O610" s="2"/>
    </row>
    <row r="611" spans="1:15" ht="30" customHeight="1">
      <c r="A611" s="18">
        <v>609</v>
      </c>
      <c r="B611" s="39" t="s">
        <v>1650</v>
      </c>
      <c r="C611" s="20">
        <f t="shared" ca="1" si="9"/>
        <v>27</v>
      </c>
      <c r="D611" s="40" t="s">
        <v>1651</v>
      </c>
      <c r="E611" s="19" t="s">
        <v>17</v>
      </c>
      <c r="F611" s="41">
        <v>35764</v>
      </c>
      <c r="G611" s="18" t="s">
        <v>18</v>
      </c>
      <c r="H611" s="18" t="s">
        <v>1326</v>
      </c>
      <c r="I611" s="21">
        <v>45017</v>
      </c>
      <c r="J611" s="29" t="s">
        <v>1327</v>
      </c>
      <c r="K611" s="19" t="s">
        <v>82</v>
      </c>
      <c r="L611" s="19" t="s">
        <v>675</v>
      </c>
      <c r="M611" s="19" t="s">
        <v>23</v>
      </c>
      <c r="N611" s="22" t="s">
        <v>24</v>
      </c>
      <c r="O611" s="2"/>
    </row>
    <row r="612" spans="1:15" ht="30" customHeight="1">
      <c r="A612" s="18">
        <v>610</v>
      </c>
      <c r="B612" s="38" t="s">
        <v>1652</v>
      </c>
      <c r="C612" s="20">
        <f t="shared" ca="1" si="9"/>
        <v>35</v>
      </c>
      <c r="D612" s="29" t="s">
        <v>1653</v>
      </c>
      <c r="E612" s="19" t="s">
        <v>17</v>
      </c>
      <c r="F612" s="21">
        <v>32806</v>
      </c>
      <c r="G612" s="18" t="s">
        <v>28</v>
      </c>
      <c r="H612" s="18" t="s">
        <v>1326</v>
      </c>
      <c r="I612" s="21">
        <v>42156</v>
      </c>
      <c r="J612" s="29" t="s">
        <v>1327</v>
      </c>
      <c r="K612" s="19" t="s">
        <v>1050</v>
      </c>
      <c r="L612" s="19" t="s">
        <v>133</v>
      </c>
      <c r="M612" s="19" t="s">
        <v>134</v>
      </c>
      <c r="N612" s="22" t="s">
        <v>77</v>
      </c>
      <c r="O612" s="2"/>
    </row>
    <row r="613" spans="1:15" ht="30" customHeight="1">
      <c r="A613" s="18">
        <v>611</v>
      </c>
      <c r="B613" s="38" t="s">
        <v>1654</v>
      </c>
      <c r="C613" s="20">
        <f t="shared" ca="1" si="9"/>
        <v>38</v>
      </c>
      <c r="D613" s="29" t="s">
        <v>1655</v>
      </c>
      <c r="E613" s="19" t="s">
        <v>17</v>
      </c>
      <c r="F613" s="21">
        <v>31431</v>
      </c>
      <c r="G613" s="18" t="s">
        <v>28</v>
      </c>
      <c r="H613" s="18" t="s">
        <v>1326</v>
      </c>
      <c r="I613" s="21">
        <v>40541</v>
      </c>
      <c r="J613" s="29" t="s">
        <v>1327</v>
      </c>
      <c r="K613" s="19" t="s">
        <v>1424</v>
      </c>
      <c r="L613" s="235" t="s">
        <v>61</v>
      </c>
      <c r="M613" s="19" t="s">
        <v>626</v>
      </c>
      <c r="N613" s="22" t="s">
        <v>77</v>
      </c>
      <c r="O613" s="2"/>
    </row>
    <row r="614" spans="1:15" ht="30" customHeight="1">
      <c r="A614" s="18">
        <v>612</v>
      </c>
      <c r="B614" s="38" t="s">
        <v>1656</v>
      </c>
      <c r="C614" s="20">
        <f t="shared" ca="1" si="9"/>
        <v>36</v>
      </c>
      <c r="D614" s="29" t="s">
        <v>1657</v>
      </c>
      <c r="E614" s="19" t="s">
        <v>647</v>
      </c>
      <c r="F614" s="21">
        <v>32272</v>
      </c>
      <c r="G614" s="18" t="s">
        <v>28</v>
      </c>
      <c r="H614" s="18" t="s">
        <v>1326</v>
      </c>
      <c r="I614" s="21">
        <v>42156</v>
      </c>
      <c r="J614" s="29" t="s">
        <v>1327</v>
      </c>
      <c r="K614" s="19" t="s">
        <v>1658</v>
      </c>
      <c r="L614" s="19" t="s">
        <v>1401</v>
      </c>
      <c r="M614" s="19" t="s">
        <v>424</v>
      </c>
      <c r="N614" s="22" t="s">
        <v>77</v>
      </c>
      <c r="O614" s="2"/>
    </row>
    <row r="615" spans="1:15" ht="30" customHeight="1">
      <c r="A615" s="18">
        <v>613</v>
      </c>
      <c r="B615" s="38" t="s">
        <v>1659</v>
      </c>
      <c r="C615" s="20">
        <f t="shared" ca="1" si="9"/>
        <v>38</v>
      </c>
      <c r="D615" s="29" t="s">
        <v>1660</v>
      </c>
      <c r="E615" s="19" t="s">
        <v>1661</v>
      </c>
      <c r="F615" s="21">
        <v>31776</v>
      </c>
      <c r="G615" s="18" t="s">
        <v>18</v>
      </c>
      <c r="H615" s="254" t="s">
        <v>1109</v>
      </c>
      <c r="I615" s="21">
        <v>45323</v>
      </c>
      <c r="J615" s="29" t="s">
        <v>1327</v>
      </c>
      <c r="K615" s="19" t="s">
        <v>82</v>
      </c>
      <c r="L615" s="19" t="s">
        <v>675</v>
      </c>
      <c r="M615" s="19" t="s">
        <v>23</v>
      </c>
      <c r="N615" s="22" t="s">
        <v>24</v>
      </c>
      <c r="O615" s="2"/>
    </row>
    <row r="616" spans="1:15" ht="30" customHeight="1">
      <c r="A616" s="18">
        <v>614</v>
      </c>
      <c r="B616" s="39" t="s">
        <v>1662</v>
      </c>
      <c r="C616" s="20">
        <f t="shared" ca="1" si="9"/>
        <v>26</v>
      </c>
      <c r="D616" s="40" t="s">
        <v>1663</v>
      </c>
      <c r="E616" s="19" t="s">
        <v>17</v>
      </c>
      <c r="F616" s="41">
        <v>35819</v>
      </c>
      <c r="G616" s="18" t="s">
        <v>18</v>
      </c>
      <c r="H616" s="18" t="s">
        <v>1326</v>
      </c>
      <c r="I616" s="21">
        <v>45017</v>
      </c>
      <c r="J616" s="29" t="s">
        <v>1327</v>
      </c>
      <c r="K616" s="19" t="s">
        <v>227</v>
      </c>
      <c r="L616" s="28" t="s">
        <v>688</v>
      </c>
      <c r="M616" s="19" t="s">
        <v>42</v>
      </c>
      <c r="N616" s="22" t="s">
        <v>24</v>
      </c>
      <c r="O616" s="2"/>
    </row>
    <row r="617" spans="1:15" ht="30" customHeight="1">
      <c r="A617" s="18">
        <v>615</v>
      </c>
      <c r="B617" s="39" t="s">
        <v>1664</v>
      </c>
      <c r="C617" s="20">
        <f t="shared" ca="1" si="9"/>
        <v>24</v>
      </c>
      <c r="D617" s="40" t="s">
        <v>1665</v>
      </c>
      <c r="E617" s="19" t="s">
        <v>17</v>
      </c>
      <c r="F617" s="41">
        <v>36848</v>
      </c>
      <c r="G617" s="18" t="s">
        <v>18</v>
      </c>
      <c r="H617" s="18" t="s">
        <v>1326</v>
      </c>
      <c r="I617" s="21">
        <v>45017</v>
      </c>
      <c r="J617" s="29" t="s">
        <v>1327</v>
      </c>
      <c r="K617" s="19" t="s">
        <v>69</v>
      </c>
      <c r="L617" s="19" t="s">
        <v>70</v>
      </c>
      <c r="M617" s="19" t="s">
        <v>42</v>
      </c>
      <c r="N617" s="22" t="s">
        <v>24</v>
      </c>
      <c r="O617" s="2"/>
    </row>
    <row r="618" spans="1:15" ht="30" customHeight="1">
      <c r="A618" s="18">
        <v>616</v>
      </c>
      <c r="B618" s="38" t="s">
        <v>1666</v>
      </c>
      <c r="C618" s="20">
        <f t="shared" ca="1" si="9"/>
        <v>32</v>
      </c>
      <c r="D618" s="29" t="s">
        <v>1667</v>
      </c>
      <c r="E618" s="19" t="s">
        <v>17</v>
      </c>
      <c r="F618" s="21">
        <v>33636</v>
      </c>
      <c r="G618" s="18" t="s">
        <v>28</v>
      </c>
      <c r="H618" s="18" t="s">
        <v>1326</v>
      </c>
      <c r="I618" s="21">
        <v>42614</v>
      </c>
      <c r="J618" s="29" t="s">
        <v>1327</v>
      </c>
      <c r="K618" s="19" t="s">
        <v>82</v>
      </c>
      <c r="L618" s="19" t="s">
        <v>675</v>
      </c>
      <c r="M618" s="19" t="s">
        <v>23</v>
      </c>
      <c r="N618" s="22" t="s">
        <v>24</v>
      </c>
      <c r="O618" s="2"/>
    </row>
    <row r="619" spans="1:15" ht="30" customHeight="1">
      <c r="A619" s="18">
        <v>617</v>
      </c>
      <c r="B619" s="39" t="s">
        <v>1668</v>
      </c>
      <c r="C619" s="20">
        <f t="shared" ca="1" si="9"/>
        <v>34</v>
      </c>
      <c r="D619" s="40" t="s">
        <v>1669</v>
      </c>
      <c r="E619" s="19" t="s">
        <v>17</v>
      </c>
      <c r="F619" s="41">
        <v>32920</v>
      </c>
      <c r="G619" s="18" t="s">
        <v>18</v>
      </c>
      <c r="H619" s="18" t="s">
        <v>1326</v>
      </c>
      <c r="I619" s="21">
        <v>45017</v>
      </c>
      <c r="J619" s="29" t="s">
        <v>1327</v>
      </c>
      <c r="K619" s="19" t="s">
        <v>69</v>
      </c>
      <c r="L619" s="19" t="s">
        <v>70</v>
      </c>
      <c r="M619" s="19" t="s">
        <v>42</v>
      </c>
      <c r="N619" s="22" t="s">
        <v>24</v>
      </c>
      <c r="O619" s="2"/>
    </row>
    <row r="620" spans="1:15" ht="30" customHeight="1">
      <c r="A620" s="18">
        <v>618</v>
      </c>
      <c r="B620" s="43" t="s">
        <v>1670</v>
      </c>
      <c r="C620" s="20">
        <f t="shared" ca="1" si="9"/>
        <v>35</v>
      </c>
      <c r="D620" s="44" t="s">
        <v>1671</v>
      </c>
      <c r="E620" s="58" t="s">
        <v>45</v>
      </c>
      <c r="F620" s="57">
        <v>32623</v>
      </c>
      <c r="G620" s="47" t="s">
        <v>28</v>
      </c>
      <c r="H620" s="47" t="s">
        <v>1326</v>
      </c>
      <c r="I620" s="46">
        <v>44562</v>
      </c>
      <c r="J620" s="44" t="s">
        <v>1327</v>
      </c>
      <c r="K620" s="58" t="s">
        <v>1672</v>
      </c>
      <c r="L620" s="48" t="s">
        <v>61</v>
      </c>
      <c r="M620" s="48" t="s">
        <v>1673</v>
      </c>
      <c r="N620" s="49" t="s">
        <v>77</v>
      </c>
      <c r="O620" s="2"/>
    </row>
    <row r="621" spans="1:15" ht="30" customHeight="1">
      <c r="A621" s="18">
        <v>619</v>
      </c>
      <c r="B621" s="38" t="s">
        <v>1674</v>
      </c>
      <c r="C621" s="20">
        <f t="shared" ca="1" si="9"/>
        <v>34</v>
      </c>
      <c r="D621" s="29" t="s">
        <v>1675</v>
      </c>
      <c r="E621" s="19" t="s">
        <v>17</v>
      </c>
      <c r="F621" s="21">
        <v>33080</v>
      </c>
      <c r="G621" s="18" t="s">
        <v>18</v>
      </c>
      <c r="H621" s="18" t="s">
        <v>1326</v>
      </c>
      <c r="I621" s="21">
        <v>41640</v>
      </c>
      <c r="J621" s="29" t="s">
        <v>1327</v>
      </c>
      <c r="K621" s="19" t="s">
        <v>52</v>
      </c>
      <c r="L621" s="19" t="s">
        <v>66</v>
      </c>
      <c r="M621" s="19" t="s">
        <v>23</v>
      </c>
      <c r="N621" s="22" t="s">
        <v>24</v>
      </c>
      <c r="O621" s="2"/>
    </row>
    <row r="622" spans="1:15" ht="30" customHeight="1">
      <c r="A622" s="18">
        <v>620</v>
      </c>
      <c r="B622" s="38" t="s">
        <v>1676</v>
      </c>
      <c r="C622" s="20">
        <f t="shared" ca="1" si="9"/>
        <v>33</v>
      </c>
      <c r="D622" s="29" t="s">
        <v>1677</v>
      </c>
      <c r="E622" s="19" t="s">
        <v>73</v>
      </c>
      <c r="F622" s="21">
        <v>33550</v>
      </c>
      <c r="G622" s="18" t="s">
        <v>18</v>
      </c>
      <c r="H622" s="18" t="s">
        <v>1326</v>
      </c>
      <c r="I622" s="21">
        <v>41609</v>
      </c>
      <c r="J622" s="29" t="s">
        <v>1327</v>
      </c>
      <c r="K622" s="19" t="s">
        <v>1551</v>
      </c>
      <c r="L622" s="19" t="s">
        <v>1357</v>
      </c>
      <c r="M622" s="19" t="s">
        <v>468</v>
      </c>
      <c r="N622" s="22" t="s">
        <v>77</v>
      </c>
      <c r="O622" s="2"/>
    </row>
    <row r="623" spans="1:15" ht="30" customHeight="1">
      <c r="A623" s="18">
        <v>621</v>
      </c>
      <c r="B623" s="38" t="s">
        <v>1678</v>
      </c>
      <c r="C623" s="20">
        <f t="shared" ca="1" si="9"/>
        <v>37</v>
      </c>
      <c r="D623" s="29" t="s">
        <v>1679</v>
      </c>
      <c r="E623" s="19" t="s">
        <v>1680</v>
      </c>
      <c r="F623" s="21">
        <v>31891</v>
      </c>
      <c r="G623" s="18" t="s">
        <v>18</v>
      </c>
      <c r="H623" s="18" t="s">
        <v>1326</v>
      </c>
      <c r="I623" s="21">
        <v>40303</v>
      </c>
      <c r="J623" s="29" t="s">
        <v>1327</v>
      </c>
      <c r="K623" s="19" t="s">
        <v>52</v>
      </c>
      <c r="L623" s="19" t="s">
        <v>66</v>
      </c>
      <c r="M623" s="19" t="s">
        <v>23</v>
      </c>
      <c r="N623" s="22" t="s">
        <v>24</v>
      </c>
      <c r="O623" s="2"/>
    </row>
    <row r="624" spans="1:15" ht="30" customHeight="1">
      <c r="A624" s="18">
        <v>622</v>
      </c>
      <c r="B624" s="38" t="s">
        <v>1681</v>
      </c>
      <c r="C624" s="20">
        <f t="shared" ca="1" si="9"/>
        <v>35</v>
      </c>
      <c r="D624" s="29" t="s">
        <v>1682</v>
      </c>
      <c r="E624" s="19" t="s">
        <v>1567</v>
      </c>
      <c r="F624" s="21">
        <v>32685</v>
      </c>
      <c r="G624" s="18" t="s">
        <v>18</v>
      </c>
      <c r="H624" s="18" t="s">
        <v>1326</v>
      </c>
      <c r="I624" s="21">
        <v>44562</v>
      </c>
      <c r="J624" s="29" t="s">
        <v>1327</v>
      </c>
      <c r="K624" s="19" t="s">
        <v>1683</v>
      </c>
      <c r="L624" s="19" t="s">
        <v>1340</v>
      </c>
      <c r="M624" s="19" t="s">
        <v>187</v>
      </c>
      <c r="N624" s="22" t="s">
        <v>77</v>
      </c>
      <c r="O624" s="2"/>
    </row>
    <row r="625" spans="1:15" ht="30" customHeight="1">
      <c r="A625" s="18">
        <v>623</v>
      </c>
      <c r="B625" s="39" t="s">
        <v>1684</v>
      </c>
      <c r="C625" s="20">
        <f t="shared" ca="1" si="9"/>
        <v>26</v>
      </c>
      <c r="D625" s="40" t="s">
        <v>1685</v>
      </c>
      <c r="E625" s="19" t="s">
        <v>17</v>
      </c>
      <c r="F625" s="41">
        <v>36050</v>
      </c>
      <c r="G625" s="18" t="s">
        <v>18</v>
      </c>
      <c r="H625" s="18" t="s">
        <v>1326</v>
      </c>
      <c r="I625" s="21">
        <v>45017</v>
      </c>
      <c r="J625" s="29" t="s">
        <v>1327</v>
      </c>
      <c r="K625" s="19" t="s">
        <v>47</v>
      </c>
      <c r="L625" s="28" t="s">
        <v>1686</v>
      </c>
      <c r="M625" s="19" t="s">
        <v>42</v>
      </c>
      <c r="N625" s="22" t="s">
        <v>24</v>
      </c>
      <c r="O625" s="2"/>
    </row>
    <row r="626" spans="1:15" ht="30" customHeight="1">
      <c r="A626" s="18">
        <v>624</v>
      </c>
      <c r="B626" s="38" t="s">
        <v>1687</v>
      </c>
      <c r="C626" s="20">
        <f t="shared" ca="1" si="9"/>
        <v>30</v>
      </c>
      <c r="D626" s="29" t="s">
        <v>1688</v>
      </c>
      <c r="E626" s="19" t="s">
        <v>17</v>
      </c>
      <c r="F626" s="31">
        <v>34638</v>
      </c>
      <c r="G626" s="18" t="s">
        <v>18</v>
      </c>
      <c r="H626" s="18" t="s">
        <v>1326</v>
      </c>
      <c r="I626" s="21">
        <v>44562</v>
      </c>
      <c r="J626" s="29" t="s">
        <v>1327</v>
      </c>
      <c r="K626" s="19" t="s">
        <v>52</v>
      </c>
      <c r="L626" s="26" t="s">
        <v>66</v>
      </c>
      <c r="M626" s="19" t="s">
        <v>23</v>
      </c>
      <c r="N626" s="22" t="s">
        <v>24</v>
      </c>
      <c r="O626" s="2"/>
    </row>
    <row r="627" spans="1:15" ht="30" customHeight="1">
      <c r="A627" s="18">
        <v>625</v>
      </c>
      <c r="B627" s="38" t="s">
        <v>1689</v>
      </c>
      <c r="C627" s="20">
        <f t="shared" ca="1" si="9"/>
        <v>44</v>
      </c>
      <c r="D627" s="29" t="s">
        <v>1690</v>
      </c>
      <c r="E627" s="19" t="s">
        <v>17</v>
      </c>
      <c r="F627" s="21">
        <v>29470</v>
      </c>
      <c r="G627" s="18" t="s">
        <v>18</v>
      </c>
      <c r="H627" s="18" t="s">
        <v>1326</v>
      </c>
      <c r="I627" s="21">
        <v>40180</v>
      </c>
      <c r="J627" s="29" t="s">
        <v>1327</v>
      </c>
      <c r="K627" s="19" t="s">
        <v>1424</v>
      </c>
      <c r="L627" s="19" t="s">
        <v>1340</v>
      </c>
      <c r="M627" s="19" t="s">
        <v>187</v>
      </c>
      <c r="N627" s="22" t="s">
        <v>77</v>
      </c>
      <c r="O627" s="2"/>
    </row>
    <row r="628" spans="1:15" ht="30" customHeight="1">
      <c r="A628" s="18">
        <v>626</v>
      </c>
      <c r="B628" s="39" t="s">
        <v>1691</v>
      </c>
      <c r="C628" s="20">
        <f t="shared" ca="1" si="9"/>
        <v>27</v>
      </c>
      <c r="D628" s="40" t="s">
        <v>1692</v>
      </c>
      <c r="E628" s="19" t="s">
        <v>17</v>
      </c>
      <c r="F628" s="41">
        <v>35496</v>
      </c>
      <c r="G628" s="18" t="s">
        <v>18</v>
      </c>
      <c r="H628" s="18" t="s">
        <v>1326</v>
      </c>
      <c r="I628" s="21">
        <v>45017</v>
      </c>
      <c r="J628" s="29" t="s">
        <v>1327</v>
      </c>
      <c r="K628" s="19" t="s">
        <v>21</v>
      </c>
      <c r="L628" s="19" t="s">
        <v>30</v>
      </c>
      <c r="M628" s="19" t="s">
        <v>23</v>
      </c>
      <c r="N628" s="22" t="s">
        <v>24</v>
      </c>
      <c r="O628" s="2"/>
    </row>
    <row r="629" spans="1:15" ht="30" customHeight="1">
      <c r="A629" s="18">
        <v>627</v>
      </c>
      <c r="B629" s="39" t="s">
        <v>1693</v>
      </c>
      <c r="C629" s="20">
        <f t="shared" ca="1" si="9"/>
        <v>24</v>
      </c>
      <c r="D629" s="40" t="s">
        <v>1694</v>
      </c>
      <c r="E629" s="19" t="s">
        <v>73</v>
      </c>
      <c r="F629" s="41">
        <v>36618</v>
      </c>
      <c r="G629" s="18" t="s">
        <v>18</v>
      </c>
      <c r="H629" s="18" t="s">
        <v>1326</v>
      </c>
      <c r="I629" s="21">
        <v>45017</v>
      </c>
      <c r="J629" s="29" t="s">
        <v>1327</v>
      </c>
      <c r="K629" s="19" t="s">
        <v>21</v>
      </c>
      <c r="L629" s="19" t="s">
        <v>30</v>
      </c>
      <c r="M629" s="19" t="s">
        <v>23</v>
      </c>
      <c r="N629" s="22" t="s">
        <v>24</v>
      </c>
      <c r="O629" s="2"/>
    </row>
    <row r="630" spans="1:15" ht="30" customHeight="1">
      <c r="A630" s="18">
        <v>628</v>
      </c>
      <c r="B630" s="38" t="s">
        <v>1695</v>
      </c>
      <c r="C630" s="20">
        <f t="shared" ca="1" si="9"/>
        <v>25</v>
      </c>
      <c r="D630" s="29" t="s">
        <v>1696</v>
      </c>
      <c r="E630" s="19" t="s">
        <v>17</v>
      </c>
      <c r="F630" s="31">
        <v>36504</v>
      </c>
      <c r="G630" s="18" t="s">
        <v>28</v>
      </c>
      <c r="H630" s="254" t="s">
        <v>1109</v>
      </c>
      <c r="I630" s="21">
        <v>45323</v>
      </c>
      <c r="J630" s="29" t="s">
        <v>1327</v>
      </c>
      <c r="K630" s="19" t="s">
        <v>197</v>
      </c>
      <c r="L630" s="19" t="s">
        <v>482</v>
      </c>
      <c r="M630" s="19" t="s">
        <v>199</v>
      </c>
      <c r="N630" s="22" t="s">
        <v>24</v>
      </c>
      <c r="O630" s="2"/>
    </row>
    <row r="631" spans="1:15" ht="30" customHeight="1">
      <c r="A631" s="18">
        <v>629</v>
      </c>
      <c r="B631" s="38" t="s">
        <v>1697</v>
      </c>
      <c r="C631" s="20">
        <f t="shared" ca="1" si="9"/>
        <v>33</v>
      </c>
      <c r="D631" s="29" t="s">
        <v>1698</v>
      </c>
      <c r="E631" s="19" t="s">
        <v>17</v>
      </c>
      <c r="F631" s="21">
        <v>33248</v>
      </c>
      <c r="G631" s="18" t="s">
        <v>18</v>
      </c>
      <c r="H631" s="18" t="s">
        <v>1326</v>
      </c>
      <c r="I631" s="21">
        <v>41640</v>
      </c>
      <c r="J631" s="29" t="s">
        <v>1327</v>
      </c>
      <c r="K631" s="19" t="s">
        <v>52</v>
      </c>
      <c r="L631" s="19" t="s">
        <v>66</v>
      </c>
      <c r="M631" s="19" t="s">
        <v>23</v>
      </c>
      <c r="N631" s="22" t="s">
        <v>24</v>
      </c>
      <c r="O631" s="2"/>
    </row>
    <row r="632" spans="1:15" ht="30" customHeight="1">
      <c r="A632" s="18">
        <v>630</v>
      </c>
      <c r="B632" s="38" t="s">
        <v>1699</v>
      </c>
      <c r="C632" s="20">
        <f t="shared" ca="1" si="9"/>
        <v>34</v>
      </c>
      <c r="D632" s="29" t="s">
        <v>1700</v>
      </c>
      <c r="E632" s="19" t="s">
        <v>73</v>
      </c>
      <c r="F632" s="21">
        <v>32943</v>
      </c>
      <c r="G632" s="18" t="s">
        <v>28</v>
      </c>
      <c r="H632" s="18" t="s">
        <v>1326</v>
      </c>
      <c r="I632" s="21">
        <v>40969</v>
      </c>
      <c r="J632" s="29" t="s">
        <v>1327</v>
      </c>
      <c r="K632" s="19" t="s">
        <v>185</v>
      </c>
      <c r="L632" s="19" t="s">
        <v>1701</v>
      </c>
      <c r="M632" s="19" t="s">
        <v>76</v>
      </c>
      <c r="N632" s="22" t="s">
        <v>77</v>
      </c>
      <c r="O632" s="2"/>
    </row>
    <row r="633" spans="1:15" ht="30" customHeight="1">
      <c r="A633" s="18">
        <v>631</v>
      </c>
      <c r="B633" s="38" t="s">
        <v>1702</v>
      </c>
      <c r="C633" s="20">
        <f t="shared" ca="1" si="9"/>
        <v>23</v>
      </c>
      <c r="D633" s="29" t="s">
        <v>1703</v>
      </c>
      <c r="E633" s="19" t="s">
        <v>17</v>
      </c>
      <c r="F633" s="31">
        <v>37082</v>
      </c>
      <c r="G633" s="18" t="s">
        <v>28</v>
      </c>
      <c r="H633" s="18" t="s">
        <v>1326</v>
      </c>
      <c r="I633" s="21">
        <v>44562</v>
      </c>
      <c r="J633" s="29" t="s">
        <v>1327</v>
      </c>
      <c r="K633" s="19" t="s">
        <v>728</v>
      </c>
      <c r="L633" s="19" t="s">
        <v>762</v>
      </c>
      <c r="M633" s="19" t="s">
        <v>42</v>
      </c>
      <c r="N633" s="22" t="s">
        <v>77</v>
      </c>
      <c r="O633" s="2"/>
    </row>
    <row r="634" spans="1:15" ht="30" customHeight="1">
      <c r="A634" s="18">
        <v>632</v>
      </c>
      <c r="B634" s="39" t="s">
        <v>1704</v>
      </c>
      <c r="C634" s="20">
        <f t="shared" ca="1" si="9"/>
        <v>24</v>
      </c>
      <c r="D634" s="40" t="s">
        <v>1705</v>
      </c>
      <c r="E634" s="19" t="s">
        <v>33</v>
      </c>
      <c r="F634" s="41">
        <v>36841</v>
      </c>
      <c r="G634" s="18" t="s">
        <v>18</v>
      </c>
      <c r="H634" s="18" t="s">
        <v>1326</v>
      </c>
      <c r="I634" s="21">
        <v>45017</v>
      </c>
      <c r="J634" s="29" t="s">
        <v>1327</v>
      </c>
      <c r="K634" s="19" t="s">
        <v>1706</v>
      </c>
      <c r="L634" s="28" t="s">
        <v>957</v>
      </c>
      <c r="M634" s="23" t="s">
        <v>164</v>
      </c>
      <c r="N634" s="22" t="s">
        <v>24</v>
      </c>
      <c r="O634" s="2"/>
    </row>
    <row r="635" spans="1:15" ht="30" customHeight="1">
      <c r="A635" s="18">
        <v>633</v>
      </c>
      <c r="B635" s="38" t="s">
        <v>1707</v>
      </c>
      <c r="C635" s="20">
        <f t="shared" ca="1" si="9"/>
        <v>41</v>
      </c>
      <c r="D635" s="29" t="s">
        <v>1708</v>
      </c>
      <c r="E635" s="19" t="s">
        <v>17</v>
      </c>
      <c r="F635" s="21">
        <v>30551</v>
      </c>
      <c r="G635" s="18" t="s">
        <v>28</v>
      </c>
      <c r="H635" s="18" t="s">
        <v>1326</v>
      </c>
      <c r="I635" s="21">
        <v>40180</v>
      </c>
      <c r="J635" s="29" t="s">
        <v>1327</v>
      </c>
      <c r="K635" s="19" t="s">
        <v>586</v>
      </c>
      <c r="L635" s="235" t="s">
        <v>1709</v>
      </c>
      <c r="M635" s="19" t="s">
        <v>134</v>
      </c>
      <c r="N635" s="22" t="s">
        <v>77</v>
      </c>
      <c r="O635" s="2"/>
    </row>
    <row r="636" spans="1:15" ht="30" customHeight="1">
      <c r="A636" s="18">
        <v>634</v>
      </c>
      <c r="B636" s="39" t="s">
        <v>1710</v>
      </c>
      <c r="C636" s="20">
        <f t="shared" ca="1" si="9"/>
        <v>27</v>
      </c>
      <c r="D636" s="40" t="s">
        <v>1711</v>
      </c>
      <c r="E636" s="19" t="s">
        <v>779</v>
      </c>
      <c r="F636" s="41">
        <v>35729</v>
      </c>
      <c r="G636" s="18" t="s">
        <v>18</v>
      </c>
      <c r="H636" s="18" t="s">
        <v>1326</v>
      </c>
      <c r="I636" s="21">
        <v>45017</v>
      </c>
      <c r="J636" s="29" t="s">
        <v>1327</v>
      </c>
      <c r="K636" s="19" t="s">
        <v>227</v>
      </c>
      <c r="L636" s="28" t="s">
        <v>688</v>
      </c>
      <c r="M636" s="19" t="s">
        <v>42</v>
      </c>
      <c r="N636" s="22" t="s">
        <v>24</v>
      </c>
      <c r="O636" s="2"/>
    </row>
    <row r="637" spans="1:15" ht="30" customHeight="1">
      <c r="A637" s="18">
        <v>635</v>
      </c>
      <c r="B637" s="38" t="s">
        <v>1712</v>
      </c>
      <c r="C637" s="20">
        <f t="shared" ref="C637:C696" ca="1" si="10">(YEAR(NOW())-YEAR(F637))</f>
        <v>28</v>
      </c>
      <c r="D637" s="29" t="s">
        <v>1713</v>
      </c>
      <c r="E637" s="19" t="s">
        <v>17</v>
      </c>
      <c r="F637" s="31">
        <v>35121</v>
      </c>
      <c r="G637" s="18" t="s">
        <v>18</v>
      </c>
      <c r="H637" s="18" t="s">
        <v>1326</v>
      </c>
      <c r="I637" s="21">
        <v>44562</v>
      </c>
      <c r="J637" s="29" t="s">
        <v>1327</v>
      </c>
      <c r="K637" s="19" t="s">
        <v>21</v>
      </c>
      <c r="L637" s="19" t="s">
        <v>30</v>
      </c>
      <c r="M637" s="19" t="s">
        <v>23</v>
      </c>
      <c r="N637" s="22" t="s">
        <v>24</v>
      </c>
      <c r="O637" s="2"/>
    </row>
    <row r="638" spans="1:15" ht="30" customHeight="1">
      <c r="A638" s="18">
        <v>636</v>
      </c>
      <c r="B638" s="38" t="s">
        <v>1714</v>
      </c>
      <c r="C638" s="20">
        <f t="shared" ca="1" si="10"/>
        <v>35</v>
      </c>
      <c r="D638" s="29" t="s">
        <v>1715</v>
      </c>
      <c r="E638" s="19" t="s">
        <v>17</v>
      </c>
      <c r="F638" s="21">
        <v>32865</v>
      </c>
      <c r="G638" s="18" t="s">
        <v>18</v>
      </c>
      <c r="H638" s="18" t="s">
        <v>1326</v>
      </c>
      <c r="I638" s="21">
        <v>39356</v>
      </c>
      <c r="J638" s="29" t="s">
        <v>1327</v>
      </c>
      <c r="K638" s="19" t="s">
        <v>1424</v>
      </c>
      <c r="L638" s="19" t="s">
        <v>762</v>
      </c>
      <c r="M638" s="19" t="s">
        <v>42</v>
      </c>
      <c r="N638" s="22" t="s">
        <v>77</v>
      </c>
      <c r="O638" s="2"/>
    </row>
    <row r="639" spans="1:15" ht="30" customHeight="1">
      <c r="A639" s="18">
        <v>637</v>
      </c>
      <c r="B639" s="43" t="s">
        <v>1716</v>
      </c>
      <c r="C639" s="20">
        <f t="shared" ca="1" si="10"/>
        <v>33</v>
      </c>
      <c r="D639" s="44" t="s">
        <v>1717</v>
      </c>
      <c r="E639" s="48" t="s">
        <v>17</v>
      </c>
      <c r="F639" s="50">
        <v>33300</v>
      </c>
      <c r="G639" s="47" t="s">
        <v>28</v>
      </c>
      <c r="H639" s="47" t="s">
        <v>1326</v>
      </c>
      <c r="I639" s="46">
        <v>44562</v>
      </c>
      <c r="J639" s="44" t="s">
        <v>1327</v>
      </c>
      <c r="K639" s="48" t="s">
        <v>728</v>
      </c>
      <c r="L639" s="236" t="s">
        <v>762</v>
      </c>
      <c r="M639" s="48" t="s">
        <v>42</v>
      </c>
      <c r="N639" s="49" t="s">
        <v>77</v>
      </c>
      <c r="O639" s="2"/>
    </row>
    <row r="640" spans="1:15" ht="30" customHeight="1">
      <c r="A640" s="18">
        <v>638</v>
      </c>
      <c r="B640" s="38" t="s">
        <v>1718</v>
      </c>
      <c r="C640" s="20">
        <f t="shared" ca="1" si="10"/>
        <v>24</v>
      </c>
      <c r="D640" s="29" t="s">
        <v>1719</v>
      </c>
      <c r="E640" s="19" t="s">
        <v>17</v>
      </c>
      <c r="F640" s="31">
        <v>36607</v>
      </c>
      <c r="G640" s="18" t="s">
        <v>18</v>
      </c>
      <c r="H640" s="18" t="s">
        <v>1326</v>
      </c>
      <c r="I640" s="21">
        <v>44562</v>
      </c>
      <c r="J640" s="29" t="s">
        <v>1327</v>
      </c>
      <c r="K640" s="19" t="s">
        <v>21</v>
      </c>
      <c r="L640" s="26" t="s">
        <v>30</v>
      </c>
      <c r="M640" s="19" t="s">
        <v>23</v>
      </c>
      <c r="N640" s="22" t="s">
        <v>24</v>
      </c>
      <c r="O640" s="2"/>
    </row>
    <row r="641" spans="1:15" ht="30" customHeight="1">
      <c r="A641" s="18">
        <v>639</v>
      </c>
      <c r="B641" s="38" t="s">
        <v>1720</v>
      </c>
      <c r="C641" s="20">
        <f t="shared" ca="1" si="10"/>
        <v>31</v>
      </c>
      <c r="D641" s="29" t="s">
        <v>1721</v>
      </c>
      <c r="E641" s="19" t="s">
        <v>173</v>
      </c>
      <c r="F641" s="21">
        <v>34066</v>
      </c>
      <c r="G641" s="18" t="s">
        <v>28</v>
      </c>
      <c r="H641" s="18" t="s">
        <v>1326</v>
      </c>
      <c r="I641" s="21">
        <v>42887</v>
      </c>
      <c r="J641" s="29" t="s">
        <v>1327</v>
      </c>
      <c r="K641" s="19" t="s">
        <v>167</v>
      </c>
      <c r="L641" s="19" t="s">
        <v>1722</v>
      </c>
      <c r="M641" s="19" t="s">
        <v>76</v>
      </c>
      <c r="N641" s="22" t="s">
        <v>77</v>
      </c>
      <c r="O641" s="2"/>
    </row>
    <row r="642" spans="1:15" ht="30" customHeight="1">
      <c r="A642" s="18">
        <v>640</v>
      </c>
      <c r="B642" s="39" t="s">
        <v>1723</v>
      </c>
      <c r="C642" s="20">
        <f t="shared" ca="1" si="10"/>
        <v>32</v>
      </c>
      <c r="D642" s="40" t="s">
        <v>1724</v>
      </c>
      <c r="E642" s="19" t="s">
        <v>73</v>
      </c>
      <c r="F642" s="41">
        <v>33801</v>
      </c>
      <c r="G642" s="18" t="s">
        <v>28</v>
      </c>
      <c r="H642" s="18" t="s">
        <v>1326</v>
      </c>
      <c r="I642" s="21">
        <v>45017</v>
      </c>
      <c r="J642" s="29" t="s">
        <v>1327</v>
      </c>
      <c r="K642" s="19" t="s">
        <v>82</v>
      </c>
      <c r="L642" s="19" t="s">
        <v>675</v>
      </c>
      <c r="M642" s="19" t="s">
        <v>23</v>
      </c>
      <c r="N642" s="22" t="s">
        <v>24</v>
      </c>
      <c r="O642" s="2"/>
    </row>
    <row r="643" spans="1:15" ht="30" customHeight="1">
      <c r="A643" s="18">
        <v>641</v>
      </c>
      <c r="B643" s="38" t="s">
        <v>1725</v>
      </c>
      <c r="C643" s="20">
        <f t="shared" ca="1" si="10"/>
        <v>32</v>
      </c>
      <c r="D643" s="29" t="s">
        <v>1726</v>
      </c>
      <c r="E643" s="19" t="s">
        <v>17</v>
      </c>
      <c r="F643" s="31">
        <v>33680</v>
      </c>
      <c r="G643" s="18" t="s">
        <v>28</v>
      </c>
      <c r="H643" s="18" t="s">
        <v>1326</v>
      </c>
      <c r="I643" s="21">
        <v>44562</v>
      </c>
      <c r="J643" s="29" t="s">
        <v>1327</v>
      </c>
      <c r="K643" s="19" t="s">
        <v>82</v>
      </c>
      <c r="L643" s="19" t="s">
        <v>675</v>
      </c>
      <c r="M643" s="19" t="s">
        <v>23</v>
      </c>
      <c r="N643" s="22" t="s">
        <v>24</v>
      </c>
      <c r="O643" s="2"/>
    </row>
    <row r="644" spans="1:15" ht="30" customHeight="1">
      <c r="A644" s="18">
        <v>642</v>
      </c>
      <c r="B644" s="38" t="s">
        <v>1727</v>
      </c>
      <c r="C644" s="20">
        <f t="shared" ca="1" si="10"/>
        <v>25</v>
      </c>
      <c r="D644" s="29" t="s">
        <v>1728</v>
      </c>
      <c r="E644" s="19" t="s">
        <v>242</v>
      </c>
      <c r="F644" s="31">
        <v>36182</v>
      </c>
      <c r="G644" s="18" t="s">
        <v>28</v>
      </c>
      <c r="H644" s="18" t="s">
        <v>1326</v>
      </c>
      <c r="I644" s="21">
        <v>44562</v>
      </c>
      <c r="J644" s="29" t="s">
        <v>1327</v>
      </c>
      <c r="K644" s="35" t="s">
        <v>1672</v>
      </c>
      <c r="L644" s="19" t="s">
        <v>1357</v>
      </c>
      <c r="M644" s="19" t="s">
        <v>468</v>
      </c>
      <c r="N644" s="22" t="s">
        <v>77</v>
      </c>
      <c r="O644" s="2"/>
    </row>
    <row r="645" spans="1:15" ht="30" customHeight="1">
      <c r="A645" s="18">
        <v>643</v>
      </c>
      <c r="B645" s="38" t="s">
        <v>1729</v>
      </c>
      <c r="C645" s="20">
        <f t="shared" ca="1" si="10"/>
        <v>39</v>
      </c>
      <c r="D645" s="29" t="s">
        <v>1730</v>
      </c>
      <c r="E645" s="19" t="s">
        <v>17</v>
      </c>
      <c r="F645" s="21">
        <v>31161</v>
      </c>
      <c r="G645" s="18" t="s">
        <v>18</v>
      </c>
      <c r="H645" s="18" t="s">
        <v>1326</v>
      </c>
      <c r="I645" s="21">
        <v>41944</v>
      </c>
      <c r="J645" s="29" t="s">
        <v>1327</v>
      </c>
      <c r="K645" s="19" t="s">
        <v>185</v>
      </c>
      <c r="L645" s="19" t="s">
        <v>1340</v>
      </c>
      <c r="M645" s="19" t="s">
        <v>187</v>
      </c>
      <c r="N645" s="22" t="s">
        <v>77</v>
      </c>
      <c r="O645" s="2"/>
    </row>
    <row r="646" spans="1:15" ht="30" customHeight="1">
      <c r="A646" s="18">
        <v>644</v>
      </c>
      <c r="B646" s="39" t="s">
        <v>1733</v>
      </c>
      <c r="C646" s="20">
        <f t="shared" ca="1" si="10"/>
        <v>25</v>
      </c>
      <c r="D646" s="40" t="s">
        <v>1734</v>
      </c>
      <c r="E646" s="19" t="s">
        <v>17</v>
      </c>
      <c r="F646" s="41">
        <v>36448</v>
      </c>
      <c r="G646" s="18" t="s">
        <v>28</v>
      </c>
      <c r="H646" s="18" t="s">
        <v>1326</v>
      </c>
      <c r="I646" s="21">
        <v>45017</v>
      </c>
      <c r="J646" s="29" t="s">
        <v>1327</v>
      </c>
      <c r="K646" s="19" t="s">
        <v>1050</v>
      </c>
      <c r="L646" s="19" t="s">
        <v>1410</v>
      </c>
      <c r="M646" s="19" t="s">
        <v>76</v>
      </c>
      <c r="N646" s="22" t="s">
        <v>77</v>
      </c>
      <c r="O646" s="2"/>
    </row>
    <row r="647" spans="1:15" ht="30" customHeight="1">
      <c r="A647" s="18">
        <v>645</v>
      </c>
      <c r="B647" s="38" t="s">
        <v>1735</v>
      </c>
      <c r="C647" s="20">
        <f t="shared" ca="1" si="10"/>
        <v>38</v>
      </c>
      <c r="D647" s="29" t="s">
        <v>1736</v>
      </c>
      <c r="E647" s="35" t="s">
        <v>1737</v>
      </c>
      <c r="F647" s="61">
        <v>31747</v>
      </c>
      <c r="G647" s="18" t="s">
        <v>18</v>
      </c>
      <c r="H647" s="18" t="s">
        <v>1326</v>
      </c>
      <c r="I647" s="21">
        <v>44562</v>
      </c>
      <c r="J647" s="29" t="s">
        <v>1327</v>
      </c>
      <c r="K647" s="35" t="s">
        <v>1738</v>
      </c>
      <c r="L647" s="19" t="s">
        <v>1340</v>
      </c>
      <c r="M647" s="19" t="s">
        <v>187</v>
      </c>
      <c r="N647" s="22" t="s">
        <v>77</v>
      </c>
      <c r="O647" s="2"/>
    </row>
    <row r="648" spans="1:15" ht="30" customHeight="1">
      <c r="A648" s="18">
        <v>646</v>
      </c>
      <c r="B648" s="38" t="s">
        <v>1739</v>
      </c>
      <c r="C648" s="20">
        <f t="shared" ca="1" si="10"/>
        <v>50</v>
      </c>
      <c r="D648" s="29" t="s">
        <v>1740</v>
      </c>
      <c r="E648" s="19" t="s">
        <v>17</v>
      </c>
      <c r="F648" s="21">
        <v>27110</v>
      </c>
      <c r="G648" s="18" t="s">
        <v>28</v>
      </c>
      <c r="H648" s="18" t="s">
        <v>1326</v>
      </c>
      <c r="I648" s="21">
        <v>40541</v>
      </c>
      <c r="J648" s="29" t="s">
        <v>1327</v>
      </c>
      <c r="K648" s="19" t="s">
        <v>658</v>
      </c>
      <c r="L648" s="235" t="s">
        <v>61</v>
      </c>
      <c r="M648" s="19" t="s">
        <v>468</v>
      </c>
      <c r="N648" s="22" t="s">
        <v>77</v>
      </c>
      <c r="O648" s="2"/>
    </row>
    <row r="649" spans="1:15" ht="30" customHeight="1">
      <c r="A649" s="18">
        <v>647</v>
      </c>
      <c r="B649" s="38" t="s">
        <v>1741</v>
      </c>
      <c r="C649" s="20">
        <f t="shared" ca="1" si="10"/>
        <v>32</v>
      </c>
      <c r="D649" s="29" t="s">
        <v>1742</v>
      </c>
      <c r="E649" s="19" t="s">
        <v>1150</v>
      </c>
      <c r="F649" s="21">
        <v>33929</v>
      </c>
      <c r="G649" s="18" t="s">
        <v>28</v>
      </c>
      <c r="H649" s="18" t="s">
        <v>1326</v>
      </c>
      <c r="I649" s="21">
        <v>42156</v>
      </c>
      <c r="J649" s="29" t="s">
        <v>1327</v>
      </c>
      <c r="K649" s="19" t="s">
        <v>21</v>
      </c>
      <c r="L649" s="19" t="s">
        <v>30</v>
      </c>
      <c r="M649" s="19" t="s">
        <v>23</v>
      </c>
      <c r="N649" s="22" t="s">
        <v>24</v>
      </c>
      <c r="O649" s="2"/>
    </row>
    <row r="650" spans="1:15" ht="30" customHeight="1">
      <c r="A650" s="18">
        <v>648</v>
      </c>
      <c r="B650" s="38" t="s">
        <v>1743</v>
      </c>
      <c r="C650" s="20">
        <f t="shared" ca="1" si="10"/>
        <v>32</v>
      </c>
      <c r="D650" s="29" t="s">
        <v>1744</v>
      </c>
      <c r="E650" s="19" t="s">
        <v>73</v>
      </c>
      <c r="F650" s="31">
        <v>33902</v>
      </c>
      <c r="G650" s="18" t="s">
        <v>18</v>
      </c>
      <c r="H650" s="18" t="s">
        <v>1326</v>
      </c>
      <c r="I650" s="21">
        <v>44562</v>
      </c>
      <c r="J650" s="29" t="s">
        <v>1327</v>
      </c>
      <c r="K650" s="19" t="s">
        <v>52</v>
      </c>
      <c r="L650" s="19" t="s">
        <v>66</v>
      </c>
      <c r="M650" s="19" t="s">
        <v>23</v>
      </c>
      <c r="N650" s="22" t="s">
        <v>24</v>
      </c>
      <c r="O650" s="2"/>
    </row>
    <row r="651" spans="1:15" ht="30" customHeight="1">
      <c r="A651" s="18">
        <v>649</v>
      </c>
      <c r="B651" s="39" t="s">
        <v>1745</v>
      </c>
      <c r="C651" s="20">
        <f t="shared" ca="1" si="10"/>
        <v>24</v>
      </c>
      <c r="D651" s="40" t="s">
        <v>1746</v>
      </c>
      <c r="E651" s="19" t="s">
        <v>17</v>
      </c>
      <c r="F651" s="41">
        <v>36604</v>
      </c>
      <c r="G651" s="18" t="s">
        <v>18</v>
      </c>
      <c r="H651" s="18" t="s">
        <v>1326</v>
      </c>
      <c r="I651" s="21">
        <v>45017</v>
      </c>
      <c r="J651" s="29" t="s">
        <v>1327</v>
      </c>
      <c r="K651" s="19" t="s">
        <v>82</v>
      </c>
      <c r="L651" s="19" t="s">
        <v>675</v>
      </c>
      <c r="M651" s="19" t="s">
        <v>23</v>
      </c>
      <c r="N651" s="22" t="s">
        <v>24</v>
      </c>
      <c r="O651" s="2"/>
    </row>
    <row r="652" spans="1:15" ht="30" customHeight="1">
      <c r="A652" s="18">
        <v>650</v>
      </c>
      <c r="B652" s="39" t="s">
        <v>1747</v>
      </c>
      <c r="C652" s="20">
        <f t="shared" ca="1" si="10"/>
        <v>34</v>
      </c>
      <c r="D652" s="40" t="s">
        <v>1748</v>
      </c>
      <c r="E652" s="19" t="s">
        <v>17</v>
      </c>
      <c r="F652" s="41">
        <v>33190</v>
      </c>
      <c r="G652" s="18" t="s">
        <v>28</v>
      </c>
      <c r="H652" s="18" t="s">
        <v>1326</v>
      </c>
      <c r="I652" s="21">
        <v>45017</v>
      </c>
      <c r="J652" s="29" t="s">
        <v>1327</v>
      </c>
      <c r="K652" s="19" t="s">
        <v>82</v>
      </c>
      <c r="L652" s="19" t="s">
        <v>675</v>
      </c>
      <c r="M652" s="19" t="s">
        <v>23</v>
      </c>
      <c r="N652" s="22" t="s">
        <v>24</v>
      </c>
      <c r="O652" s="2"/>
    </row>
    <row r="653" spans="1:15" ht="30" customHeight="1">
      <c r="A653" s="18">
        <v>651</v>
      </c>
      <c r="B653" s="38" t="s">
        <v>1749</v>
      </c>
      <c r="C653" s="20">
        <f t="shared" ca="1" si="10"/>
        <v>30</v>
      </c>
      <c r="D653" s="29" t="s">
        <v>1750</v>
      </c>
      <c r="E653" s="19" t="s">
        <v>17</v>
      </c>
      <c r="F653" s="31">
        <v>34624</v>
      </c>
      <c r="G653" s="18" t="s">
        <v>28</v>
      </c>
      <c r="H653" s="18" t="s">
        <v>1326</v>
      </c>
      <c r="I653" s="21">
        <v>44562</v>
      </c>
      <c r="J653" s="29" t="s">
        <v>1327</v>
      </c>
      <c r="K653" s="19" t="s">
        <v>69</v>
      </c>
      <c r="L653" s="19" t="s">
        <v>70</v>
      </c>
      <c r="M653" s="19" t="s">
        <v>42</v>
      </c>
      <c r="N653" s="22" t="s">
        <v>24</v>
      </c>
      <c r="O653" s="2"/>
    </row>
    <row r="654" spans="1:15" ht="30" customHeight="1">
      <c r="A654" s="18">
        <v>652</v>
      </c>
      <c r="B654" s="38" t="s">
        <v>1751</v>
      </c>
      <c r="C654" s="20">
        <f t="shared" ca="1" si="10"/>
        <v>26</v>
      </c>
      <c r="D654" s="29" t="s">
        <v>1752</v>
      </c>
      <c r="E654" s="19" t="s">
        <v>17</v>
      </c>
      <c r="F654" s="62">
        <v>36066</v>
      </c>
      <c r="G654" s="18" t="s">
        <v>28</v>
      </c>
      <c r="H654" s="18" t="s">
        <v>1326</v>
      </c>
      <c r="I654" s="21">
        <v>44562</v>
      </c>
      <c r="J654" s="29" t="s">
        <v>1327</v>
      </c>
      <c r="K654" s="19" t="s">
        <v>21</v>
      </c>
      <c r="L654" s="19" t="s">
        <v>30</v>
      </c>
      <c r="M654" s="19" t="s">
        <v>23</v>
      </c>
      <c r="N654" s="22" t="s">
        <v>24</v>
      </c>
      <c r="O654" s="2"/>
    </row>
    <row r="655" spans="1:15" ht="30" customHeight="1">
      <c r="A655" s="18">
        <v>653</v>
      </c>
      <c r="B655" s="38" t="s">
        <v>1753</v>
      </c>
      <c r="C655" s="20">
        <f t="shared" ca="1" si="10"/>
        <v>30</v>
      </c>
      <c r="D655" s="29" t="s">
        <v>1754</v>
      </c>
      <c r="E655" s="19" t="s">
        <v>17</v>
      </c>
      <c r="F655" s="31">
        <v>34358</v>
      </c>
      <c r="G655" s="18" t="s">
        <v>18</v>
      </c>
      <c r="H655" s="18" t="s">
        <v>1326</v>
      </c>
      <c r="I655" s="21">
        <v>44562</v>
      </c>
      <c r="J655" s="29" t="s">
        <v>1327</v>
      </c>
      <c r="K655" s="19" t="s">
        <v>21</v>
      </c>
      <c r="L655" s="19" t="s">
        <v>30</v>
      </c>
      <c r="M655" s="19" t="s">
        <v>23</v>
      </c>
      <c r="N655" s="22" t="s">
        <v>24</v>
      </c>
      <c r="O655" s="2"/>
    </row>
    <row r="656" spans="1:15" ht="30" customHeight="1">
      <c r="A656" s="18">
        <v>654</v>
      </c>
      <c r="B656" s="38" t="s">
        <v>1755</v>
      </c>
      <c r="C656" s="20">
        <f t="shared" ca="1" si="10"/>
        <v>44</v>
      </c>
      <c r="D656" s="29" t="s">
        <v>1756</v>
      </c>
      <c r="E656" s="19" t="s">
        <v>17</v>
      </c>
      <c r="F656" s="21">
        <v>29509</v>
      </c>
      <c r="G656" s="18" t="s">
        <v>28</v>
      </c>
      <c r="H656" s="18" t="s">
        <v>1326</v>
      </c>
      <c r="I656" s="21">
        <v>40180</v>
      </c>
      <c r="J656" s="29" t="s">
        <v>1327</v>
      </c>
      <c r="K656" s="19" t="s">
        <v>728</v>
      </c>
      <c r="L656" s="19" t="s">
        <v>762</v>
      </c>
      <c r="M656" s="19" t="s">
        <v>42</v>
      </c>
      <c r="N656" s="22" t="s">
        <v>77</v>
      </c>
      <c r="O656" s="2"/>
    </row>
    <row r="657" spans="1:15" ht="30" customHeight="1">
      <c r="A657" s="18">
        <v>655</v>
      </c>
      <c r="B657" s="38" t="s">
        <v>1757</v>
      </c>
      <c r="C657" s="20">
        <f t="shared" ca="1" si="10"/>
        <v>29</v>
      </c>
      <c r="D657" s="29" t="s">
        <v>1758</v>
      </c>
      <c r="E657" s="19" t="s">
        <v>17</v>
      </c>
      <c r="F657" s="31">
        <v>34830</v>
      </c>
      <c r="G657" s="18" t="s">
        <v>28</v>
      </c>
      <c r="H657" s="18" t="s">
        <v>1326</v>
      </c>
      <c r="I657" s="21">
        <v>44562</v>
      </c>
      <c r="J657" s="29" t="s">
        <v>1327</v>
      </c>
      <c r="K657" s="19" t="s">
        <v>1050</v>
      </c>
      <c r="L657" s="19" t="s">
        <v>133</v>
      </c>
      <c r="M657" s="19" t="s">
        <v>76</v>
      </c>
      <c r="N657" s="22" t="s">
        <v>77</v>
      </c>
      <c r="O657" s="2"/>
    </row>
    <row r="658" spans="1:15" ht="30" customHeight="1">
      <c r="A658" s="18">
        <v>656</v>
      </c>
      <c r="B658" s="38" t="s">
        <v>1759</v>
      </c>
      <c r="C658" s="20">
        <f t="shared" ca="1" si="10"/>
        <v>24</v>
      </c>
      <c r="D658" s="29" t="s">
        <v>1760</v>
      </c>
      <c r="E658" s="19" t="s">
        <v>17</v>
      </c>
      <c r="F658" s="31">
        <v>36666</v>
      </c>
      <c r="G658" s="18" t="s">
        <v>18</v>
      </c>
      <c r="H658" s="18" t="s">
        <v>1326</v>
      </c>
      <c r="I658" s="21">
        <v>44562</v>
      </c>
      <c r="J658" s="29" t="s">
        <v>1327</v>
      </c>
      <c r="K658" s="19" t="s">
        <v>1761</v>
      </c>
      <c r="L658" s="19" t="s">
        <v>1357</v>
      </c>
      <c r="M658" s="19" t="s">
        <v>468</v>
      </c>
      <c r="N658" s="22" t="s">
        <v>77</v>
      </c>
      <c r="O658" s="2"/>
    </row>
    <row r="659" spans="1:15" ht="30" customHeight="1">
      <c r="A659" s="18">
        <v>657</v>
      </c>
      <c r="B659" s="38" t="s">
        <v>1762</v>
      </c>
      <c r="C659" s="20">
        <f t="shared" ca="1" si="10"/>
        <v>24</v>
      </c>
      <c r="D659" s="29" t="s">
        <v>1763</v>
      </c>
      <c r="E659" s="19" t="s">
        <v>17</v>
      </c>
      <c r="F659" s="31">
        <v>36820</v>
      </c>
      <c r="G659" s="18" t="s">
        <v>18</v>
      </c>
      <c r="H659" s="18" t="s">
        <v>1326</v>
      </c>
      <c r="I659" s="21">
        <v>44562</v>
      </c>
      <c r="J659" s="29" t="s">
        <v>1327</v>
      </c>
      <c r="K659" s="19" t="s">
        <v>1761</v>
      </c>
      <c r="L659" s="19" t="s">
        <v>1357</v>
      </c>
      <c r="M659" s="19" t="s">
        <v>468</v>
      </c>
      <c r="N659" s="22" t="s">
        <v>77</v>
      </c>
      <c r="O659" s="2"/>
    </row>
    <row r="660" spans="1:15" ht="30" customHeight="1">
      <c r="A660" s="18">
        <v>658</v>
      </c>
      <c r="B660" s="39" t="s">
        <v>1764</v>
      </c>
      <c r="C660" s="20">
        <f t="shared" ca="1" si="10"/>
        <v>30</v>
      </c>
      <c r="D660" s="40" t="s">
        <v>1765</v>
      </c>
      <c r="E660" s="19" t="s">
        <v>509</v>
      </c>
      <c r="F660" s="41">
        <v>34620</v>
      </c>
      <c r="G660" s="18" t="s">
        <v>18</v>
      </c>
      <c r="H660" s="18" t="s">
        <v>1326</v>
      </c>
      <c r="I660" s="21">
        <v>45017</v>
      </c>
      <c r="J660" s="29" t="s">
        <v>1327</v>
      </c>
      <c r="K660" s="19" t="s">
        <v>21</v>
      </c>
      <c r="L660" s="19" t="s">
        <v>30</v>
      </c>
      <c r="M660" s="19" t="s">
        <v>23</v>
      </c>
      <c r="N660" s="22" t="s">
        <v>24</v>
      </c>
      <c r="O660" s="2"/>
    </row>
    <row r="661" spans="1:15" ht="30" customHeight="1">
      <c r="A661" s="18">
        <v>659</v>
      </c>
      <c r="B661" s="43" t="s">
        <v>1769</v>
      </c>
      <c r="C661" s="20">
        <f t="shared" ca="1" si="10"/>
        <v>41</v>
      </c>
      <c r="D661" s="44" t="s">
        <v>1770</v>
      </c>
      <c r="E661" s="48" t="s">
        <v>17</v>
      </c>
      <c r="F661" s="46">
        <v>30494</v>
      </c>
      <c r="G661" s="47" t="s">
        <v>28</v>
      </c>
      <c r="H661" s="47" t="s">
        <v>1326</v>
      </c>
      <c r="I661" s="46">
        <v>39753</v>
      </c>
      <c r="J661" s="44" t="s">
        <v>1327</v>
      </c>
      <c r="K661" s="48" t="s">
        <v>728</v>
      </c>
      <c r="L661" s="48" t="s">
        <v>61</v>
      </c>
      <c r="M661" s="48" t="s">
        <v>1771</v>
      </c>
      <c r="N661" s="49" t="s">
        <v>77</v>
      </c>
      <c r="O661" s="2"/>
    </row>
    <row r="662" spans="1:15" ht="30" customHeight="1">
      <c r="A662" s="18">
        <v>660</v>
      </c>
      <c r="B662" s="38" t="s">
        <v>1772</v>
      </c>
      <c r="C662" s="20">
        <f t="shared" ca="1" si="10"/>
        <v>35</v>
      </c>
      <c r="D662" s="29" t="s">
        <v>1773</v>
      </c>
      <c r="E662" s="19" t="s">
        <v>17</v>
      </c>
      <c r="F662" s="21">
        <v>32528</v>
      </c>
      <c r="G662" s="18" t="s">
        <v>18</v>
      </c>
      <c r="H662" s="18" t="s">
        <v>1326</v>
      </c>
      <c r="I662" s="21">
        <v>40969</v>
      </c>
      <c r="J662" s="29" t="s">
        <v>1327</v>
      </c>
      <c r="K662" s="19" t="s">
        <v>185</v>
      </c>
      <c r="L662" s="19" t="s">
        <v>1545</v>
      </c>
      <c r="M662" s="28" t="s">
        <v>187</v>
      </c>
      <c r="N662" s="22" t="s">
        <v>77</v>
      </c>
      <c r="O662" s="2"/>
    </row>
    <row r="663" spans="1:15" ht="30" customHeight="1">
      <c r="A663" s="18">
        <v>661</v>
      </c>
      <c r="B663" s="39" t="s">
        <v>1774</v>
      </c>
      <c r="C663" s="20">
        <f t="shared" ca="1" si="10"/>
        <v>31</v>
      </c>
      <c r="D663" s="40" t="s">
        <v>1775</v>
      </c>
      <c r="E663" s="19" t="s">
        <v>1776</v>
      </c>
      <c r="F663" s="41">
        <v>34119</v>
      </c>
      <c r="G663" s="18" t="s">
        <v>18</v>
      </c>
      <c r="H663" s="18" t="s">
        <v>1326</v>
      </c>
      <c r="I663" s="21">
        <v>45017</v>
      </c>
      <c r="J663" s="29" t="s">
        <v>1327</v>
      </c>
      <c r="K663" s="19" t="s">
        <v>21</v>
      </c>
      <c r="L663" s="19" t="s">
        <v>30</v>
      </c>
      <c r="M663" s="19" t="s">
        <v>23</v>
      </c>
      <c r="N663" s="22" t="s">
        <v>24</v>
      </c>
      <c r="O663" s="2"/>
    </row>
    <row r="664" spans="1:15" ht="30" customHeight="1">
      <c r="A664" s="18">
        <v>662</v>
      </c>
      <c r="B664" s="39" t="s">
        <v>1777</v>
      </c>
      <c r="C664" s="20">
        <f t="shared" ca="1" si="10"/>
        <v>26</v>
      </c>
      <c r="D664" s="40" t="s">
        <v>1778</v>
      </c>
      <c r="E664" s="19" t="s">
        <v>17</v>
      </c>
      <c r="F664" s="41">
        <v>35833</v>
      </c>
      <c r="G664" s="18" t="s">
        <v>18</v>
      </c>
      <c r="H664" s="18" t="s">
        <v>1326</v>
      </c>
      <c r="I664" s="21">
        <v>45017</v>
      </c>
      <c r="J664" s="29" t="s">
        <v>1327</v>
      </c>
      <c r="K664" s="19" t="s">
        <v>82</v>
      </c>
      <c r="L664" s="26" t="s">
        <v>675</v>
      </c>
      <c r="M664" s="19" t="s">
        <v>23</v>
      </c>
      <c r="N664" s="22" t="s">
        <v>24</v>
      </c>
      <c r="O664" s="2"/>
    </row>
    <row r="665" spans="1:15" ht="30" customHeight="1">
      <c r="A665" s="18">
        <v>663</v>
      </c>
      <c r="B665" s="38" t="s">
        <v>1779</v>
      </c>
      <c r="C665" s="20">
        <f t="shared" ca="1" si="10"/>
        <v>45</v>
      </c>
      <c r="D665" s="29" t="s">
        <v>1780</v>
      </c>
      <c r="E665" s="19" t="s">
        <v>17</v>
      </c>
      <c r="F665" s="21">
        <v>28988</v>
      </c>
      <c r="G665" s="18" t="s">
        <v>28</v>
      </c>
      <c r="H665" s="18" t="s">
        <v>1326</v>
      </c>
      <c r="I665" s="21">
        <v>40541</v>
      </c>
      <c r="J665" s="29" t="s">
        <v>1327</v>
      </c>
      <c r="K665" s="19" t="s">
        <v>728</v>
      </c>
      <c r="L665" s="19" t="s">
        <v>61</v>
      </c>
      <c r="M665" s="19" t="s">
        <v>468</v>
      </c>
      <c r="N665" s="22" t="s">
        <v>77</v>
      </c>
      <c r="O665" s="2"/>
    </row>
    <row r="666" spans="1:15" ht="30" customHeight="1">
      <c r="A666" s="18">
        <v>664</v>
      </c>
      <c r="B666" s="38" t="s">
        <v>1781</v>
      </c>
      <c r="C666" s="20">
        <f t="shared" ca="1" si="10"/>
        <v>26</v>
      </c>
      <c r="D666" s="29" t="s">
        <v>1782</v>
      </c>
      <c r="E666" s="19" t="s">
        <v>17</v>
      </c>
      <c r="F666" s="31">
        <v>35992</v>
      </c>
      <c r="G666" s="18" t="s">
        <v>18</v>
      </c>
      <c r="H666" s="18" t="s">
        <v>1326</v>
      </c>
      <c r="I666" s="21">
        <v>44562</v>
      </c>
      <c r="J666" s="29" t="s">
        <v>1327</v>
      </c>
      <c r="K666" s="19" t="s">
        <v>1683</v>
      </c>
      <c r="L666" s="19" t="s">
        <v>1340</v>
      </c>
      <c r="M666" s="19" t="s">
        <v>187</v>
      </c>
      <c r="N666" s="22" t="s">
        <v>77</v>
      </c>
      <c r="O666" s="2"/>
    </row>
    <row r="667" spans="1:15" ht="30" customHeight="1">
      <c r="A667" s="18">
        <v>665</v>
      </c>
      <c r="B667" s="38" t="s">
        <v>1783</v>
      </c>
      <c r="C667" s="20">
        <f t="shared" ca="1" si="10"/>
        <v>23</v>
      </c>
      <c r="D667" s="29" t="s">
        <v>1784</v>
      </c>
      <c r="E667" s="19" t="s">
        <v>17</v>
      </c>
      <c r="F667" s="31">
        <v>37100</v>
      </c>
      <c r="G667" s="18" t="s">
        <v>18</v>
      </c>
      <c r="H667" s="18" t="s">
        <v>1326</v>
      </c>
      <c r="I667" s="21">
        <v>44562</v>
      </c>
      <c r="J667" s="29" t="s">
        <v>1327</v>
      </c>
      <c r="K667" s="19" t="s">
        <v>728</v>
      </c>
      <c r="L667" s="19" t="s">
        <v>1340</v>
      </c>
      <c r="M667" s="19" t="s">
        <v>187</v>
      </c>
      <c r="N667" s="22" t="s">
        <v>77</v>
      </c>
      <c r="O667" s="2"/>
    </row>
    <row r="668" spans="1:15" ht="30" customHeight="1">
      <c r="A668" s="18">
        <v>666</v>
      </c>
      <c r="B668" s="38" t="s">
        <v>1785</v>
      </c>
      <c r="C668" s="20">
        <f t="shared" ca="1" si="10"/>
        <v>22</v>
      </c>
      <c r="D668" s="29" t="s">
        <v>1786</v>
      </c>
      <c r="E668" s="19" t="s">
        <v>17</v>
      </c>
      <c r="F668" s="31">
        <v>37432</v>
      </c>
      <c r="G668" s="18" t="s">
        <v>28</v>
      </c>
      <c r="H668" s="18" t="s">
        <v>1326</v>
      </c>
      <c r="I668" s="21">
        <v>44562</v>
      </c>
      <c r="J668" s="29" t="s">
        <v>1327</v>
      </c>
      <c r="K668" s="19" t="s">
        <v>1787</v>
      </c>
      <c r="L668" s="19" t="s">
        <v>1788</v>
      </c>
      <c r="M668" s="19" t="s">
        <v>42</v>
      </c>
      <c r="N668" s="22" t="s">
        <v>77</v>
      </c>
      <c r="O668" s="2"/>
    </row>
    <row r="669" spans="1:15" ht="30" customHeight="1">
      <c r="A669" s="18">
        <v>667</v>
      </c>
      <c r="B669" s="39" t="s">
        <v>1789</v>
      </c>
      <c r="C669" s="20">
        <f t="shared" ca="1" si="10"/>
        <v>24</v>
      </c>
      <c r="D669" s="29" t="s">
        <v>1790</v>
      </c>
      <c r="E669" s="19" t="s">
        <v>17</v>
      </c>
      <c r="F669" s="31">
        <v>36673</v>
      </c>
      <c r="G669" s="18" t="s">
        <v>18</v>
      </c>
      <c r="H669" s="18" t="s">
        <v>1326</v>
      </c>
      <c r="I669" s="21">
        <v>45017</v>
      </c>
      <c r="J669" s="29" t="s">
        <v>1327</v>
      </c>
      <c r="K669" s="19" t="s">
        <v>21</v>
      </c>
      <c r="L669" s="19" t="s">
        <v>30</v>
      </c>
      <c r="M669" s="19" t="s">
        <v>23</v>
      </c>
      <c r="N669" s="22" t="s">
        <v>24</v>
      </c>
      <c r="O669" s="2"/>
    </row>
    <row r="670" spans="1:15" ht="30" customHeight="1">
      <c r="A670" s="18">
        <v>668</v>
      </c>
      <c r="B670" s="38" t="s">
        <v>1791</v>
      </c>
      <c r="C670" s="20">
        <f t="shared" ca="1" si="10"/>
        <v>35</v>
      </c>
      <c r="D670" s="29" t="s">
        <v>1792</v>
      </c>
      <c r="E670" s="19" t="s">
        <v>17</v>
      </c>
      <c r="F670" s="21">
        <v>32709</v>
      </c>
      <c r="G670" s="18" t="s">
        <v>18</v>
      </c>
      <c r="H670" s="18" t="s">
        <v>1326</v>
      </c>
      <c r="I670" s="21">
        <v>41214</v>
      </c>
      <c r="J670" s="29" t="s">
        <v>1327</v>
      </c>
      <c r="K670" s="19" t="s">
        <v>52</v>
      </c>
      <c r="L670" s="19" t="s">
        <v>66</v>
      </c>
      <c r="M670" s="19" t="s">
        <v>23</v>
      </c>
      <c r="N670" s="22" t="s">
        <v>24</v>
      </c>
      <c r="O670" s="2"/>
    </row>
    <row r="671" spans="1:15" ht="30" customHeight="1">
      <c r="A671" s="18">
        <v>669</v>
      </c>
      <c r="B671" s="38" t="s">
        <v>1793</v>
      </c>
      <c r="C671" s="20">
        <f t="shared" ca="1" si="10"/>
        <v>47</v>
      </c>
      <c r="D671" s="29" t="s">
        <v>1794</v>
      </c>
      <c r="E671" s="19" t="s">
        <v>17</v>
      </c>
      <c r="F671" s="21">
        <v>28216</v>
      </c>
      <c r="G671" s="18" t="s">
        <v>28</v>
      </c>
      <c r="H671" s="18" t="s">
        <v>1326</v>
      </c>
      <c r="I671" s="21">
        <v>40241</v>
      </c>
      <c r="J671" s="29" t="s">
        <v>1327</v>
      </c>
      <c r="K671" s="19" t="s">
        <v>728</v>
      </c>
      <c r="L671" s="19" t="s">
        <v>762</v>
      </c>
      <c r="M671" s="19" t="s">
        <v>42</v>
      </c>
      <c r="N671" s="22" t="s">
        <v>77</v>
      </c>
      <c r="O671" s="2"/>
    </row>
    <row r="672" spans="1:15" ht="30" customHeight="1">
      <c r="A672" s="18">
        <v>670</v>
      </c>
      <c r="B672" s="38" t="s">
        <v>1795</v>
      </c>
      <c r="C672" s="20">
        <f t="shared" ca="1" si="10"/>
        <v>44</v>
      </c>
      <c r="D672" s="29" t="s">
        <v>1796</v>
      </c>
      <c r="E672" s="19" t="s">
        <v>17</v>
      </c>
      <c r="F672" s="21">
        <v>29463</v>
      </c>
      <c r="G672" s="18" t="s">
        <v>28</v>
      </c>
      <c r="H672" s="18" t="s">
        <v>1326</v>
      </c>
      <c r="I672" s="21">
        <v>40179</v>
      </c>
      <c r="J672" s="29" t="s">
        <v>1327</v>
      </c>
      <c r="K672" s="19" t="s">
        <v>931</v>
      </c>
      <c r="L672" s="235" t="s">
        <v>61</v>
      </c>
      <c r="M672" s="19" t="s">
        <v>134</v>
      </c>
      <c r="N672" s="22" t="s">
        <v>77</v>
      </c>
      <c r="O672" s="2"/>
    </row>
    <row r="673" spans="1:15" ht="30" customHeight="1">
      <c r="A673" s="18">
        <v>671</v>
      </c>
      <c r="B673" s="38" t="s">
        <v>1797</v>
      </c>
      <c r="C673" s="20">
        <f t="shared" ca="1" si="10"/>
        <v>30</v>
      </c>
      <c r="D673" s="29" t="s">
        <v>1798</v>
      </c>
      <c r="E673" s="19" t="s">
        <v>17</v>
      </c>
      <c r="F673" s="31">
        <v>34593</v>
      </c>
      <c r="G673" s="18" t="s">
        <v>18</v>
      </c>
      <c r="H673" s="18" t="s">
        <v>1326</v>
      </c>
      <c r="I673" s="21">
        <v>44562</v>
      </c>
      <c r="J673" s="29" t="s">
        <v>1327</v>
      </c>
      <c r="K673" s="19" t="s">
        <v>1799</v>
      </c>
      <c r="L673" s="19" t="s">
        <v>1340</v>
      </c>
      <c r="M673" s="19" t="s">
        <v>187</v>
      </c>
      <c r="N673" s="22" t="s">
        <v>77</v>
      </c>
      <c r="O673" s="2"/>
    </row>
    <row r="674" spans="1:15" ht="30" customHeight="1">
      <c r="A674" s="18">
        <v>672</v>
      </c>
      <c r="B674" s="38" t="s">
        <v>1800</v>
      </c>
      <c r="C674" s="20">
        <f t="shared" ca="1" si="10"/>
        <v>51</v>
      </c>
      <c r="D674" s="29" t="s">
        <v>1801</v>
      </c>
      <c r="E674" s="19" t="s">
        <v>73</v>
      </c>
      <c r="F674" s="21">
        <v>26927</v>
      </c>
      <c r="G674" s="18" t="s">
        <v>28</v>
      </c>
      <c r="H674" s="18" t="s">
        <v>1326</v>
      </c>
      <c r="I674" s="21">
        <v>40541</v>
      </c>
      <c r="J674" s="29" t="s">
        <v>1327</v>
      </c>
      <c r="K674" s="19" t="s">
        <v>809</v>
      </c>
      <c r="L674" s="19" t="s">
        <v>61</v>
      </c>
      <c r="M674" s="19" t="s">
        <v>634</v>
      </c>
      <c r="N674" s="22" t="s">
        <v>77</v>
      </c>
      <c r="O674" s="2"/>
    </row>
    <row r="675" spans="1:15" ht="30" customHeight="1">
      <c r="A675" s="18">
        <v>673</v>
      </c>
      <c r="B675" s="39" t="s">
        <v>1802</v>
      </c>
      <c r="C675" s="20">
        <f t="shared" ca="1" si="10"/>
        <v>25</v>
      </c>
      <c r="D675" s="29" t="s">
        <v>1803</v>
      </c>
      <c r="E675" s="19" t="s">
        <v>17</v>
      </c>
      <c r="F675" s="31">
        <v>36524</v>
      </c>
      <c r="G675" s="18" t="s">
        <v>18</v>
      </c>
      <c r="H675" s="18" t="s">
        <v>1326</v>
      </c>
      <c r="I675" s="21">
        <v>45017</v>
      </c>
      <c r="J675" s="29" t="s">
        <v>1327</v>
      </c>
      <c r="K675" s="19" t="s">
        <v>197</v>
      </c>
      <c r="L675" s="19" t="s">
        <v>482</v>
      </c>
      <c r="M675" s="19" t="s">
        <v>199</v>
      </c>
      <c r="N675" s="22" t="s">
        <v>24</v>
      </c>
      <c r="O675" s="2"/>
    </row>
    <row r="676" spans="1:15" ht="30" customHeight="1">
      <c r="A676" s="18">
        <v>674</v>
      </c>
      <c r="B676" s="38" t="s">
        <v>1804</v>
      </c>
      <c r="C676" s="20">
        <f t="shared" ca="1" si="10"/>
        <v>34</v>
      </c>
      <c r="D676" s="29" t="s">
        <v>1805</v>
      </c>
      <c r="E676" s="19" t="s">
        <v>17</v>
      </c>
      <c r="F676" s="21">
        <v>33065</v>
      </c>
      <c r="G676" s="18" t="s">
        <v>18</v>
      </c>
      <c r="H676" s="254" t="s">
        <v>1109</v>
      </c>
      <c r="I676" s="21">
        <v>45323</v>
      </c>
      <c r="J676" s="29" t="s">
        <v>1327</v>
      </c>
      <c r="K676" s="19" t="s">
        <v>69</v>
      </c>
      <c r="L676" s="19" t="s">
        <v>70</v>
      </c>
      <c r="M676" s="19" t="s">
        <v>42</v>
      </c>
      <c r="N676" s="22" t="s">
        <v>24</v>
      </c>
      <c r="O676" s="2"/>
    </row>
    <row r="677" spans="1:15" ht="30" customHeight="1">
      <c r="A677" s="18">
        <v>675</v>
      </c>
      <c r="B677" s="38" t="s">
        <v>1808</v>
      </c>
      <c r="C677" s="20">
        <f t="shared" ca="1" si="10"/>
        <v>32</v>
      </c>
      <c r="D677" s="29" t="s">
        <v>1809</v>
      </c>
      <c r="E677" s="19" t="s">
        <v>17</v>
      </c>
      <c r="F677" s="31">
        <v>33790</v>
      </c>
      <c r="G677" s="18" t="s">
        <v>18</v>
      </c>
      <c r="H677" s="18" t="s">
        <v>1326</v>
      </c>
      <c r="I677" s="21">
        <v>44562</v>
      </c>
      <c r="J677" s="29" t="s">
        <v>1327</v>
      </c>
      <c r="K677" s="19" t="s">
        <v>21</v>
      </c>
      <c r="L677" s="19" t="s">
        <v>30</v>
      </c>
      <c r="M677" s="19" t="s">
        <v>23</v>
      </c>
      <c r="N677" s="22" t="s">
        <v>24</v>
      </c>
      <c r="O677" s="2"/>
    </row>
    <row r="678" spans="1:15" ht="30" customHeight="1">
      <c r="A678" s="18">
        <v>676</v>
      </c>
      <c r="B678" s="38" t="s">
        <v>1810</v>
      </c>
      <c r="C678" s="20">
        <f t="shared" ca="1" si="10"/>
        <v>33</v>
      </c>
      <c r="D678" s="29" t="s">
        <v>1811</v>
      </c>
      <c r="E678" s="19" t="s">
        <v>283</v>
      </c>
      <c r="F678" s="31">
        <v>33501</v>
      </c>
      <c r="G678" s="18" t="s">
        <v>28</v>
      </c>
      <c r="H678" s="18" t="s">
        <v>1326</v>
      </c>
      <c r="I678" s="21">
        <v>44562</v>
      </c>
      <c r="J678" s="29" t="s">
        <v>1327</v>
      </c>
      <c r="K678" s="19" t="s">
        <v>919</v>
      </c>
      <c r="L678" s="235" t="s">
        <v>61</v>
      </c>
      <c r="M678" s="19" t="s">
        <v>626</v>
      </c>
      <c r="N678" s="22" t="s">
        <v>77</v>
      </c>
      <c r="O678" s="2"/>
    </row>
    <row r="679" spans="1:15" ht="30" customHeight="1">
      <c r="A679" s="18">
        <v>677</v>
      </c>
      <c r="B679" s="38" t="s">
        <v>1812</v>
      </c>
      <c r="C679" s="20">
        <f t="shared" ca="1" si="10"/>
        <v>46</v>
      </c>
      <c r="D679" s="29" t="s">
        <v>1813</v>
      </c>
      <c r="E679" s="19" t="s">
        <v>779</v>
      </c>
      <c r="F679" s="21">
        <v>28623</v>
      </c>
      <c r="G679" s="18" t="s">
        <v>28</v>
      </c>
      <c r="H679" s="18" t="s">
        <v>1326</v>
      </c>
      <c r="I679" s="21">
        <v>40541</v>
      </c>
      <c r="J679" s="29" t="s">
        <v>1327</v>
      </c>
      <c r="K679" s="19" t="s">
        <v>728</v>
      </c>
      <c r="L679" s="235" t="s">
        <v>61</v>
      </c>
      <c r="M679" s="19" t="s">
        <v>134</v>
      </c>
      <c r="N679" s="22" t="s">
        <v>77</v>
      </c>
      <c r="O679" s="2"/>
    </row>
    <row r="680" spans="1:15" ht="30" customHeight="1">
      <c r="A680" s="18">
        <v>678</v>
      </c>
      <c r="B680" s="39" t="s">
        <v>1814</v>
      </c>
      <c r="C680" s="20">
        <f t="shared" ca="1" si="10"/>
        <v>25</v>
      </c>
      <c r="D680" s="40" t="s">
        <v>1815</v>
      </c>
      <c r="E680" s="19" t="s">
        <v>1816</v>
      </c>
      <c r="F680" s="41">
        <v>36496</v>
      </c>
      <c r="G680" s="18" t="s">
        <v>18</v>
      </c>
      <c r="H680" s="18" t="s">
        <v>1326</v>
      </c>
      <c r="I680" s="21">
        <v>45017</v>
      </c>
      <c r="J680" s="29" t="s">
        <v>1327</v>
      </c>
      <c r="K680" s="19" t="s">
        <v>1706</v>
      </c>
      <c r="L680" s="28" t="s">
        <v>957</v>
      </c>
      <c r="M680" s="23" t="s">
        <v>164</v>
      </c>
      <c r="N680" s="22" t="s">
        <v>24</v>
      </c>
      <c r="O680" s="2"/>
    </row>
    <row r="681" spans="1:15" ht="30" customHeight="1">
      <c r="A681" s="18">
        <v>679</v>
      </c>
      <c r="B681" s="38" t="s">
        <v>1817</v>
      </c>
      <c r="C681" s="20">
        <f t="shared" ca="1" si="10"/>
        <v>23</v>
      </c>
      <c r="D681" s="29" t="s">
        <v>1818</v>
      </c>
      <c r="E681" s="19" t="s">
        <v>17</v>
      </c>
      <c r="F681" s="21">
        <v>37174</v>
      </c>
      <c r="G681" s="18" t="s">
        <v>18</v>
      </c>
      <c r="H681" s="18" t="s">
        <v>1326</v>
      </c>
      <c r="I681" s="21">
        <v>44562</v>
      </c>
      <c r="J681" s="29" t="s">
        <v>1327</v>
      </c>
      <c r="K681" s="19" t="s">
        <v>728</v>
      </c>
      <c r="L681" s="235" t="s">
        <v>61</v>
      </c>
      <c r="M681" s="19" t="s">
        <v>626</v>
      </c>
      <c r="N681" s="22" t="s">
        <v>77</v>
      </c>
      <c r="O681" s="2"/>
    </row>
    <row r="682" spans="1:15" ht="30" customHeight="1">
      <c r="A682" s="18">
        <v>680</v>
      </c>
      <c r="B682" s="39" t="s">
        <v>1819</v>
      </c>
      <c r="C682" s="20">
        <f t="shared" ca="1" si="10"/>
        <v>30</v>
      </c>
      <c r="D682" s="40" t="s">
        <v>1820</v>
      </c>
      <c r="E682" s="19" t="s">
        <v>202</v>
      </c>
      <c r="F682" s="41">
        <v>34503</v>
      </c>
      <c r="G682" s="18" t="s">
        <v>18</v>
      </c>
      <c r="H682" s="18" t="s">
        <v>1326</v>
      </c>
      <c r="I682" s="21">
        <v>45017</v>
      </c>
      <c r="J682" s="29" t="s">
        <v>1327</v>
      </c>
      <c r="K682" s="19" t="s">
        <v>1821</v>
      </c>
      <c r="L682" s="19" t="s">
        <v>1340</v>
      </c>
      <c r="M682" s="19" t="s">
        <v>479</v>
      </c>
      <c r="N682" s="22" t="s">
        <v>77</v>
      </c>
      <c r="O682" s="2"/>
    </row>
    <row r="683" spans="1:15" ht="30" customHeight="1">
      <c r="A683" s="18">
        <v>681</v>
      </c>
      <c r="B683" s="38" t="s">
        <v>1822</v>
      </c>
      <c r="C683" s="20">
        <f t="shared" ca="1" si="10"/>
        <v>32</v>
      </c>
      <c r="D683" s="29" t="s">
        <v>1823</v>
      </c>
      <c r="E683" s="19" t="s">
        <v>17</v>
      </c>
      <c r="F683" s="21">
        <v>33769</v>
      </c>
      <c r="G683" s="18" t="s">
        <v>28</v>
      </c>
      <c r="H683" s="18" t="s">
        <v>1326</v>
      </c>
      <c r="I683" s="21">
        <v>40969</v>
      </c>
      <c r="J683" s="29" t="s">
        <v>1327</v>
      </c>
      <c r="K683" s="19" t="s">
        <v>185</v>
      </c>
      <c r="L683" s="235" t="s">
        <v>61</v>
      </c>
      <c r="M683" s="19" t="s">
        <v>42</v>
      </c>
      <c r="N683" s="22" t="s">
        <v>77</v>
      </c>
      <c r="O683" s="2"/>
    </row>
    <row r="684" spans="1:15" ht="30" customHeight="1">
      <c r="A684" s="18">
        <v>682</v>
      </c>
      <c r="B684" s="39" t="s">
        <v>1824</v>
      </c>
      <c r="C684" s="20">
        <f t="shared" ca="1" si="10"/>
        <v>25</v>
      </c>
      <c r="D684" s="40" t="s">
        <v>1825</v>
      </c>
      <c r="E684" s="19" t="s">
        <v>17</v>
      </c>
      <c r="F684" s="41">
        <v>36390</v>
      </c>
      <c r="G684" s="18" t="s">
        <v>18</v>
      </c>
      <c r="H684" s="18" t="s">
        <v>1326</v>
      </c>
      <c r="I684" s="21">
        <v>45017</v>
      </c>
      <c r="J684" s="29" t="s">
        <v>1327</v>
      </c>
      <c r="K684" s="19" t="s">
        <v>40</v>
      </c>
      <c r="L684" s="19" t="s">
        <v>1593</v>
      </c>
      <c r="M684" s="19" t="s">
        <v>42</v>
      </c>
      <c r="N684" s="22" t="s">
        <v>24</v>
      </c>
      <c r="O684" s="2"/>
    </row>
    <row r="685" spans="1:15" ht="30" customHeight="1">
      <c r="A685" s="18">
        <v>683</v>
      </c>
      <c r="B685" s="38" t="s">
        <v>1826</v>
      </c>
      <c r="C685" s="20">
        <f t="shared" ca="1" si="10"/>
        <v>29</v>
      </c>
      <c r="D685" s="29" t="s">
        <v>1827</v>
      </c>
      <c r="E685" s="19" t="s">
        <v>431</v>
      </c>
      <c r="F685" s="21">
        <v>34957</v>
      </c>
      <c r="G685" s="18" t="s">
        <v>18</v>
      </c>
      <c r="H685" s="18" t="s">
        <v>1326</v>
      </c>
      <c r="I685" s="21">
        <v>44562</v>
      </c>
      <c r="J685" s="29" t="s">
        <v>1327</v>
      </c>
      <c r="K685" s="19" t="s">
        <v>227</v>
      </c>
      <c r="L685" s="19" t="s">
        <v>688</v>
      </c>
      <c r="M685" s="19" t="s">
        <v>42</v>
      </c>
      <c r="N685" s="22" t="s">
        <v>24</v>
      </c>
      <c r="O685" s="2"/>
    </row>
    <row r="686" spans="1:15" ht="30" customHeight="1">
      <c r="A686" s="18">
        <v>684</v>
      </c>
      <c r="B686" s="38" t="s">
        <v>1828</v>
      </c>
      <c r="C686" s="20">
        <f t="shared" ca="1" si="10"/>
        <v>33</v>
      </c>
      <c r="D686" s="29" t="s">
        <v>1829</v>
      </c>
      <c r="E686" s="19" t="s">
        <v>17</v>
      </c>
      <c r="F686" s="21">
        <v>33388</v>
      </c>
      <c r="G686" s="18" t="s">
        <v>28</v>
      </c>
      <c r="H686" s="18" t="s">
        <v>1326</v>
      </c>
      <c r="I686" s="21">
        <v>41944</v>
      </c>
      <c r="J686" s="29" t="s">
        <v>1327</v>
      </c>
      <c r="K686" s="19" t="s">
        <v>586</v>
      </c>
      <c r="L686" s="235" t="s">
        <v>1709</v>
      </c>
      <c r="M686" s="19" t="s">
        <v>134</v>
      </c>
      <c r="N686" s="22" t="s">
        <v>77</v>
      </c>
      <c r="O686" s="2"/>
    </row>
    <row r="687" spans="1:15" ht="30" customHeight="1">
      <c r="A687" s="18">
        <v>685</v>
      </c>
      <c r="B687" s="43" t="s">
        <v>1830</v>
      </c>
      <c r="C687" s="20">
        <f t="shared" ca="1" si="10"/>
        <v>36</v>
      </c>
      <c r="D687" s="44" t="s">
        <v>1831</v>
      </c>
      <c r="E687" s="48" t="s">
        <v>17</v>
      </c>
      <c r="F687" s="46">
        <v>32434</v>
      </c>
      <c r="G687" s="47" t="s">
        <v>28</v>
      </c>
      <c r="H687" s="47" t="s">
        <v>1326</v>
      </c>
      <c r="I687" s="46">
        <v>41944</v>
      </c>
      <c r="J687" s="44" t="s">
        <v>1327</v>
      </c>
      <c r="K687" s="48" t="s">
        <v>586</v>
      </c>
      <c r="L687" s="48" t="s">
        <v>1832</v>
      </c>
      <c r="M687" s="48" t="s">
        <v>424</v>
      </c>
      <c r="N687" s="49" t="s">
        <v>77</v>
      </c>
      <c r="O687" s="2"/>
    </row>
    <row r="688" spans="1:15" ht="30" customHeight="1">
      <c r="A688" s="18">
        <v>686</v>
      </c>
      <c r="B688" s="39" t="s">
        <v>1833</v>
      </c>
      <c r="C688" s="20">
        <f t="shared" ca="1" si="10"/>
        <v>26</v>
      </c>
      <c r="D688" s="40" t="s">
        <v>1834</v>
      </c>
      <c r="E688" s="19" t="s">
        <v>17</v>
      </c>
      <c r="F688" s="41">
        <v>35944</v>
      </c>
      <c r="G688" s="18" t="s">
        <v>18</v>
      </c>
      <c r="H688" s="18" t="s">
        <v>1326</v>
      </c>
      <c r="I688" s="21">
        <v>45017</v>
      </c>
      <c r="J688" s="29" t="s">
        <v>1327</v>
      </c>
      <c r="K688" s="19" t="s">
        <v>21</v>
      </c>
      <c r="L688" s="19" t="s">
        <v>30</v>
      </c>
      <c r="M688" s="19" t="s">
        <v>23</v>
      </c>
      <c r="N688" s="22" t="s">
        <v>24</v>
      </c>
      <c r="O688" s="2"/>
    </row>
    <row r="689" spans="1:15" ht="30" customHeight="1">
      <c r="A689" s="18">
        <v>687</v>
      </c>
      <c r="B689" s="38" t="s">
        <v>1835</v>
      </c>
      <c r="C689" s="20">
        <f t="shared" ca="1" si="10"/>
        <v>25</v>
      </c>
      <c r="D689" s="29" t="s">
        <v>1836</v>
      </c>
      <c r="E689" s="19" t="s">
        <v>17</v>
      </c>
      <c r="F689" s="31">
        <v>36522</v>
      </c>
      <c r="G689" s="18" t="s">
        <v>28</v>
      </c>
      <c r="H689" s="18" t="s">
        <v>1326</v>
      </c>
      <c r="I689" s="21">
        <v>44562</v>
      </c>
      <c r="J689" s="29" t="s">
        <v>1327</v>
      </c>
      <c r="K689" s="19" t="s">
        <v>1837</v>
      </c>
      <c r="L689" s="19" t="s">
        <v>1340</v>
      </c>
      <c r="M689" s="19" t="s">
        <v>479</v>
      </c>
      <c r="N689" s="22" t="s">
        <v>77</v>
      </c>
      <c r="O689" s="2"/>
    </row>
    <row r="690" spans="1:15" ht="30" customHeight="1">
      <c r="A690" s="18">
        <v>688</v>
      </c>
      <c r="B690" s="38" t="s">
        <v>1838</v>
      </c>
      <c r="C690" s="20">
        <f t="shared" ca="1" si="10"/>
        <v>36</v>
      </c>
      <c r="D690" s="29" t="s">
        <v>1839</v>
      </c>
      <c r="E690" s="19" t="s">
        <v>17</v>
      </c>
      <c r="F690" s="21">
        <v>32296</v>
      </c>
      <c r="G690" s="18" t="s">
        <v>18</v>
      </c>
      <c r="H690" s="18" t="s">
        <v>1326</v>
      </c>
      <c r="I690" s="21">
        <v>40303</v>
      </c>
      <c r="J690" s="29" t="s">
        <v>1327</v>
      </c>
      <c r="K690" s="19" t="s">
        <v>21</v>
      </c>
      <c r="L690" s="19" t="s">
        <v>30</v>
      </c>
      <c r="M690" s="19" t="s">
        <v>23</v>
      </c>
      <c r="N690" s="22" t="s">
        <v>24</v>
      </c>
      <c r="O690" s="2"/>
    </row>
    <row r="691" spans="1:15" ht="30" customHeight="1">
      <c r="A691" s="18">
        <v>689</v>
      </c>
      <c r="B691" s="38" t="s">
        <v>1840</v>
      </c>
      <c r="C691" s="20">
        <f t="shared" ca="1" si="10"/>
        <v>37</v>
      </c>
      <c r="D691" s="29" t="s">
        <v>1841</v>
      </c>
      <c r="E691" s="19" t="s">
        <v>17</v>
      </c>
      <c r="F691" s="21">
        <v>31919</v>
      </c>
      <c r="G691" s="18" t="s">
        <v>28</v>
      </c>
      <c r="H691" s="18" t="s">
        <v>1326</v>
      </c>
      <c r="I691" s="21">
        <v>40391</v>
      </c>
      <c r="J691" s="29" t="s">
        <v>1327</v>
      </c>
      <c r="K691" s="19" t="s">
        <v>1424</v>
      </c>
      <c r="L691" s="19" t="s">
        <v>1401</v>
      </c>
      <c r="M691" s="19" t="s">
        <v>424</v>
      </c>
      <c r="N691" s="22" t="s">
        <v>77</v>
      </c>
      <c r="O691" s="2"/>
    </row>
    <row r="692" spans="1:15" ht="30" customHeight="1">
      <c r="A692" s="18">
        <v>690</v>
      </c>
      <c r="B692" s="38" t="s">
        <v>1842</v>
      </c>
      <c r="C692" s="20">
        <f t="shared" ca="1" si="10"/>
        <v>32</v>
      </c>
      <c r="D692" s="29" t="s">
        <v>1843</v>
      </c>
      <c r="E692" s="19" t="s">
        <v>17</v>
      </c>
      <c r="F692" s="21">
        <v>33781</v>
      </c>
      <c r="G692" s="18" t="s">
        <v>18</v>
      </c>
      <c r="H692" s="254" t="s">
        <v>1109</v>
      </c>
      <c r="I692" s="21">
        <v>45323</v>
      </c>
      <c r="J692" s="29" t="s">
        <v>1327</v>
      </c>
      <c r="K692" s="19" t="s">
        <v>582</v>
      </c>
      <c r="L692" s="19" t="s">
        <v>385</v>
      </c>
      <c r="M692" s="19" t="s">
        <v>42</v>
      </c>
      <c r="N692" s="22" t="s">
        <v>24</v>
      </c>
      <c r="O692" s="2"/>
    </row>
    <row r="693" spans="1:15" ht="30" customHeight="1">
      <c r="A693" s="18">
        <v>691</v>
      </c>
      <c r="B693" s="38" t="s">
        <v>1844</v>
      </c>
      <c r="C693" s="20">
        <f t="shared" ca="1" si="10"/>
        <v>31</v>
      </c>
      <c r="D693" s="29" t="s">
        <v>1845</v>
      </c>
      <c r="E693" s="19" t="s">
        <v>17</v>
      </c>
      <c r="F693" s="31">
        <v>33977</v>
      </c>
      <c r="G693" s="18" t="s">
        <v>28</v>
      </c>
      <c r="H693" s="18" t="s">
        <v>1326</v>
      </c>
      <c r="I693" s="21">
        <v>44562</v>
      </c>
      <c r="J693" s="29" t="s">
        <v>1327</v>
      </c>
      <c r="K693" s="19" t="s">
        <v>82</v>
      </c>
      <c r="L693" s="19" t="s">
        <v>675</v>
      </c>
      <c r="M693" s="19" t="s">
        <v>23</v>
      </c>
      <c r="N693" s="22" t="s">
        <v>24</v>
      </c>
      <c r="O693" s="2"/>
    </row>
    <row r="694" spans="1:15" ht="30" customHeight="1">
      <c r="A694" s="18">
        <v>692</v>
      </c>
      <c r="B694" s="38" t="s">
        <v>1846</v>
      </c>
      <c r="C694" s="20">
        <f t="shared" ca="1" si="10"/>
        <v>35</v>
      </c>
      <c r="D694" s="29" t="s">
        <v>1847</v>
      </c>
      <c r="E694" s="19" t="s">
        <v>17</v>
      </c>
      <c r="F694" s="21">
        <v>32626</v>
      </c>
      <c r="G694" s="18" t="s">
        <v>28</v>
      </c>
      <c r="H694" s="18" t="s">
        <v>1326</v>
      </c>
      <c r="I694" s="21">
        <v>41214</v>
      </c>
      <c r="J694" s="29" t="s">
        <v>1327</v>
      </c>
      <c r="K694" s="19" t="s">
        <v>728</v>
      </c>
      <c r="L694" s="19" t="s">
        <v>1357</v>
      </c>
      <c r="M694" s="19" t="s">
        <v>468</v>
      </c>
      <c r="N694" s="22" t="s">
        <v>77</v>
      </c>
      <c r="O694" s="2"/>
    </row>
    <row r="695" spans="1:15" ht="30" customHeight="1">
      <c r="A695" s="18">
        <v>693</v>
      </c>
      <c r="B695" s="38" t="s">
        <v>1848</v>
      </c>
      <c r="C695" s="20">
        <f t="shared" ca="1" si="10"/>
        <v>30</v>
      </c>
      <c r="D695" s="29" t="s">
        <v>1849</v>
      </c>
      <c r="E695" s="19" t="s">
        <v>17</v>
      </c>
      <c r="F695" s="21">
        <v>34394</v>
      </c>
      <c r="G695" s="18" t="s">
        <v>28</v>
      </c>
      <c r="H695" s="18" t="s">
        <v>1326</v>
      </c>
      <c r="I695" s="21">
        <v>44562</v>
      </c>
      <c r="J695" s="29" t="s">
        <v>1327</v>
      </c>
      <c r="K695" s="19" t="s">
        <v>1850</v>
      </c>
      <c r="L695" s="19" t="s">
        <v>1851</v>
      </c>
      <c r="M695" s="19" t="s">
        <v>468</v>
      </c>
      <c r="N695" s="22" t="s">
        <v>77</v>
      </c>
      <c r="O695" s="2"/>
    </row>
    <row r="696" spans="1:15" ht="30" customHeight="1">
      <c r="A696" s="18">
        <v>694</v>
      </c>
      <c r="B696" s="39" t="s">
        <v>1854</v>
      </c>
      <c r="C696" s="20">
        <f t="shared" ca="1" si="10"/>
        <v>26</v>
      </c>
      <c r="D696" s="40" t="s">
        <v>1855</v>
      </c>
      <c r="E696" s="19" t="s">
        <v>779</v>
      </c>
      <c r="F696" s="41">
        <v>35879</v>
      </c>
      <c r="G696" s="18" t="s">
        <v>28</v>
      </c>
      <c r="H696" s="18" t="s">
        <v>1326</v>
      </c>
      <c r="I696" s="21">
        <v>45017</v>
      </c>
      <c r="J696" s="29" t="s">
        <v>1327</v>
      </c>
      <c r="K696" s="19" t="s">
        <v>21</v>
      </c>
      <c r="L696" s="19" t="s">
        <v>30</v>
      </c>
      <c r="M696" s="19" t="s">
        <v>23</v>
      </c>
      <c r="N696" s="22" t="s">
        <v>24</v>
      </c>
      <c r="O696" s="2"/>
    </row>
    <row r="697" spans="1:15" ht="30" customHeight="1">
      <c r="A697" s="18">
        <v>695</v>
      </c>
      <c r="B697" s="38" t="s">
        <v>1856</v>
      </c>
      <c r="C697" s="20">
        <f t="shared" ref="C697:C758" ca="1" si="11">(YEAR(NOW())-YEAR(F697))</f>
        <v>30</v>
      </c>
      <c r="D697" s="29" t="s">
        <v>1857</v>
      </c>
      <c r="E697" s="19" t="s">
        <v>73</v>
      </c>
      <c r="F697" s="31">
        <v>34699</v>
      </c>
      <c r="G697" s="18" t="s">
        <v>28</v>
      </c>
      <c r="H697" s="18" t="s">
        <v>1326</v>
      </c>
      <c r="I697" s="21">
        <v>44562</v>
      </c>
      <c r="J697" s="29" t="s">
        <v>1327</v>
      </c>
      <c r="K697" s="19" t="s">
        <v>21</v>
      </c>
      <c r="L697" s="19" t="s">
        <v>30</v>
      </c>
      <c r="M697" s="19" t="s">
        <v>23</v>
      </c>
      <c r="N697" s="22" t="s">
        <v>24</v>
      </c>
      <c r="O697" s="2"/>
    </row>
    <row r="698" spans="1:15" ht="30" customHeight="1">
      <c r="A698" s="18">
        <v>696</v>
      </c>
      <c r="B698" s="38" t="s">
        <v>1858</v>
      </c>
      <c r="C698" s="20">
        <f t="shared" ca="1" si="11"/>
        <v>28</v>
      </c>
      <c r="D698" s="29" t="s">
        <v>1859</v>
      </c>
      <c r="E698" s="19" t="s">
        <v>356</v>
      </c>
      <c r="F698" s="31">
        <v>35218</v>
      </c>
      <c r="G698" s="18" t="s">
        <v>28</v>
      </c>
      <c r="H698" s="18" t="s">
        <v>1326</v>
      </c>
      <c r="I698" s="21">
        <v>44562</v>
      </c>
      <c r="J698" s="29" t="s">
        <v>1327</v>
      </c>
      <c r="K698" s="19" t="s">
        <v>69</v>
      </c>
      <c r="L698" s="19" t="s">
        <v>70</v>
      </c>
      <c r="M698" s="19" t="s">
        <v>42</v>
      </c>
      <c r="N698" s="22" t="s">
        <v>24</v>
      </c>
      <c r="O698" s="2"/>
    </row>
    <row r="699" spans="1:15" ht="30" customHeight="1">
      <c r="A699" s="18">
        <v>697</v>
      </c>
      <c r="B699" s="38" t="s">
        <v>1860</v>
      </c>
      <c r="C699" s="20">
        <f t="shared" ca="1" si="11"/>
        <v>40</v>
      </c>
      <c r="D699" s="29" t="s">
        <v>1861</v>
      </c>
      <c r="E699" s="19" t="s">
        <v>17</v>
      </c>
      <c r="F699" s="21">
        <v>30853</v>
      </c>
      <c r="G699" s="18" t="s">
        <v>28</v>
      </c>
      <c r="H699" s="18" t="s">
        <v>1326</v>
      </c>
      <c r="I699" s="21">
        <v>42614</v>
      </c>
      <c r="J699" s="29" t="s">
        <v>1327</v>
      </c>
      <c r="K699" s="19" t="s">
        <v>1862</v>
      </c>
      <c r="L699" s="235" t="s">
        <v>61</v>
      </c>
      <c r="M699" s="19" t="s">
        <v>134</v>
      </c>
      <c r="N699" s="22" t="s">
        <v>77</v>
      </c>
      <c r="O699" s="2"/>
    </row>
    <row r="700" spans="1:15" ht="30" customHeight="1">
      <c r="A700" s="18">
        <v>698</v>
      </c>
      <c r="B700" s="38" t="s">
        <v>1865</v>
      </c>
      <c r="C700" s="20">
        <f t="shared" ca="1" si="11"/>
        <v>43</v>
      </c>
      <c r="D700" s="29" t="s">
        <v>1866</v>
      </c>
      <c r="E700" s="19" t="s">
        <v>73</v>
      </c>
      <c r="F700" s="21">
        <v>29829</v>
      </c>
      <c r="G700" s="18" t="s">
        <v>28</v>
      </c>
      <c r="H700" s="18" t="s">
        <v>1326</v>
      </c>
      <c r="I700" s="21">
        <v>44562</v>
      </c>
      <c r="J700" s="29" t="s">
        <v>1327</v>
      </c>
      <c r="K700" s="19" t="s">
        <v>728</v>
      </c>
      <c r="L700" s="19" t="s">
        <v>61</v>
      </c>
      <c r="M700" s="19" t="s">
        <v>634</v>
      </c>
      <c r="N700" s="22" t="s">
        <v>77</v>
      </c>
      <c r="O700" s="2"/>
    </row>
    <row r="701" spans="1:15" ht="30" customHeight="1">
      <c r="A701" s="18">
        <v>699</v>
      </c>
      <c r="B701" s="38" t="s">
        <v>1867</v>
      </c>
      <c r="C701" s="20">
        <f t="shared" ca="1" si="11"/>
        <v>51</v>
      </c>
      <c r="D701" s="29" t="s">
        <v>1868</v>
      </c>
      <c r="E701" s="19" t="s">
        <v>17</v>
      </c>
      <c r="F701" s="21">
        <v>26765</v>
      </c>
      <c r="G701" s="18" t="s">
        <v>18</v>
      </c>
      <c r="H701" s="18" t="s">
        <v>1326</v>
      </c>
      <c r="I701" s="21">
        <v>40180</v>
      </c>
      <c r="J701" s="29" t="s">
        <v>1327</v>
      </c>
      <c r="K701" s="19" t="s">
        <v>728</v>
      </c>
      <c r="L701" s="19" t="s">
        <v>1357</v>
      </c>
      <c r="M701" s="19" t="s">
        <v>468</v>
      </c>
      <c r="N701" s="22" t="s">
        <v>77</v>
      </c>
      <c r="O701" s="2"/>
    </row>
    <row r="702" spans="1:15" ht="30" customHeight="1">
      <c r="A702" s="18">
        <v>700</v>
      </c>
      <c r="B702" s="39" t="s">
        <v>1869</v>
      </c>
      <c r="C702" s="20">
        <f t="shared" ca="1" si="11"/>
        <v>27</v>
      </c>
      <c r="D702" s="40" t="s">
        <v>1870</v>
      </c>
      <c r="E702" s="19" t="s">
        <v>73</v>
      </c>
      <c r="F702" s="41">
        <v>35659</v>
      </c>
      <c r="G702" s="18" t="s">
        <v>18</v>
      </c>
      <c r="H702" s="18" t="s">
        <v>1326</v>
      </c>
      <c r="I702" s="21">
        <v>45017</v>
      </c>
      <c r="J702" s="29" t="s">
        <v>1327</v>
      </c>
      <c r="K702" s="19" t="s">
        <v>21</v>
      </c>
      <c r="L702" s="19" t="s">
        <v>30</v>
      </c>
      <c r="M702" s="19" t="s">
        <v>23</v>
      </c>
      <c r="N702" s="22" t="s">
        <v>24</v>
      </c>
      <c r="O702" s="2"/>
    </row>
    <row r="703" spans="1:15" ht="30" customHeight="1">
      <c r="A703" s="18">
        <v>701</v>
      </c>
      <c r="B703" s="38" t="s">
        <v>1871</v>
      </c>
      <c r="C703" s="20">
        <f t="shared" ca="1" si="11"/>
        <v>35</v>
      </c>
      <c r="D703" s="29" t="s">
        <v>1872</v>
      </c>
      <c r="E703" s="19" t="s">
        <v>17</v>
      </c>
      <c r="F703" s="21">
        <v>32853</v>
      </c>
      <c r="G703" s="18" t="s">
        <v>18</v>
      </c>
      <c r="H703" s="18" t="s">
        <v>1326</v>
      </c>
      <c r="I703" s="21">
        <v>40245</v>
      </c>
      <c r="J703" s="29" t="s">
        <v>1327</v>
      </c>
      <c r="K703" s="19" t="s">
        <v>1873</v>
      </c>
      <c r="L703" s="19" t="s">
        <v>625</v>
      </c>
      <c r="M703" s="19" t="s">
        <v>626</v>
      </c>
      <c r="N703" s="22" t="s">
        <v>77</v>
      </c>
      <c r="O703" s="2"/>
    </row>
    <row r="704" spans="1:15" ht="30" customHeight="1">
      <c r="A704" s="18">
        <v>702</v>
      </c>
      <c r="B704" s="38" t="s">
        <v>1874</v>
      </c>
      <c r="C704" s="20">
        <f t="shared" ca="1" si="11"/>
        <v>36</v>
      </c>
      <c r="D704" s="29" t="s">
        <v>1875</v>
      </c>
      <c r="E704" s="19" t="s">
        <v>173</v>
      </c>
      <c r="F704" s="21">
        <v>32503</v>
      </c>
      <c r="G704" s="18" t="s">
        <v>28</v>
      </c>
      <c r="H704" s="18" t="s">
        <v>1326</v>
      </c>
      <c r="I704" s="21">
        <v>41944</v>
      </c>
      <c r="J704" s="29" t="s">
        <v>1327</v>
      </c>
      <c r="K704" s="19" t="s">
        <v>931</v>
      </c>
      <c r="L704" s="19" t="s">
        <v>61</v>
      </c>
      <c r="M704" s="19" t="s">
        <v>468</v>
      </c>
      <c r="N704" s="22" t="s">
        <v>77</v>
      </c>
      <c r="O704" s="2"/>
    </row>
    <row r="705" spans="1:15" ht="30" customHeight="1">
      <c r="A705" s="18">
        <v>703</v>
      </c>
      <c r="B705" s="39" t="s">
        <v>1876</v>
      </c>
      <c r="C705" s="20">
        <f t="shared" ca="1" si="11"/>
        <v>26</v>
      </c>
      <c r="D705" s="40" t="s">
        <v>1877</v>
      </c>
      <c r="E705" s="19" t="s">
        <v>17</v>
      </c>
      <c r="F705" s="41">
        <v>36113</v>
      </c>
      <c r="G705" s="18" t="s">
        <v>18</v>
      </c>
      <c r="H705" s="18" t="s">
        <v>1326</v>
      </c>
      <c r="I705" s="21">
        <v>45017</v>
      </c>
      <c r="J705" s="29" t="s">
        <v>1327</v>
      </c>
      <c r="K705" s="19" t="s">
        <v>21</v>
      </c>
      <c r="L705" s="19" t="s">
        <v>30</v>
      </c>
      <c r="M705" s="19" t="s">
        <v>23</v>
      </c>
      <c r="N705" s="22" t="s">
        <v>24</v>
      </c>
      <c r="O705" s="2"/>
    </row>
    <row r="706" spans="1:15" ht="30" customHeight="1">
      <c r="A706" s="18">
        <v>704</v>
      </c>
      <c r="B706" s="39" t="s">
        <v>1878</v>
      </c>
      <c r="C706" s="20">
        <f t="shared" ca="1" si="11"/>
        <v>26</v>
      </c>
      <c r="D706" s="40" t="s">
        <v>1879</v>
      </c>
      <c r="E706" s="19" t="s">
        <v>33</v>
      </c>
      <c r="F706" s="41">
        <v>36076</v>
      </c>
      <c r="G706" s="18" t="s">
        <v>18</v>
      </c>
      <c r="H706" s="18" t="s">
        <v>1326</v>
      </c>
      <c r="I706" s="21">
        <v>45017</v>
      </c>
      <c r="J706" s="29" t="s">
        <v>1327</v>
      </c>
      <c r="K706" s="19" t="s">
        <v>82</v>
      </c>
      <c r="L706" s="19" t="s">
        <v>675</v>
      </c>
      <c r="M706" s="19" t="s">
        <v>23</v>
      </c>
      <c r="N706" s="22" t="s">
        <v>24</v>
      </c>
      <c r="O706" s="2"/>
    </row>
    <row r="707" spans="1:15" ht="30" customHeight="1">
      <c r="A707" s="18">
        <v>705</v>
      </c>
      <c r="B707" s="39" t="s">
        <v>1880</v>
      </c>
      <c r="C707" s="20">
        <f t="shared" ca="1" si="11"/>
        <v>32</v>
      </c>
      <c r="D707" s="40" t="s">
        <v>1881</v>
      </c>
      <c r="E707" s="19" t="s">
        <v>1882</v>
      </c>
      <c r="F707" s="41">
        <v>33638</v>
      </c>
      <c r="G707" s="18" t="s">
        <v>18</v>
      </c>
      <c r="H707" s="18" t="s">
        <v>1326</v>
      </c>
      <c r="I707" s="21">
        <v>45017</v>
      </c>
      <c r="J707" s="29" t="s">
        <v>1327</v>
      </c>
      <c r="K707" s="19" t="s">
        <v>21</v>
      </c>
      <c r="L707" s="19" t="s">
        <v>30</v>
      </c>
      <c r="M707" s="19" t="s">
        <v>23</v>
      </c>
      <c r="N707" s="22" t="s">
        <v>24</v>
      </c>
      <c r="O707" s="2"/>
    </row>
    <row r="708" spans="1:15" ht="30" customHeight="1">
      <c r="A708" s="18">
        <v>706</v>
      </c>
      <c r="B708" s="39" t="s">
        <v>1883</v>
      </c>
      <c r="C708" s="20">
        <f t="shared" ca="1" si="11"/>
        <v>27</v>
      </c>
      <c r="D708" s="40" t="s">
        <v>1884</v>
      </c>
      <c r="E708" s="19" t="s">
        <v>17</v>
      </c>
      <c r="F708" s="41">
        <v>35687</v>
      </c>
      <c r="G708" s="18" t="s">
        <v>18</v>
      </c>
      <c r="H708" s="18" t="s">
        <v>1326</v>
      </c>
      <c r="I708" s="21">
        <v>45017</v>
      </c>
      <c r="J708" s="29" t="s">
        <v>1327</v>
      </c>
      <c r="K708" s="19" t="s">
        <v>82</v>
      </c>
      <c r="L708" s="19" t="s">
        <v>675</v>
      </c>
      <c r="M708" s="19" t="s">
        <v>23</v>
      </c>
      <c r="N708" s="22" t="s">
        <v>24</v>
      </c>
      <c r="O708" s="2"/>
    </row>
    <row r="709" spans="1:15" ht="30" customHeight="1">
      <c r="A709" s="18">
        <v>707</v>
      </c>
      <c r="B709" s="38" t="s">
        <v>1885</v>
      </c>
      <c r="C709" s="20">
        <f t="shared" ca="1" si="11"/>
        <v>41</v>
      </c>
      <c r="D709" s="29" t="s">
        <v>1886</v>
      </c>
      <c r="E709" s="19" t="s">
        <v>17</v>
      </c>
      <c r="F709" s="21">
        <v>30453</v>
      </c>
      <c r="G709" s="18" t="s">
        <v>18</v>
      </c>
      <c r="H709" s="18" t="s">
        <v>1326</v>
      </c>
      <c r="I709" s="21">
        <v>40180</v>
      </c>
      <c r="J709" s="29" t="s">
        <v>1327</v>
      </c>
      <c r="K709" s="19" t="s">
        <v>185</v>
      </c>
      <c r="L709" s="19" t="s">
        <v>1340</v>
      </c>
      <c r="M709" s="19" t="s">
        <v>479</v>
      </c>
      <c r="N709" s="22" t="s">
        <v>77</v>
      </c>
      <c r="O709" s="2"/>
    </row>
    <row r="710" spans="1:15" ht="30" customHeight="1">
      <c r="A710" s="18">
        <v>708</v>
      </c>
      <c r="B710" s="39" t="s">
        <v>1887</v>
      </c>
      <c r="C710" s="20">
        <f t="shared" ca="1" si="11"/>
        <v>26</v>
      </c>
      <c r="D710" s="29" t="s">
        <v>1888</v>
      </c>
      <c r="E710" s="19" t="s">
        <v>17</v>
      </c>
      <c r="F710" s="31">
        <v>35914</v>
      </c>
      <c r="G710" s="18" t="s">
        <v>18</v>
      </c>
      <c r="H710" s="18" t="s">
        <v>1326</v>
      </c>
      <c r="I710" s="21">
        <v>45017</v>
      </c>
      <c r="J710" s="29" t="s">
        <v>1327</v>
      </c>
      <c r="K710" s="19" t="s">
        <v>82</v>
      </c>
      <c r="L710" s="19" t="s">
        <v>675</v>
      </c>
      <c r="M710" s="19" t="s">
        <v>23</v>
      </c>
      <c r="N710" s="22" t="s">
        <v>24</v>
      </c>
      <c r="O710" s="2"/>
    </row>
    <row r="711" spans="1:15" ht="30" customHeight="1">
      <c r="A711" s="18">
        <v>709</v>
      </c>
      <c r="B711" s="39" t="s">
        <v>1889</v>
      </c>
      <c r="C711" s="20">
        <f t="shared" ca="1" si="11"/>
        <v>24</v>
      </c>
      <c r="D711" s="40" t="s">
        <v>1890</v>
      </c>
      <c r="E711" s="19" t="s">
        <v>86</v>
      </c>
      <c r="F711" s="41">
        <v>36720</v>
      </c>
      <c r="G711" s="18" t="s">
        <v>28</v>
      </c>
      <c r="H711" s="18" t="s">
        <v>1326</v>
      </c>
      <c r="I711" s="21">
        <v>45017</v>
      </c>
      <c r="J711" s="29" t="s">
        <v>1327</v>
      </c>
      <c r="K711" s="19" t="s">
        <v>1706</v>
      </c>
      <c r="L711" s="28" t="s">
        <v>957</v>
      </c>
      <c r="M711" s="23" t="s">
        <v>164</v>
      </c>
      <c r="N711" s="22" t="s">
        <v>24</v>
      </c>
      <c r="O711" s="2"/>
    </row>
    <row r="712" spans="1:15" ht="30" customHeight="1">
      <c r="A712" s="18">
        <v>710</v>
      </c>
      <c r="B712" s="38" t="s">
        <v>1891</v>
      </c>
      <c r="C712" s="20">
        <f t="shared" ca="1" si="11"/>
        <v>37</v>
      </c>
      <c r="D712" s="29" t="s">
        <v>1892</v>
      </c>
      <c r="E712" s="19" t="s">
        <v>1893</v>
      </c>
      <c r="F712" s="31">
        <v>31878</v>
      </c>
      <c r="G712" s="18" t="s">
        <v>18</v>
      </c>
      <c r="H712" s="18" t="s">
        <v>1326</v>
      </c>
      <c r="I712" s="21">
        <v>44562</v>
      </c>
      <c r="J712" s="29" t="s">
        <v>1327</v>
      </c>
      <c r="K712" s="19" t="s">
        <v>82</v>
      </c>
      <c r="L712" s="19" t="s">
        <v>675</v>
      </c>
      <c r="M712" s="19" t="s">
        <v>23</v>
      </c>
      <c r="N712" s="22" t="s">
        <v>24</v>
      </c>
      <c r="O712" s="2"/>
    </row>
    <row r="713" spans="1:15" ht="30" customHeight="1">
      <c r="A713" s="18">
        <v>711</v>
      </c>
      <c r="B713" s="39" t="s">
        <v>1894</v>
      </c>
      <c r="C713" s="20">
        <f t="shared" ca="1" si="11"/>
        <v>25</v>
      </c>
      <c r="D713" s="40" t="s">
        <v>1895</v>
      </c>
      <c r="E713" s="19" t="s">
        <v>17</v>
      </c>
      <c r="F713" s="41">
        <v>36444</v>
      </c>
      <c r="G713" s="18" t="s">
        <v>18</v>
      </c>
      <c r="H713" s="18" t="s">
        <v>1326</v>
      </c>
      <c r="I713" s="21">
        <v>45017</v>
      </c>
      <c r="J713" s="29" t="s">
        <v>1327</v>
      </c>
      <c r="K713" s="19" t="s">
        <v>69</v>
      </c>
      <c r="L713" s="19" t="s">
        <v>70</v>
      </c>
      <c r="M713" s="19" t="s">
        <v>42</v>
      </c>
      <c r="N713" s="22" t="s">
        <v>24</v>
      </c>
      <c r="O713" s="2"/>
    </row>
    <row r="714" spans="1:15" ht="30" customHeight="1">
      <c r="A714" s="18">
        <v>712</v>
      </c>
      <c r="B714" s="38" t="s">
        <v>1896</v>
      </c>
      <c r="C714" s="20">
        <f t="shared" ca="1" si="11"/>
        <v>36</v>
      </c>
      <c r="D714" s="29" t="s">
        <v>1897</v>
      </c>
      <c r="E714" s="19" t="s">
        <v>17</v>
      </c>
      <c r="F714" s="21">
        <v>32466</v>
      </c>
      <c r="G714" s="18" t="s">
        <v>18</v>
      </c>
      <c r="H714" s="18" t="s">
        <v>1326</v>
      </c>
      <c r="I714" s="21">
        <v>41944</v>
      </c>
      <c r="J714" s="29" t="s">
        <v>1327</v>
      </c>
      <c r="K714" s="19" t="s">
        <v>82</v>
      </c>
      <c r="L714" s="19" t="s">
        <v>675</v>
      </c>
      <c r="M714" s="19" t="s">
        <v>23</v>
      </c>
      <c r="N714" s="22" t="s">
        <v>24</v>
      </c>
      <c r="O714" s="2"/>
    </row>
    <row r="715" spans="1:15" ht="30" customHeight="1">
      <c r="A715" s="18">
        <v>713</v>
      </c>
      <c r="B715" s="38" t="s">
        <v>1898</v>
      </c>
      <c r="C715" s="20">
        <f t="shared" ca="1" si="11"/>
        <v>30</v>
      </c>
      <c r="D715" s="29" t="s">
        <v>1899</v>
      </c>
      <c r="E715" s="19" t="s">
        <v>17</v>
      </c>
      <c r="F715" s="31">
        <v>34366</v>
      </c>
      <c r="G715" s="18" t="s">
        <v>18</v>
      </c>
      <c r="H715" s="254" t="s">
        <v>1109</v>
      </c>
      <c r="I715" s="21">
        <v>45323</v>
      </c>
      <c r="J715" s="29" t="s">
        <v>1327</v>
      </c>
      <c r="K715" s="19" t="s">
        <v>21</v>
      </c>
      <c r="L715" s="19" t="s">
        <v>30</v>
      </c>
      <c r="M715" s="19" t="s">
        <v>23</v>
      </c>
      <c r="N715" s="22" t="s">
        <v>24</v>
      </c>
      <c r="O715" s="2"/>
    </row>
    <row r="716" spans="1:15" ht="30" customHeight="1">
      <c r="A716" s="18">
        <v>714</v>
      </c>
      <c r="B716" s="39" t="s">
        <v>1900</v>
      </c>
      <c r="C716" s="20">
        <f t="shared" ca="1" si="11"/>
        <v>32</v>
      </c>
      <c r="D716" s="40" t="s">
        <v>1901</v>
      </c>
      <c r="E716" s="19" t="s">
        <v>73</v>
      </c>
      <c r="F716" s="41">
        <v>33948</v>
      </c>
      <c r="G716" s="18" t="s">
        <v>28</v>
      </c>
      <c r="H716" s="18" t="s">
        <v>1326</v>
      </c>
      <c r="I716" s="21">
        <v>45017</v>
      </c>
      <c r="J716" s="29" t="s">
        <v>1327</v>
      </c>
      <c r="K716" s="19" t="s">
        <v>1902</v>
      </c>
      <c r="L716" s="19" t="s">
        <v>1051</v>
      </c>
      <c r="M716" s="19" t="s">
        <v>76</v>
      </c>
      <c r="N716" s="22" t="s">
        <v>77</v>
      </c>
      <c r="O716" s="2"/>
    </row>
    <row r="717" spans="1:15" ht="30" customHeight="1">
      <c r="A717" s="18">
        <v>715</v>
      </c>
      <c r="B717" s="39" t="s">
        <v>1903</v>
      </c>
      <c r="C717" s="20">
        <f t="shared" ca="1" si="11"/>
        <v>25</v>
      </c>
      <c r="D717" s="40" t="s">
        <v>1904</v>
      </c>
      <c r="E717" s="19" t="s">
        <v>17</v>
      </c>
      <c r="F717" s="41">
        <v>36441</v>
      </c>
      <c r="G717" s="18" t="s">
        <v>18</v>
      </c>
      <c r="H717" s="18" t="s">
        <v>1326</v>
      </c>
      <c r="I717" s="21">
        <v>45017</v>
      </c>
      <c r="J717" s="29" t="s">
        <v>1327</v>
      </c>
      <c r="K717" s="19" t="s">
        <v>1902</v>
      </c>
      <c r="L717" s="28" t="s">
        <v>1905</v>
      </c>
      <c r="M717" s="19" t="s">
        <v>76</v>
      </c>
      <c r="N717" s="22" t="s">
        <v>77</v>
      </c>
      <c r="O717" s="2"/>
    </row>
    <row r="718" spans="1:15" ht="30" customHeight="1">
      <c r="A718" s="18">
        <v>716</v>
      </c>
      <c r="B718" s="38" t="s">
        <v>1906</v>
      </c>
      <c r="C718" s="20">
        <f t="shared" ca="1" si="11"/>
        <v>41</v>
      </c>
      <c r="D718" s="29" t="s">
        <v>1907</v>
      </c>
      <c r="E718" s="19" t="s">
        <v>17</v>
      </c>
      <c r="F718" s="21">
        <v>30593</v>
      </c>
      <c r="G718" s="18" t="s">
        <v>18</v>
      </c>
      <c r="H718" s="18" t="s">
        <v>1326</v>
      </c>
      <c r="I718" s="21">
        <v>40180</v>
      </c>
      <c r="J718" s="29" t="s">
        <v>1327</v>
      </c>
      <c r="K718" s="19" t="s">
        <v>21</v>
      </c>
      <c r="L718" s="19" t="s">
        <v>30</v>
      </c>
      <c r="M718" s="19" t="s">
        <v>23</v>
      </c>
      <c r="N718" s="22" t="s">
        <v>24</v>
      </c>
      <c r="O718" s="2"/>
    </row>
    <row r="719" spans="1:15" ht="30" customHeight="1">
      <c r="A719" s="18">
        <v>717</v>
      </c>
      <c r="B719" s="38" t="s">
        <v>1908</v>
      </c>
      <c r="C719" s="20">
        <f t="shared" ca="1" si="11"/>
        <v>39</v>
      </c>
      <c r="D719" s="29" t="s">
        <v>1909</v>
      </c>
      <c r="E719" s="19" t="s">
        <v>17</v>
      </c>
      <c r="F719" s="21">
        <v>31351</v>
      </c>
      <c r="G719" s="18" t="s">
        <v>28</v>
      </c>
      <c r="H719" s="18" t="s">
        <v>1326</v>
      </c>
      <c r="I719" s="21">
        <v>41609</v>
      </c>
      <c r="J719" s="29" t="s">
        <v>1327</v>
      </c>
      <c r="K719" s="19" t="s">
        <v>586</v>
      </c>
      <c r="L719" s="19" t="s">
        <v>61</v>
      </c>
      <c r="M719" s="19" t="s">
        <v>42</v>
      </c>
      <c r="N719" s="22" t="s">
        <v>77</v>
      </c>
      <c r="O719" s="2"/>
    </row>
    <row r="720" spans="1:15" ht="30" customHeight="1">
      <c r="A720" s="18">
        <v>718</v>
      </c>
      <c r="B720" s="38" t="s">
        <v>1910</v>
      </c>
      <c r="C720" s="20">
        <f t="shared" ca="1" si="11"/>
        <v>51</v>
      </c>
      <c r="D720" s="29" t="s">
        <v>1911</v>
      </c>
      <c r="E720" s="19" t="s">
        <v>17</v>
      </c>
      <c r="F720" s="21">
        <v>26776</v>
      </c>
      <c r="G720" s="18" t="s">
        <v>18</v>
      </c>
      <c r="H720" s="18" t="s">
        <v>1326</v>
      </c>
      <c r="I720" s="21">
        <v>40180</v>
      </c>
      <c r="J720" s="29" t="s">
        <v>1327</v>
      </c>
      <c r="K720" s="19" t="s">
        <v>728</v>
      </c>
      <c r="L720" s="19" t="s">
        <v>1357</v>
      </c>
      <c r="M720" s="19" t="s">
        <v>468</v>
      </c>
      <c r="N720" s="22" t="s">
        <v>77</v>
      </c>
      <c r="O720" s="2"/>
    </row>
    <row r="721" spans="1:15" ht="30" customHeight="1">
      <c r="A721" s="18">
        <v>719</v>
      </c>
      <c r="B721" s="38" t="s">
        <v>1912</v>
      </c>
      <c r="C721" s="20">
        <f t="shared" ca="1" si="11"/>
        <v>37</v>
      </c>
      <c r="D721" s="29" t="s">
        <v>1913</v>
      </c>
      <c r="E721" s="19" t="s">
        <v>17</v>
      </c>
      <c r="F721" s="21">
        <v>31812</v>
      </c>
      <c r="G721" s="18" t="s">
        <v>18</v>
      </c>
      <c r="H721" s="254" t="s">
        <v>1109</v>
      </c>
      <c r="I721" s="21">
        <v>45323</v>
      </c>
      <c r="J721" s="29" t="s">
        <v>1327</v>
      </c>
      <c r="K721" s="19" t="s">
        <v>69</v>
      </c>
      <c r="L721" s="19" t="s">
        <v>70</v>
      </c>
      <c r="M721" s="19" t="s">
        <v>42</v>
      </c>
      <c r="N721" s="22" t="s">
        <v>24</v>
      </c>
      <c r="O721" s="2"/>
    </row>
    <row r="722" spans="1:15" ht="30" customHeight="1">
      <c r="A722" s="18">
        <v>720</v>
      </c>
      <c r="B722" s="38" t="s">
        <v>1914</v>
      </c>
      <c r="C722" s="20">
        <f t="shared" ca="1" si="11"/>
        <v>36</v>
      </c>
      <c r="D722" s="29" t="s">
        <v>1915</v>
      </c>
      <c r="E722" s="19" t="s">
        <v>17</v>
      </c>
      <c r="F722" s="21">
        <v>32282</v>
      </c>
      <c r="G722" s="18" t="s">
        <v>18</v>
      </c>
      <c r="H722" s="18" t="s">
        <v>1326</v>
      </c>
      <c r="I722" s="21">
        <v>41944</v>
      </c>
      <c r="J722" s="29" t="s">
        <v>1327</v>
      </c>
      <c r="K722" s="19" t="s">
        <v>21</v>
      </c>
      <c r="L722" s="19" t="s">
        <v>30</v>
      </c>
      <c r="M722" s="19" t="s">
        <v>23</v>
      </c>
      <c r="N722" s="22" t="s">
        <v>24</v>
      </c>
      <c r="O722" s="2"/>
    </row>
    <row r="723" spans="1:15" ht="30" customHeight="1">
      <c r="A723" s="18">
        <v>721</v>
      </c>
      <c r="B723" s="38" t="s">
        <v>1916</v>
      </c>
      <c r="C723" s="20">
        <f t="shared" ca="1" si="11"/>
        <v>39</v>
      </c>
      <c r="D723" s="29" t="s">
        <v>1917</v>
      </c>
      <c r="E723" s="19" t="s">
        <v>1918</v>
      </c>
      <c r="F723" s="21">
        <v>31401</v>
      </c>
      <c r="G723" s="18" t="s">
        <v>18</v>
      </c>
      <c r="H723" s="18" t="s">
        <v>1326</v>
      </c>
      <c r="I723" s="21">
        <v>40969</v>
      </c>
      <c r="J723" s="29" t="s">
        <v>1327</v>
      </c>
      <c r="K723" s="19" t="s">
        <v>82</v>
      </c>
      <c r="L723" s="19" t="s">
        <v>675</v>
      </c>
      <c r="M723" s="19" t="s">
        <v>23</v>
      </c>
      <c r="N723" s="22" t="s">
        <v>24</v>
      </c>
      <c r="O723" s="2"/>
    </row>
    <row r="724" spans="1:15" ht="30" customHeight="1">
      <c r="A724" s="18">
        <v>722</v>
      </c>
      <c r="B724" s="38" t="s">
        <v>1919</v>
      </c>
      <c r="C724" s="20">
        <f t="shared" ca="1" si="11"/>
        <v>26</v>
      </c>
      <c r="D724" s="29" t="s">
        <v>1920</v>
      </c>
      <c r="E724" s="19" t="s">
        <v>73</v>
      </c>
      <c r="F724" s="31">
        <v>36042</v>
      </c>
      <c r="G724" s="18" t="s">
        <v>28</v>
      </c>
      <c r="H724" s="18" t="s">
        <v>1326</v>
      </c>
      <c r="I724" s="21">
        <v>44562</v>
      </c>
      <c r="J724" s="29" t="s">
        <v>1327</v>
      </c>
      <c r="K724" s="19" t="s">
        <v>21</v>
      </c>
      <c r="L724" s="19" t="s">
        <v>30</v>
      </c>
      <c r="M724" s="19" t="s">
        <v>23</v>
      </c>
      <c r="N724" s="22" t="s">
        <v>24</v>
      </c>
      <c r="O724" s="2"/>
    </row>
    <row r="725" spans="1:15" ht="30" customHeight="1">
      <c r="A725" s="18">
        <v>723</v>
      </c>
      <c r="B725" s="38" t="s">
        <v>1921</v>
      </c>
      <c r="C725" s="20">
        <f t="shared" ca="1" si="11"/>
        <v>38</v>
      </c>
      <c r="D725" s="29" t="s">
        <v>1922</v>
      </c>
      <c r="E725" s="19" t="s">
        <v>17</v>
      </c>
      <c r="F725" s="21">
        <v>31563</v>
      </c>
      <c r="G725" s="18" t="s">
        <v>18</v>
      </c>
      <c r="H725" s="18" t="s">
        <v>1326</v>
      </c>
      <c r="I725" s="21">
        <v>40180</v>
      </c>
      <c r="J725" s="29" t="s">
        <v>1327</v>
      </c>
      <c r="K725" s="19" t="s">
        <v>1608</v>
      </c>
      <c r="L725" s="19" t="s">
        <v>1340</v>
      </c>
      <c r="M725" s="19" t="s">
        <v>479</v>
      </c>
      <c r="N725" s="22" t="s">
        <v>77</v>
      </c>
      <c r="O725" s="2"/>
    </row>
    <row r="726" spans="1:15" ht="30" customHeight="1">
      <c r="A726" s="18">
        <v>724</v>
      </c>
      <c r="B726" s="39" t="s">
        <v>1923</v>
      </c>
      <c r="C726" s="20">
        <f t="shared" ca="1" si="11"/>
        <v>26</v>
      </c>
      <c r="D726" s="40" t="s">
        <v>1924</v>
      </c>
      <c r="E726" s="19" t="s">
        <v>103</v>
      </c>
      <c r="F726" s="41">
        <v>35913</v>
      </c>
      <c r="G726" s="18" t="s">
        <v>28</v>
      </c>
      <c r="H726" s="18" t="s">
        <v>1326</v>
      </c>
      <c r="I726" s="21">
        <v>45017</v>
      </c>
      <c r="J726" s="29" t="s">
        <v>1327</v>
      </c>
      <c r="K726" s="19" t="s">
        <v>197</v>
      </c>
      <c r="L726" s="19" t="s">
        <v>482</v>
      </c>
      <c r="M726" s="19" t="s">
        <v>199</v>
      </c>
      <c r="N726" s="22" t="s">
        <v>24</v>
      </c>
      <c r="O726" s="2"/>
    </row>
    <row r="727" spans="1:15" ht="30" customHeight="1">
      <c r="A727" s="18">
        <v>725</v>
      </c>
      <c r="B727" s="38" t="s">
        <v>1925</v>
      </c>
      <c r="C727" s="20">
        <f t="shared" ca="1" si="11"/>
        <v>44</v>
      </c>
      <c r="D727" s="29" t="s">
        <v>1926</v>
      </c>
      <c r="E727" s="19" t="s">
        <v>17</v>
      </c>
      <c r="F727" s="21">
        <v>29311</v>
      </c>
      <c r="G727" s="18" t="s">
        <v>28</v>
      </c>
      <c r="H727" s="18" t="s">
        <v>1326</v>
      </c>
      <c r="I727" s="21">
        <v>40541</v>
      </c>
      <c r="J727" s="29" t="s">
        <v>1327</v>
      </c>
      <c r="K727" s="19" t="s">
        <v>1424</v>
      </c>
      <c r="L727" s="19" t="s">
        <v>1340</v>
      </c>
      <c r="M727" s="19" t="s">
        <v>479</v>
      </c>
      <c r="N727" s="22" t="s">
        <v>77</v>
      </c>
      <c r="O727" s="2"/>
    </row>
    <row r="728" spans="1:15" ht="30" customHeight="1">
      <c r="A728" s="18">
        <v>726</v>
      </c>
      <c r="B728" s="39" t="s">
        <v>1927</v>
      </c>
      <c r="C728" s="20">
        <f t="shared" ca="1" si="11"/>
        <v>34</v>
      </c>
      <c r="D728" s="40" t="s">
        <v>1928</v>
      </c>
      <c r="E728" s="19" t="s">
        <v>17</v>
      </c>
      <c r="F728" s="41">
        <v>32988</v>
      </c>
      <c r="G728" s="18" t="s">
        <v>18</v>
      </c>
      <c r="H728" s="18" t="s">
        <v>1326</v>
      </c>
      <c r="I728" s="21">
        <v>45017</v>
      </c>
      <c r="J728" s="29" t="s">
        <v>1327</v>
      </c>
      <c r="K728" s="19" t="s">
        <v>21</v>
      </c>
      <c r="L728" s="19" t="s">
        <v>30</v>
      </c>
      <c r="M728" s="19" t="s">
        <v>23</v>
      </c>
      <c r="N728" s="22" t="s">
        <v>24</v>
      </c>
      <c r="O728" s="2"/>
    </row>
    <row r="729" spans="1:15" ht="30" customHeight="1">
      <c r="A729" s="18">
        <v>727</v>
      </c>
      <c r="B729" s="39" t="s">
        <v>1929</v>
      </c>
      <c r="C729" s="20">
        <f t="shared" ca="1" si="11"/>
        <v>25</v>
      </c>
      <c r="D729" s="40" t="s">
        <v>1930</v>
      </c>
      <c r="E729" s="19" t="s">
        <v>17</v>
      </c>
      <c r="F729" s="41">
        <v>36179</v>
      </c>
      <c r="G729" s="18" t="s">
        <v>28</v>
      </c>
      <c r="H729" s="18" t="s">
        <v>1326</v>
      </c>
      <c r="I729" s="21">
        <v>45017</v>
      </c>
      <c r="J729" s="29" t="s">
        <v>1327</v>
      </c>
      <c r="K729" s="19" t="s">
        <v>40</v>
      </c>
      <c r="L729" s="19" t="s">
        <v>1593</v>
      </c>
      <c r="M729" s="19" t="s">
        <v>42</v>
      </c>
      <c r="N729" s="22" t="s">
        <v>24</v>
      </c>
      <c r="O729" s="2"/>
    </row>
    <row r="730" spans="1:15" ht="30" customHeight="1">
      <c r="A730" s="18">
        <v>728</v>
      </c>
      <c r="B730" s="38" t="s">
        <v>1931</v>
      </c>
      <c r="C730" s="20">
        <f t="shared" ca="1" si="11"/>
        <v>28</v>
      </c>
      <c r="D730" s="29" t="s">
        <v>1932</v>
      </c>
      <c r="E730" s="19" t="s">
        <v>17</v>
      </c>
      <c r="F730" s="31">
        <v>35378</v>
      </c>
      <c r="G730" s="18" t="s">
        <v>18</v>
      </c>
      <c r="H730" s="18" t="s">
        <v>1326</v>
      </c>
      <c r="I730" s="21">
        <v>44562</v>
      </c>
      <c r="J730" s="29" t="s">
        <v>1327</v>
      </c>
      <c r="K730" s="19" t="s">
        <v>82</v>
      </c>
      <c r="L730" s="19" t="s">
        <v>675</v>
      </c>
      <c r="M730" s="19" t="s">
        <v>23</v>
      </c>
      <c r="N730" s="22" t="s">
        <v>24</v>
      </c>
      <c r="O730" s="2"/>
    </row>
    <row r="731" spans="1:15" ht="30" customHeight="1">
      <c r="A731" s="18">
        <v>729</v>
      </c>
      <c r="B731" s="39" t="s">
        <v>1933</v>
      </c>
      <c r="C731" s="20">
        <f t="shared" ca="1" si="11"/>
        <v>24</v>
      </c>
      <c r="D731" s="40" t="s">
        <v>1934</v>
      </c>
      <c r="E731" s="19" t="s">
        <v>17</v>
      </c>
      <c r="F731" s="41">
        <v>36809</v>
      </c>
      <c r="G731" s="18" t="s">
        <v>28</v>
      </c>
      <c r="H731" s="18" t="s">
        <v>1326</v>
      </c>
      <c r="I731" s="21">
        <v>45017</v>
      </c>
      <c r="J731" s="29" t="s">
        <v>1327</v>
      </c>
      <c r="K731" s="19" t="s">
        <v>1821</v>
      </c>
      <c r="L731" s="19" t="s">
        <v>61</v>
      </c>
      <c r="M731" s="19" t="s">
        <v>134</v>
      </c>
      <c r="N731" s="22" t="s">
        <v>77</v>
      </c>
      <c r="O731" s="2"/>
    </row>
    <row r="732" spans="1:15" ht="30" customHeight="1">
      <c r="A732" s="18">
        <v>730</v>
      </c>
      <c r="B732" s="38" t="s">
        <v>1935</v>
      </c>
      <c r="C732" s="20">
        <f t="shared" ca="1" si="11"/>
        <v>41</v>
      </c>
      <c r="D732" s="29" t="s">
        <v>1936</v>
      </c>
      <c r="E732" s="19" t="s">
        <v>17</v>
      </c>
      <c r="F732" s="31">
        <v>30589</v>
      </c>
      <c r="G732" s="18" t="s">
        <v>28</v>
      </c>
      <c r="H732" s="18" t="s">
        <v>1326</v>
      </c>
      <c r="I732" s="21">
        <v>44562</v>
      </c>
      <c r="J732" s="29" t="s">
        <v>1327</v>
      </c>
      <c r="K732" s="19" t="s">
        <v>728</v>
      </c>
      <c r="L732" s="19" t="s">
        <v>729</v>
      </c>
      <c r="M732" s="19" t="s">
        <v>468</v>
      </c>
      <c r="N732" s="22" t="s">
        <v>77</v>
      </c>
      <c r="O732" s="2"/>
    </row>
    <row r="733" spans="1:15" ht="30" customHeight="1">
      <c r="A733" s="18">
        <v>731</v>
      </c>
      <c r="B733" s="38" t="s">
        <v>1937</v>
      </c>
      <c r="C733" s="20">
        <f t="shared" ca="1" si="11"/>
        <v>35</v>
      </c>
      <c r="D733" s="29" t="s">
        <v>1938</v>
      </c>
      <c r="E733" s="19" t="s">
        <v>17</v>
      </c>
      <c r="F733" s="21">
        <v>32865</v>
      </c>
      <c r="G733" s="18" t="s">
        <v>18</v>
      </c>
      <c r="H733" s="18" t="s">
        <v>1326</v>
      </c>
      <c r="I733" s="21">
        <v>44562</v>
      </c>
      <c r="J733" s="29" t="s">
        <v>1327</v>
      </c>
      <c r="K733" s="19" t="s">
        <v>1939</v>
      </c>
      <c r="L733" s="19" t="s">
        <v>1243</v>
      </c>
      <c r="M733" s="19" t="s">
        <v>134</v>
      </c>
      <c r="N733" s="22" t="s">
        <v>77</v>
      </c>
      <c r="O733" s="2"/>
    </row>
    <row r="734" spans="1:15" ht="30" customHeight="1">
      <c r="A734" s="18">
        <v>732</v>
      </c>
      <c r="B734" s="38" t="s">
        <v>1940</v>
      </c>
      <c r="C734" s="20">
        <f t="shared" ca="1" si="11"/>
        <v>44</v>
      </c>
      <c r="D734" s="29" t="s">
        <v>1941</v>
      </c>
      <c r="E734" s="19" t="s">
        <v>17</v>
      </c>
      <c r="F734" s="21">
        <v>29309</v>
      </c>
      <c r="G734" s="18" t="s">
        <v>28</v>
      </c>
      <c r="H734" s="18" t="s">
        <v>1326</v>
      </c>
      <c r="I734" s="21">
        <v>40180</v>
      </c>
      <c r="J734" s="29" t="s">
        <v>1327</v>
      </c>
      <c r="K734" s="19" t="s">
        <v>728</v>
      </c>
      <c r="L734" s="19" t="s">
        <v>61</v>
      </c>
      <c r="M734" s="19" t="s">
        <v>932</v>
      </c>
      <c r="N734" s="22" t="s">
        <v>77</v>
      </c>
      <c r="O734" s="2"/>
    </row>
    <row r="735" spans="1:15" ht="30" customHeight="1">
      <c r="A735" s="18">
        <v>733</v>
      </c>
      <c r="B735" s="38" t="s">
        <v>1942</v>
      </c>
      <c r="C735" s="20">
        <f t="shared" ca="1" si="11"/>
        <v>36</v>
      </c>
      <c r="D735" s="29" t="s">
        <v>1943</v>
      </c>
      <c r="E735" s="19" t="s">
        <v>246</v>
      </c>
      <c r="F735" s="21">
        <v>32462</v>
      </c>
      <c r="G735" s="18" t="s">
        <v>28</v>
      </c>
      <c r="H735" s="18" t="s">
        <v>1326</v>
      </c>
      <c r="I735" s="21">
        <v>42614</v>
      </c>
      <c r="J735" s="29" t="s">
        <v>1327</v>
      </c>
      <c r="K735" s="19" t="s">
        <v>1944</v>
      </c>
      <c r="L735" s="19" t="s">
        <v>1340</v>
      </c>
      <c r="M735" s="19" t="s">
        <v>187</v>
      </c>
      <c r="N735" s="22" t="s">
        <v>77</v>
      </c>
      <c r="O735" s="2"/>
    </row>
    <row r="736" spans="1:15" ht="30" customHeight="1">
      <c r="A736" s="18">
        <v>734</v>
      </c>
      <c r="B736" s="39" t="s">
        <v>1945</v>
      </c>
      <c r="C736" s="20">
        <f t="shared" ca="1" si="11"/>
        <v>24</v>
      </c>
      <c r="D736" s="40" t="s">
        <v>1946</v>
      </c>
      <c r="E736" s="19" t="s">
        <v>17</v>
      </c>
      <c r="F736" s="41">
        <v>36573</v>
      </c>
      <c r="G736" s="18" t="s">
        <v>28</v>
      </c>
      <c r="H736" s="18" t="s">
        <v>1326</v>
      </c>
      <c r="I736" s="21">
        <v>45017</v>
      </c>
      <c r="J736" s="29" t="s">
        <v>1327</v>
      </c>
      <c r="K736" s="19" t="s">
        <v>197</v>
      </c>
      <c r="L736" s="19" t="s">
        <v>482</v>
      </c>
      <c r="M736" s="19" t="s">
        <v>199</v>
      </c>
      <c r="N736" s="22" t="s">
        <v>24</v>
      </c>
      <c r="O736" s="2"/>
    </row>
    <row r="737" spans="1:15" ht="30" customHeight="1">
      <c r="A737" s="18">
        <v>735</v>
      </c>
      <c r="B737" s="38" t="s">
        <v>1947</v>
      </c>
      <c r="C737" s="20">
        <f t="shared" ca="1" si="11"/>
        <v>29</v>
      </c>
      <c r="D737" s="29" t="s">
        <v>1948</v>
      </c>
      <c r="E737" s="19" t="s">
        <v>17</v>
      </c>
      <c r="F737" s="31">
        <v>34709</v>
      </c>
      <c r="G737" s="18" t="s">
        <v>28</v>
      </c>
      <c r="H737" s="18" t="s">
        <v>1326</v>
      </c>
      <c r="I737" s="21">
        <v>44562</v>
      </c>
      <c r="J737" s="29" t="s">
        <v>1327</v>
      </c>
      <c r="K737" s="19" t="s">
        <v>658</v>
      </c>
      <c r="L737" s="19" t="s">
        <v>762</v>
      </c>
      <c r="M737" s="19" t="s">
        <v>42</v>
      </c>
      <c r="N737" s="22" t="s">
        <v>77</v>
      </c>
      <c r="O737" s="2"/>
    </row>
    <row r="738" spans="1:15" ht="30" customHeight="1">
      <c r="A738" s="18">
        <v>736</v>
      </c>
      <c r="B738" s="38" t="s">
        <v>1949</v>
      </c>
      <c r="C738" s="20">
        <f t="shared" ca="1" si="11"/>
        <v>29</v>
      </c>
      <c r="D738" s="29" t="s">
        <v>1950</v>
      </c>
      <c r="E738" s="19" t="s">
        <v>17</v>
      </c>
      <c r="F738" s="31">
        <v>34702</v>
      </c>
      <c r="G738" s="18" t="s">
        <v>18</v>
      </c>
      <c r="H738" s="18" t="s">
        <v>1326</v>
      </c>
      <c r="I738" s="21">
        <v>44562</v>
      </c>
      <c r="J738" s="29" t="s">
        <v>1327</v>
      </c>
      <c r="K738" s="19" t="s">
        <v>1050</v>
      </c>
      <c r="L738" s="19" t="s">
        <v>762</v>
      </c>
      <c r="M738" s="19" t="s">
        <v>42</v>
      </c>
      <c r="N738" s="22" t="s">
        <v>77</v>
      </c>
      <c r="O738" s="2"/>
    </row>
    <row r="739" spans="1:15" ht="30" customHeight="1">
      <c r="A739" s="18">
        <v>737</v>
      </c>
      <c r="B739" s="39" t="s">
        <v>1953</v>
      </c>
      <c r="C739" s="20">
        <f t="shared" ca="1" si="11"/>
        <v>27</v>
      </c>
      <c r="D739" s="40" t="s">
        <v>1954</v>
      </c>
      <c r="E739" s="19" t="s">
        <v>17</v>
      </c>
      <c r="F739" s="41">
        <v>35698</v>
      </c>
      <c r="G739" s="18" t="s">
        <v>18</v>
      </c>
      <c r="H739" s="18" t="s">
        <v>1326</v>
      </c>
      <c r="I739" s="21">
        <v>45017</v>
      </c>
      <c r="J739" s="29" t="s">
        <v>1327</v>
      </c>
      <c r="K739" s="19" t="s">
        <v>857</v>
      </c>
      <c r="L739" s="28" t="s">
        <v>1955</v>
      </c>
      <c r="M739" s="19" t="s">
        <v>626</v>
      </c>
      <c r="N739" s="22" t="s">
        <v>77</v>
      </c>
      <c r="O739" s="2"/>
    </row>
    <row r="740" spans="1:15" ht="30" customHeight="1">
      <c r="A740" s="18">
        <v>738</v>
      </c>
      <c r="B740" s="38" t="s">
        <v>1956</v>
      </c>
      <c r="C740" s="20">
        <f t="shared" ca="1" si="11"/>
        <v>23</v>
      </c>
      <c r="D740" s="29" t="s">
        <v>1957</v>
      </c>
      <c r="E740" s="19" t="s">
        <v>1644</v>
      </c>
      <c r="F740" s="31">
        <v>36992</v>
      </c>
      <c r="G740" s="18" t="s">
        <v>18</v>
      </c>
      <c r="H740" s="18" t="s">
        <v>1326</v>
      </c>
      <c r="I740" s="21">
        <v>44562</v>
      </c>
      <c r="J740" s="29" t="s">
        <v>1327</v>
      </c>
      <c r="K740" s="19" t="s">
        <v>728</v>
      </c>
      <c r="L740" s="19" t="s">
        <v>61</v>
      </c>
      <c r="M740" s="19" t="s">
        <v>42</v>
      </c>
      <c r="N740" s="22" t="s">
        <v>77</v>
      </c>
      <c r="O740" s="2"/>
    </row>
    <row r="741" spans="1:15" ht="30" customHeight="1">
      <c r="A741" s="18">
        <v>739</v>
      </c>
      <c r="B741" s="39" t="s">
        <v>1958</v>
      </c>
      <c r="C741" s="20">
        <f t="shared" ca="1" si="11"/>
        <v>28</v>
      </c>
      <c r="D741" s="40" t="s">
        <v>1959</v>
      </c>
      <c r="E741" s="19" t="s">
        <v>17</v>
      </c>
      <c r="F741" s="41">
        <v>35217</v>
      </c>
      <c r="G741" s="18" t="s">
        <v>18</v>
      </c>
      <c r="H741" s="18" t="s">
        <v>1326</v>
      </c>
      <c r="I741" s="21">
        <v>45017</v>
      </c>
      <c r="J741" s="29" t="s">
        <v>1327</v>
      </c>
      <c r="K741" s="19" t="s">
        <v>40</v>
      </c>
      <c r="L741" s="19" t="s">
        <v>1593</v>
      </c>
      <c r="M741" s="19" t="s">
        <v>42</v>
      </c>
      <c r="N741" s="22" t="s">
        <v>24</v>
      </c>
      <c r="O741" s="2"/>
    </row>
    <row r="742" spans="1:15" ht="30" customHeight="1">
      <c r="A742" s="18">
        <v>740</v>
      </c>
      <c r="B742" s="39" t="s">
        <v>1962</v>
      </c>
      <c r="C742" s="20">
        <f t="shared" ca="1" si="11"/>
        <v>28</v>
      </c>
      <c r="D742" s="40" t="s">
        <v>1963</v>
      </c>
      <c r="E742" s="19" t="s">
        <v>73</v>
      </c>
      <c r="F742" s="41">
        <v>35303</v>
      </c>
      <c r="G742" s="18" t="s">
        <v>18</v>
      </c>
      <c r="H742" s="18" t="s">
        <v>1326</v>
      </c>
      <c r="I742" s="21">
        <v>45017</v>
      </c>
      <c r="J742" s="29" t="s">
        <v>1327</v>
      </c>
      <c r="K742" s="19" t="s">
        <v>21</v>
      </c>
      <c r="L742" s="19" t="s">
        <v>30</v>
      </c>
      <c r="M742" s="19" t="s">
        <v>23</v>
      </c>
      <c r="N742" s="22" t="s">
        <v>24</v>
      </c>
      <c r="O742" s="2"/>
    </row>
    <row r="743" spans="1:15" ht="30" customHeight="1">
      <c r="A743" s="18">
        <v>741</v>
      </c>
      <c r="B743" s="39" t="s">
        <v>1964</v>
      </c>
      <c r="C743" s="20">
        <f t="shared" ca="1" si="11"/>
        <v>32</v>
      </c>
      <c r="D743" s="40" t="s">
        <v>1965</v>
      </c>
      <c r="E743" s="19" t="s">
        <v>73</v>
      </c>
      <c r="F743" s="41">
        <v>33925</v>
      </c>
      <c r="G743" s="18" t="s">
        <v>28</v>
      </c>
      <c r="H743" s="18" t="s">
        <v>1326</v>
      </c>
      <c r="I743" s="21">
        <v>45017</v>
      </c>
      <c r="J743" s="29" t="s">
        <v>1327</v>
      </c>
      <c r="K743" s="19" t="s">
        <v>517</v>
      </c>
      <c r="L743" s="19" t="s">
        <v>1340</v>
      </c>
      <c r="M743" s="19" t="s">
        <v>187</v>
      </c>
      <c r="N743" s="22" t="s">
        <v>77</v>
      </c>
      <c r="O743" s="2"/>
    </row>
    <row r="744" spans="1:15" ht="30" customHeight="1">
      <c r="A744" s="18">
        <v>742</v>
      </c>
      <c r="B744" s="39" t="s">
        <v>1966</v>
      </c>
      <c r="C744" s="20">
        <f t="shared" ca="1" si="11"/>
        <v>35</v>
      </c>
      <c r="D744" s="40" t="s">
        <v>1967</v>
      </c>
      <c r="E744" s="19" t="s">
        <v>363</v>
      </c>
      <c r="F744" s="41">
        <v>32790</v>
      </c>
      <c r="G744" s="18" t="s">
        <v>28</v>
      </c>
      <c r="H744" s="18" t="s">
        <v>1326</v>
      </c>
      <c r="I744" s="21">
        <v>45017</v>
      </c>
      <c r="J744" s="29" t="s">
        <v>1327</v>
      </c>
      <c r="K744" s="19" t="s">
        <v>21</v>
      </c>
      <c r="L744" s="19" t="s">
        <v>30</v>
      </c>
      <c r="M744" s="19" t="s">
        <v>23</v>
      </c>
      <c r="N744" s="22" t="s">
        <v>24</v>
      </c>
      <c r="O744" s="2"/>
    </row>
    <row r="745" spans="1:15" ht="30" customHeight="1">
      <c r="A745" s="18">
        <v>743</v>
      </c>
      <c r="B745" s="38" t="s">
        <v>1968</v>
      </c>
      <c r="C745" s="20">
        <f t="shared" ca="1" si="11"/>
        <v>32</v>
      </c>
      <c r="D745" s="29" t="s">
        <v>1969</v>
      </c>
      <c r="E745" s="19" t="s">
        <v>17</v>
      </c>
      <c r="F745" s="21">
        <v>33659</v>
      </c>
      <c r="G745" s="18" t="s">
        <v>28</v>
      </c>
      <c r="H745" s="18" t="s">
        <v>1326</v>
      </c>
      <c r="I745" s="63">
        <v>40969</v>
      </c>
      <c r="J745" s="29" t="s">
        <v>1327</v>
      </c>
      <c r="K745" s="19" t="s">
        <v>728</v>
      </c>
      <c r="L745" s="19" t="s">
        <v>587</v>
      </c>
      <c r="M745" s="19" t="s">
        <v>468</v>
      </c>
      <c r="N745" s="22" t="s">
        <v>77</v>
      </c>
      <c r="O745" s="2"/>
    </row>
    <row r="746" spans="1:15" ht="30" customHeight="1">
      <c r="A746" s="18">
        <v>744</v>
      </c>
      <c r="B746" s="38" t="s">
        <v>1970</v>
      </c>
      <c r="C746" s="20">
        <f t="shared" ca="1" si="11"/>
        <v>31</v>
      </c>
      <c r="D746" s="29" t="s">
        <v>1971</v>
      </c>
      <c r="E746" s="19" t="s">
        <v>1972</v>
      </c>
      <c r="F746" s="31">
        <v>34302</v>
      </c>
      <c r="G746" s="18" t="s">
        <v>18</v>
      </c>
      <c r="H746" s="18" t="s">
        <v>1326</v>
      </c>
      <c r="I746" s="21">
        <v>44562</v>
      </c>
      <c r="J746" s="29" t="s">
        <v>1327</v>
      </c>
      <c r="K746" s="19" t="s">
        <v>21</v>
      </c>
      <c r="L746" s="19" t="s">
        <v>30</v>
      </c>
      <c r="M746" s="19" t="s">
        <v>23</v>
      </c>
      <c r="N746" s="22" t="s">
        <v>24</v>
      </c>
      <c r="O746" s="2"/>
    </row>
    <row r="747" spans="1:15" ht="30" customHeight="1">
      <c r="A747" s="18">
        <v>745</v>
      </c>
      <c r="B747" s="39" t="s">
        <v>1973</v>
      </c>
      <c r="C747" s="20">
        <f t="shared" ca="1" si="11"/>
        <v>26</v>
      </c>
      <c r="D747" s="40" t="s">
        <v>1974</v>
      </c>
      <c r="E747" s="19" t="s">
        <v>17</v>
      </c>
      <c r="F747" s="41">
        <v>36046</v>
      </c>
      <c r="G747" s="18" t="s">
        <v>18</v>
      </c>
      <c r="H747" s="18" t="s">
        <v>1326</v>
      </c>
      <c r="I747" s="21">
        <v>45017</v>
      </c>
      <c r="J747" s="29" t="s">
        <v>1327</v>
      </c>
      <c r="K747" s="19" t="s">
        <v>1975</v>
      </c>
      <c r="L747" s="28" t="s">
        <v>1243</v>
      </c>
      <c r="M747" s="19" t="s">
        <v>134</v>
      </c>
      <c r="N747" s="22" t="s">
        <v>77</v>
      </c>
      <c r="O747" s="2"/>
    </row>
    <row r="748" spans="1:15" ht="30" customHeight="1">
      <c r="A748" s="18">
        <v>746</v>
      </c>
      <c r="B748" s="39" t="s">
        <v>1976</v>
      </c>
      <c r="C748" s="20">
        <f t="shared" ca="1" si="11"/>
        <v>28</v>
      </c>
      <c r="D748" s="40" t="s">
        <v>1977</v>
      </c>
      <c r="E748" s="19" t="s">
        <v>1882</v>
      </c>
      <c r="F748" s="41">
        <v>35096</v>
      </c>
      <c r="G748" s="18" t="s">
        <v>18</v>
      </c>
      <c r="H748" s="18" t="s">
        <v>1326</v>
      </c>
      <c r="I748" s="21">
        <v>45017</v>
      </c>
      <c r="J748" s="29" t="s">
        <v>1327</v>
      </c>
      <c r="K748" s="19" t="s">
        <v>21</v>
      </c>
      <c r="L748" s="19" t="s">
        <v>30</v>
      </c>
      <c r="M748" s="19" t="s">
        <v>23</v>
      </c>
      <c r="N748" s="22" t="s">
        <v>24</v>
      </c>
      <c r="O748" s="2"/>
    </row>
    <row r="749" spans="1:15" ht="30" customHeight="1">
      <c r="A749" s="18">
        <v>747</v>
      </c>
      <c r="B749" s="39" t="s">
        <v>1978</v>
      </c>
      <c r="C749" s="20">
        <f t="shared" ca="1" si="11"/>
        <v>26</v>
      </c>
      <c r="D749" s="40" t="s">
        <v>1979</v>
      </c>
      <c r="E749" s="19" t="s">
        <v>73</v>
      </c>
      <c r="F749" s="41">
        <v>35805</v>
      </c>
      <c r="G749" s="18" t="s">
        <v>18</v>
      </c>
      <c r="H749" s="18" t="s">
        <v>1326</v>
      </c>
      <c r="I749" s="21">
        <v>45017</v>
      </c>
      <c r="J749" s="29" t="s">
        <v>1327</v>
      </c>
      <c r="K749" s="19" t="s">
        <v>21</v>
      </c>
      <c r="L749" s="19" t="s">
        <v>30</v>
      </c>
      <c r="M749" s="19" t="s">
        <v>23</v>
      </c>
      <c r="N749" s="22" t="s">
        <v>24</v>
      </c>
      <c r="O749" s="2"/>
    </row>
    <row r="750" spans="1:15" ht="30" customHeight="1">
      <c r="A750" s="18">
        <v>748</v>
      </c>
      <c r="B750" s="38" t="s">
        <v>1980</v>
      </c>
      <c r="C750" s="20">
        <f t="shared" ca="1" si="11"/>
        <v>26</v>
      </c>
      <c r="D750" s="29" t="s">
        <v>1981</v>
      </c>
      <c r="E750" s="19" t="s">
        <v>509</v>
      </c>
      <c r="F750" s="31">
        <v>35948</v>
      </c>
      <c r="G750" s="18" t="s">
        <v>18</v>
      </c>
      <c r="H750" s="254" t="s">
        <v>1109</v>
      </c>
      <c r="I750" s="21">
        <v>45323</v>
      </c>
      <c r="J750" s="29" t="s">
        <v>1327</v>
      </c>
      <c r="K750" s="19" t="s">
        <v>395</v>
      </c>
      <c r="L750" s="19" t="s">
        <v>1468</v>
      </c>
      <c r="M750" s="19" t="s">
        <v>1469</v>
      </c>
      <c r="N750" s="22" t="s">
        <v>24</v>
      </c>
      <c r="O750" s="2"/>
    </row>
    <row r="751" spans="1:15" ht="30" customHeight="1">
      <c r="A751" s="18">
        <v>749</v>
      </c>
      <c r="B751" s="38" t="s">
        <v>1982</v>
      </c>
      <c r="C751" s="20">
        <f t="shared" ca="1" si="11"/>
        <v>26</v>
      </c>
      <c r="D751" s="29" t="s">
        <v>1983</v>
      </c>
      <c r="E751" s="19" t="s">
        <v>779</v>
      </c>
      <c r="F751" s="31">
        <v>35983</v>
      </c>
      <c r="G751" s="18" t="s">
        <v>28</v>
      </c>
      <c r="H751" s="18" t="s">
        <v>1326</v>
      </c>
      <c r="I751" s="21">
        <v>44562</v>
      </c>
      <c r="J751" s="29" t="s">
        <v>1327</v>
      </c>
      <c r="K751" s="19" t="s">
        <v>517</v>
      </c>
      <c r="L751" s="19" t="s">
        <v>1340</v>
      </c>
      <c r="M751" s="19" t="s">
        <v>479</v>
      </c>
      <c r="N751" s="22" t="s">
        <v>77</v>
      </c>
      <c r="O751" s="2"/>
    </row>
    <row r="752" spans="1:15" ht="30" customHeight="1">
      <c r="A752" s="18">
        <v>750</v>
      </c>
      <c r="B752" s="38" t="s">
        <v>1984</v>
      </c>
      <c r="C752" s="20">
        <f t="shared" ca="1" si="11"/>
        <v>32</v>
      </c>
      <c r="D752" s="29" t="s">
        <v>1985</v>
      </c>
      <c r="E752" s="19" t="s">
        <v>1986</v>
      </c>
      <c r="F752" s="21">
        <v>33939</v>
      </c>
      <c r="G752" s="18" t="s">
        <v>28</v>
      </c>
      <c r="H752" s="18" t="s">
        <v>1326</v>
      </c>
      <c r="I752" s="21">
        <v>44562</v>
      </c>
      <c r="J752" s="29" t="s">
        <v>1327</v>
      </c>
      <c r="K752" s="19" t="s">
        <v>21</v>
      </c>
      <c r="L752" s="19" t="s">
        <v>30</v>
      </c>
      <c r="M752" s="19" t="s">
        <v>23</v>
      </c>
      <c r="N752" s="22" t="s">
        <v>24</v>
      </c>
      <c r="O752" s="2"/>
    </row>
    <row r="753" spans="1:15" ht="30" customHeight="1">
      <c r="A753" s="18">
        <v>751</v>
      </c>
      <c r="B753" s="38" t="s">
        <v>1987</v>
      </c>
      <c r="C753" s="20">
        <f t="shared" ca="1" si="11"/>
        <v>49</v>
      </c>
      <c r="D753" s="29" t="s">
        <v>1988</v>
      </c>
      <c r="E753" s="19" t="s">
        <v>257</v>
      </c>
      <c r="F753" s="21">
        <v>27692</v>
      </c>
      <c r="G753" s="18" t="s">
        <v>28</v>
      </c>
      <c r="H753" s="18" t="s">
        <v>1326</v>
      </c>
      <c r="I753" s="21">
        <v>40575</v>
      </c>
      <c r="J753" s="29" t="s">
        <v>1327</v>
      </c>
      <c r="K753" s="19" t="s">
        <v>728</v>
      </c>
      <c r="L753" s="19" t="s">
        <v>1357</v>
      </c>
      <c r="M753" s="19" t="s">
        <v>468</v>
      </c>
      <c r="N753" s="22" t="s">
        <v>77</v>
      </c>
      <c r="O753" s="2"/>
    </row>
    <row r="754" spans="1:15" ht="30" customHeight="1">
      <c r="A754" s="18">
        <v>752</v>
      </c>
      <c r="B754" s="39" t="s">
        <v>1989</v>
      </c>
      <c r="C754" s="20">
        <f t="shared" ca="1" si="11"/>
        <v>25</v>
      </c>
      <c r="D754" s="40" t="s">
        <v>1990</v>
      </c>
      <c r="E754" s="19" t="s">
        <v>509</v>
      </c>
      <c r="F754" s="41">
        <v>36513</v>
      </c>
      <c r="G754" s="18" t="s">
        <v>28</v>
      </c>
      <c r="H754" s="18" t="s">
        <v>1326</v>
      </c>
      <c r="I754" s="21">
        <v>45017</v>
      </c>
      <c r="J754" s="29" t="s">
        <v>1327</v>
      </c>
      <c r="K754" s="19" t="s">
        <v>21</v>
      </c>
      <c r="L754" s="19" t="s">
        <v>30</v>
      </c>
      <c r="M754" s="19" t="s">
        <v>23</v>
      </c>
      <c r="N754" s="22" t="s">
        <v>24</v>
      </c>
      <c r="O754" s="2"/>
    </row>
    <row r="755" spans="1:15" s="65" customFormat="1" ht="30" customHeight="1">
      <c r="A755" s="18">
        <v>753</v>
      </c>
      <c r="B755" s="38" t="s">
        <v>1991</v>
      </c>
      <c r="C755" s="20">
        <f t="shared" ca="1" si="11"/>
        <v>48</v>
      </c>
      <c r="D755" s="29" t="s">
        <v>1992</v>
      </c>
      <c r="E755" s="19" t="s">
        <v>17</v>
      </c>
      <c r="F755" s="21">
        <v>27931</v>
      </c>
      <c r="G755" s="18" t="s">
        <v>28</v>
      </c>
      <c r="H755" s="18" t="s">
        <v>1326</v>
      </c>
      <c r="I755" s="21">
        <v>40544</v>
      </c>
      <c r="J755" s="29" t="s">
        <v>1327</v>
      </c>
      <c r="K755" s="19" t="s">
        <v>658</v>
      </c>
      <c r="L755" s="19" t="s">
        <v>1340</v>
      </c>
      <c r="M755" s="19" t="s">
        <v>187</v>
      </c>
      <c r="N755" s="22" t="s">
        <v>77</v>
      </c>
      <c r="O755" s="64"/>
    </row>
    <row r="756" spans="1:15" s="65" customFormat="1" ht="30" customHeight="1">
      <c r="A756" s="18">
        <v>754</v>
      </c>
      <c r="B756" s="38" t="s">
        <v>1993</v>
      </c>
      <c r="C756" s="20">
        <f t="shared" ca="1" si="11"/>
        <v>38</v>
      </c>
      <c r="D756" s="29" t="s">
        <v>1994</v>
      </c>
      <c r="E756" s="19" t="s">
        <v>17</v>
      </c>
      <c r="F756" s="21">
        <v>31523</v>
      </c>
      <c r="G756" s="18" t="s">
        <v>28</v>
      </c>
      <c r="H756" s="18" t="s">
        <v>1326</v>
      </c>
      <c r="I756" s="21">
        <v>41944</v>
      </c>
      <c r="J756" s="29" t="s">
        <v>1327</v>
      </c>
      <c r="K756" s="19" t="s">
        <v>728</v>
      </c>
      <c r="L756" s="19" t="s">
        <v>1357</v>
      </c>
      <c r="M756" s="19" t="s">
        <v>468</v>
      </c>
      <c r="N756" s="22" t="s">
        <v>77</v>
      </c>
      <c r="O756" s="64"/>
    </row>
    <row r="757" spans="1:15" s="65" customFormat="1" ht="30" customHeight="1">
      <c r="A757" s="18">
        <v>755</v>
      </c>
      <c r="B757" s="38" t="s">
        <v>1995</v>
      </c>
      <c r="C757" s="20">
        <f t="shared" ca="1" si="11"/>
        <v>38</v>
      </c>
      <c r="D757" s="29" t="s">
        <v>1996</v>
      </c>
      <c r="E757" s="19" t="s">
        <v>17</v>
      </c>
      <c r="F757" s="31">
        <v>31417</v>
      </c>
      <c r="G757" s="18" t="s">
        <v>18</v>
      </c>
      <c r="H757" s="18" t="s">
        <v>1326</v>
      </c>
      <c r="I757" s="21">
        <v>44562</v>
      </c>
      <c r="J757" s="29" t="s">
        <v>1327</v>
      </c>
      <c r="K757" s="19" t="s">
        <v>728</v>
      </c>
      <c r="L757" s="19" t="s">
        <v>1357</v>
      </c>
      <c r="M757" s="19" t="s">
        <v>468</v>
      </c>
      <c r="N757" s="22" t="s">
        <v>77</v>
      </c>
      <c r="O757" s="64"/>
    </row>
    <row r="758" spans="1:15" s="65" customFormat="1" ht="30" customHeight="1">
      <c r="A758" s="18">
        <v>756</v>
      </c>
      <c r="B758" s="38" t="s">
        <v>1997</v>
      </c>
      <c r="C758" s="20">
        <f t="shared" ca="1" si="11"/>
        <v>40</v>
      </c>
      <c r="D758" s="29" t="s">
        <v>1998</v>
      </c>
      <c r="E758" s="19" t="s">
        <v>17</v>
      </c>
      <c r="F758" s="21">
        <v>31030</v>
      </c>
      <c r="G758" s="18" t="s">
        <v>28</v>
      </c>
      <c r="H758" s="18" t="s">
        <v>1326</v>
      </c>
      <c r="I758" s="21">
        <v>40180</v>
      </c>
      <c r="J758" s="29" t="s">
        <v>1327</v>
      </c>
      <c r="K758" s="19" t="s">
        <v>931</v>
      </c>
      <c r="L758" s="19" t="s">
        <v>729</v>
      </c>
      <c r="M758" s="19" t="s">
        <v>468</v>
      </c>
      <c r="N758" s="22" t="s">
        <v>77</v>
      </c>
      <c r="O758" s="64"/>
    </row>
    <row r="759" spans="1:15" s="65" customFormat="1" ht="30" customHeight="1">
      <c r="A759" s="18">
        <v>757</v>
      </c>
      <c r="B759" s="38" t="s">
        <v>1999</v>
      </c>
      <c r="C759" s="20">
        <f t="shared" ref="C759:C818" ca="1" si="12">(YEAR(NOW())-YEAR(F759))</f>
        <v>28</v>
      </c>
      <c r="D759" s="29" t="s">
        <v>2000</v>
      </c>
      <c r="E759" s="19" t="s">
        <v>17</v>
      </c>
      <c r="F759" s="31">
        <v>35112</v>
      </c>
      <c r="G759" s="18" t="s">
        <v>18</v>
      </c>
      <c r="H759" s="254" t="s">
        <v>1109</v>
      </c>
      <c r="I759" s="21">
        <v>45323</v>
      </c>
      <c r="J759" s="29" t="s">
        <v>1327</v>
      </c>
      <c r="K759" s="19" t="s">
        <v>69</v>
      </c>
      <c r="L759" s="19" t="s">
        <v>70</v>
      </c>
      <c r="M759" s="19" t="s">
        <v>42</v>
      </c>
      <c r="N759" s="22" t="s">
        <v>24</v>
      </c>
      <c r="O759" s="64"/>
    </row>
    <row r="760" spans="1:15" s="65" customFormat="1" ht="30" customHeight="1">
      <c r="A760" s="18">
        <v>758</v>
      </c>
      <c r="B760" s="38" t="s">
        <v>2001</v>
      </c>
      <c r="C760" s="20">
        <f t="shared" ca="1" si="12"/>
        <v>34</v>
      </c>
      <c r="D760" s="29" t="s">
        <v>2002</v>
      </c>
      <c r="E760" s="19" t="s">
        <v>2003</v>
      </c>
      <c r="F760" s="31">
        <v>32980</v>
      </c>
      <c r="G760" s="18" t="s">
        <v>18</v>
      </c>
      <c r="H760" s="18" t="s">
        <v>1326</v>
      </c>
      <c r="I760" s="21">
        <v>44562</v>
      </c>
      <c r="J760" s="29" t="s">
        <v>1327</v>
      </c>
      <c r="K760" s="19" t="s">
        <v>209</v>
      </c>
      <c r="L760" s="19" t="s">
        <v>1340</v>
      </c>
      <c r="M760" s="19" t="s">
        <v>187</v>
      </c>
      <c r="N760" s="22" t="s">
        <v>77</v>
      </c>
      <c r="O760" s="64"/>
    </row>
    <row r="761" spans="1:15" s="65" customFormat="1" ht="30" customHeight="1">
      <c r="A761" s="18">
        <v>759</v>
      </c>
      <c r="B761" s="38" t="s">
        <v>2004</v>
      </c>
      <c r="C761" s="20">
        <f t="shared" ca="1" si="12"/>
        <v>39</v>
      </c>
      <c r="D761" s="29" t="s">
        <v>2005</v>
      </c>
      <c r="E761" s="19" t="s">
        <v>17</v>
      </c>
      <c r="F761" s="21">
        <v>31371</v>
      </c>
      <c r="G761" s="18" t="s">
        <v>28</v>
      </c>
      <c r="H761" s="18" t="s">
        <v>1326</v>
      </c>
      <c r="I761" s="21">
        <v>40544</v>
      </c>
      <c r="J761" s="29" t="s">
        <v>1327</v>
      </c>
      <c r="K761" s="19" t="s">
        <v>1424</v>
      </c>
      <c r="L761" s="26" t="s">
        <v>1340</v>
      </c>
      <c r="M761" s="19" t="s">
        <v>187</v>
      </c>
      <c r="N761" s="22" t="s">
        <v>77</v>
      </c>
      <c r="O761" s="64"/>
    </row>
    <row r="762" spans="1:15" s="65" customFormat="1" ht="30" customHeight="1">
      <c r="A762" s="18">
        <v>760</v>
      </c>
      <c r="B762" s="38" t="s">
        <v>2006</v>
      </c>
      <c r="C762" s="20">
        <f t="shared" ca="1" si="12"/>
        <v>52</v>
      </c>
      <c r="D762" s="29" t="s">
        <v>2007</v>
      </c>
      <c r="E762" s="19" t="s">
        <v>1893</v>
      </c>
      <c r="F762" s="21">
        <v>26405</v>
      </c>
      <c r="G762" s="18" t="s">
        <v>28</v>
      </c>
      <c r="H762" s="18" t="s">
        <v>1326</v>
      </c>
      <c r="I762" s="21">
        <v>40541</v>
      </c>
      <c r="J762" s="29" t="s">
        <v>1327</v>
      </c>
      <c r="K762" s="19" t="s">
        <v>728</v>
      </c>
      <c r="L762" s="19" t="s">
        <v>1357</v>
      </c>
      <c r="M762" s="19" t="s">
        <v>468</v>
      </c>
      <c r="N762" s="22" t="s">
        <v>77</v>
      </c>
      <c r="O762" s="64"/>
    </row>
    <row r="763" spans="1:15" s="65" customFormat="1" ht="30" customHeight="1">
      <c r="A763" s="18">
        <v>761</v>
      </c>
      <c r="B763" s="38" t="s">
        <v>2008</v>
      </c>
      <c r="C763" s="20">
        <f t="shared" ca="1" si="12"/>
        <v>40</v>
      </c>
      <c r="D763" s="29" t="s">
        <v>2009</v>
      </c>
      <c r="E763" s="19" t="s">
        <v>17</v>
      </c>
      <c r="F763" s="21">
        <v>30973</v>
      </c>
      <c r="G763" s="18" t="s">
        <v>18</v>
      </c>
      <c r="H763" s="18" t="s">
        <v>1326</v>
      </c>
      <c r="I763" s="21">
        <v>40544</v>
      </c>
      <c r="J763" s="29" t="s">
        <v>1327</v>
      </c>
      <c r="K763" s="19" t="s">
        <v>2010</v>
      </c>
      <c r="L763" s="19" t="s">
        <v>1340</v>
      </c>
      <c r="M763" s="19" t="s">
        <v>187</v>
      </c>
      <c r="N763" s="22" t="s">
        <v>77</v>
      </c>
      <c r="O763" s="64"/>
    </row>
    <row r="764" spans="1:15" s="65" customFormat="1" ht="30" customHeight="1">
      <c r="A764" s="18">
        <v>762</v>
      </c>
      <c r="B764" s="38" t="s">
        <v>2011</v>
      </c>
      <c r="C764" s="20">
        <f t="shared" ca="1" si="12"/>
        <v>48</v>
      </c>
      <c r="D764" s="29" t="s">
        <v>2012</v>
      </c>
      <c r="E764" s="19" t="s">
        <v>17</v>
      </c>
      <c r="F764" s="21">
        <v>28106</v>
      </c>
      <c r="G764" s="18" t="s">
        <v>28</v>
      </c>
      <c r="H764" s="18" t="s">
        <v>1326</v>
      </c>
      <c r="I764" s="21">
        <v>40180</v>
      </c>
      <c r="J764" s="29" t="s">
        <v>1327</v>
      </c>
      <c r="K764" s="19" t="s">
        <v>658</v>
      </c>
      <c r="L764" s="19" t="s">
        <v>729</v>
      </c>
      <c r="M764" s="19" t="s">
        <v>468</v>
      </c>
      <c r="N764" s="22" t="s">
        <v>77</v>
      </c>
      <c r="O764" s="64"/>
    </row>
    <row r="765" spans="1:15" s="65" customFormat="1" ht="30" customHeight="1">
      <c r="A765" s="18">
        <v>763</v>
      </c>
      <c r="B765" s="38" t="s">
        <v>2013</v>
      </c>
      <c r="C765" s="20">
        <f t="shared" ca="1" si="12"/>
        <v>35</v>
      </c>
      <c r="D765" s="29" t="s">
        <v>2014</v>
      </c>
      <c r="E765" s="19" t="s">
        <v>103</v>
      </c>
      <c r="F765" s="21">
        <v>32778</v>
      </c>
      <c r="G765" s="18" t="s">
        <v>28</v>
      </c>
      <c r="H765" s="18" t="s">
        <v>1326</v>
      </c>
      <c r="I765" s="21">
        <v>41609</v>
      </c>
      <c r="J765" s="29" t="s">
        <v>1327</v>
      </c>
      <c r="K765" s="19" t="s">
        <v>21</v>
      </c>
      <c r="L765" s="19" t="s">
        <v>30</v>
      </c>
      <c r="M765" s="19" t="s">
        <v>23</v>
      </c>
      <c r="N765" s="22" t="s">
        <v>24</v>
      </c>
      <c r="O765" s="64"/>
    </row>
    <row r="766" spans="1:15" s="65" customFormat="1" ht="30" customHeight="1">
      <c r="A766" s="18">
        <v>764</v>
      </c>
      <c r="B766" s="39" t="s">
        <v>2015</v>
      </c>
      <c r="C766" s="20">
        <f t="shared" ca="1" si="12"/>
        <v>29</v>
      </c>
      <c r="D766" s="40" t="s">
        <v>2016</v>
      </c>
      <c r="E766" s="19" t="s">
        <v>509</v>
      </c>
      <c r="F766" s="41">
        <v>34944</v>
      </c>
      <c r="G766" s="18" t="s">
        <v>28</v>
      </c>
      <c r="H766" s="18" t="s">
        <v>1326</v>
      </c>
      <c r="I766" s="21">
        <v>45017</v>
      </c>
      <c r="J766" s="29" t="s">
        <v>1327</v>
      </c>
      <c r="K766" s="19" t="s">
        <v>21</v>
      </c>
      <c r="L766" s="26" t="s">
        <v>30</v>
      </c>
      <c r="M766" s="19" t="s">
        <v>23</v>
      </c>
      <c r="N766" s="22" t="s">
        <v>24</v>
      </c>
      <c r="O766" s="64"/>
    </row>
    <row r="767" spans="1:15" s="65" customFormat="1" ht="30" customHeight="1">
      <c r="A767" s="18">
        <v>765</v>
      </c>
      <c r="B767" s="39" t="s">
        <v>2017</v>
      </c>
      <c r="C767" s="20">
        <f t="shared" ca="1" si="12"/>
        <v>35</v>
      </c>
      <c r="D767" s="40" t="s">
        <v>2018</v>
      </c>
      <c r="E767" s="19" t="s">
        <v>73</v>
      </c>
      <c r="F767" s="41">
        <v>32781</v>
      </c>
      <c r="G767" s="18" t="s">
        <v>18</v>
      </c>
      <c r="H767" s="18" t="s">
        <v>1326</v>
      </c>
      <c r="I767" s="21">
        <v>45017</v>
      </c>
      <c r="J767" s="29" t="s">
        <v>1327</v>
      </c>
      <c r="K767" s="19" t="s">
        <v>197</v>
      </c>
      <c r="L767" s="19" t="s">
        <v>482</v>
      </c>
      <c r="M767" s="19" t="s">
        <v>199</v>
      </c>
      <c r="N767" s="22" t="s">
        <v>24</v>
      </c>
      <c r="O767" s="64"/>
    </row>
    <row r="768" spans="1:15" s="65" customFormat="1" ht="30" customHeight="1">
      <c r="A768" s="18">
        <v>766</v>
      </c>
      <c r="B768" s="38" t="s">
        <v>2019</v>
      </c>
      <c r="C768" s="20">
        <f t="shared" ca="1" si="12"/>
        <v>29</v>
      </c>
      <c r="D768" s="29" t="s">
        <v>2020</v>
      </c>
      <c r="E768" s="19" t="s">
        <v>17</v>
      </c>
      <c r="F768" s="31">
        <v>34700</v>
      </c>
      <c r="G768" s="18" t="s">
        <v>18</v>
      </c>
      <c r="H768" s="18" t="s">
        <v>1326</v>
      </c>
      <c r="I768" s="21">
        <v>44562</v>
      </c>
      <c r="J768" s="29" t="s">
        <v>1327</v>
      </c>
      <c r="K768" s="19" t="s">
        <v>517</v>
      </c>
      <c r="L768" s="19" t="s">
        <v>1340</v>
      </c>
      <c r="M768" s="19" t="s">
        <v>187</v>
      </c>
      <c r="N768" s="22" t="s">
        <v>77</v>
      </c>
      <c r="O768" s="64"/>
    </row>
    <row r="769" spans="1:15" s="65" customFormat="1" ht="30" customHeight="1">
      <c r="A769" s="18">
        <v>767</v>
      </c>
      <c r="B769" s="38" t="s">
        <v>2021</v>
      </c>
      <c r="C769" s="20">
        <f t="shared" ca="1" si="12"/>
        <v>49</v>
      </c>
      <c r="D769" s="29" t="s">
        <v>2022</v>
      </c>
      <c r="E769" s="19" t="s">
        <v>17</v>
      </c>
      <c r="F769" s="21">
        <v>27583</v>
      </c>
      <c r="G769" s="18" t="s">
        <v>28</v>
      </c>
      <c r="H769" s="18" t="s">
        <v>1326</v>
      </c>
      <c r="I769" s="21">
        <v>40575</v>
      </c>
      <c r="J769" s="29" t="s">
        <v>1327</v>
      </c>
      <c r="K769" s="19" t="s">
        <v>2023</v>
      </c>
      <c r="L769" s="19" t="s">
        <v>1401</v>
      </c>
      <c r="M769" s="19" t="s">
        <v>424</v>
      </c>
      <c r="N769" s="22" t="s">
        <v>77</v>
      </c>
      <c r="O769" s="64"/>
    </row>
    <row r="770" spans="1:15" s="65" customFormat="1" ht="30" customHeight="1">
      <c r="A770" s="18">
        <v>768</v>
      </c>
      <c r="B770" s="39" t="s">
        <v>2024</v>
      </c>
      <c r="C770" s="20">
        <f t="shared" ca="1" si="12"/>
        <v>34</v>
      </c>
      <c r="D770" s="40" t="s">
        <v>2025</v>
      </c>
      <c r="E770" s="19" t="s">
        <v>17</v>
      </c>
      <c r="F770" s="41">
        <v>33102</v>
      </c>
      <c r="G770" s="18" t="s">
        <v>18</v>
      </c>
      <c r="H770" s="18" t="s">
        <v>1326</v>
      </c>
      <c r="I770" s="21">
        <v>45017</v>
      </c>
      <c r="J770" s="29" t="s">
        <v>1327</v>
      </c>
      <c r="K770" s="19" t="s">
        <v>69</v>
      </c>
      <c r="L770" s="19" t="s">
        <v>70</v>
      </c>
      <c r="M770" s="19" t="s">
        <v>42</v>
      </c>
      <c r="N770" s="22" t="s">
        <v>24</v>
      </c>
      <c r="O770" s="64"/>
    </row>
    <row r="771" spans="1:15" s="65" customFormat="1" ht="30" customHeight="1">
      <c r="A771" s="18">
        <v>769</v>
      </c>
      <c r="B771" s="39" t="s">
        <v>2026</v>
      </c>
      <c r="C771" s="20">
        <f t="shared" ca="1" si="12"/>
        <v>27</v>
      </c>
      <c r="D771" s="40" t="s">
        <v>2027</v>
      </c>
      <c r="E771" s="19" t="s">
        <v>17</v>
      </c>
      <c r="F771" s="41">
        <v>35712</v>
      </c>
      <c r="G771" s="18" t="s">
        <v>18</v>
      </c>
      <c r="H771" s="18" t="s">
        <v>1326</v>
      </c>
      <c r="I771" s="21">
        <v>45017</v>
      </c>
      <c r="J771" s="29" t="s">
        <v>1327</v>
      </c>
      <c r="K771" s="19" t="s">
        <v>21</v>
      </c>
      <c r="L771" s="19" t="s">
        <v>30</v>
      </c>
      <c r="M771" s="19" t="s">
        <v>23</v>
      </c>
      <c r="N771" s="22" t="s">
        <v>24</v>
      </c>
      <c r="O771" s="64"/>
    </row>
    <row r="772" spans="1:15" s="65" customFormat="1" ht="30" customHeight="1">
      <c r="A772" s="18">
        <v>770</v>
      </c>
      <c r="B772" s="39" t="s">
        <v>2028</v>
      </c>
      <c r="C772" s="20">
        <f t="shared" ca="1" si="12"/>
        <v>25</v>
      </c>
      <c r="D772" s="40" t="s">
        <v>2029</v>
      </c>
      <c r="E772" s="19" t="s">
        <v>73</v>
      </c>
      <c r="F772" s="41">
        <v>36340</v>
      </c>
      <c r="G772" s="18" t="s">
        <v>18</v>
      </c>
      <c r="H772" s="18" t="s">
        <v>1326</v>
      </c>
      <c r="I772" s="21">
        <v>45017</v>
      </c>
      <c r="J772" s="29" t="s">
        <v>1327</v>
      </c>
      <c r="K772" s="19" t="s">
        <v>82</v>
      </c>
      <c r="L772" s="19" t="s">
        <v>675</v>
      </c>
      <c r="M772" s="19" t="s">
        <v>23</v>
      </c>
      <c r="N772" s="22" t="s">
        <v>24</v>
      </c>
      <c r="O772" s="64"/>
    </row>
    <row r="773" spans="1:15" s="65" customFormat="1" ht="30" customHeight="1">
      <c r="A773" s="18">
        <v>771</v>
      </c>
      <c r="B773" s="39" t="s">
        <v>2032</v>
      </c>
      <c r="C773" s="20">
        <f t="shared" ca="1" si="12"/>
        <v>25</v>
      </c>
      <c r="D773" s="40" t="s">
        <v>2033</v>
      </c>
      <c r="E773" s="19" t="s">
        <v>17</v>
      </c>
      <c r="F773" s="41">
        <v>36419</v>
      </c>
      <c r="G773" s="18" t="s">
        <v>18</v>
      </c>
      <c r="H773" s="18" t="s">
        <v>1326</v>
      </c>
      <c r="I773" s="21">
        <v>45017</v>
      </c>
      <c r="J773" s="29" t="s">
        <v>1327</v>
      </c>
      <c r="K773" s="19" t="s">
        <v>21</v>
      </c>
      <c r="L773" s="19" t="s">
        <v>30</v>
      </c>
      <c r="M773" s="19" t="s">
        <v>23</v>
      </c>
      <c r="N773" s="22" t="s">
        <v>24</v>
      </c>
      <c r="O773" s="64"/>
    </row>
    <row r="774" spans="1:15" s="65" customFormat="1" ht="30" customHeight="1">
      <c r="A774" s="18">
        <v>772</v>
      </c>
      <c r="B774" s="38" t="s">
        <v>2034</v>
      </c>
      <c r="C774" s="20">
        <f t="shared" ca="1" si="12"/>
        <v>36</v>
      </c>
      <c r="D774" s="29" t="s">
        <v>2035</v>
      </c>
      <c r="E774" s="19" t="s">
        <v>17</v>
      </c>
      <c r="F774" s="31">
        <v>32482</v>
      </c>
      <c r="G774" s="18" t="s">
        <v>18</v>
      </c>
      <c r="H774" s="18" t="s">
        <v>1326</v>
      </c>
      <c r="I774" s="21">
        <v>44562</v>
      </c>
      <c r="J774" s="29" t="s">
        <v>1327</v>
      </c>
      <c r="K774" s="19" t="s">
        <v>21</v>
      </c>
      <c r="L774" s="19" t="s">
        <v>30</v>
      </c>
      <c r="M774" s="19" t="s">
        <v>23</v>
      </c>
      <c r="N774" s="22" t="s">
        <v>24</v>
      </c>
      <c r="O774" s="64"/>
    </row>
    <row r="775" spans="1:15" s="65" customFormat="1" ht="30" customHeight="1">
      <c r="A775" s="18">
        <v>773</v>
      </c>
      <c r="B775" s="38" t="s">
        <v>2036</v>
      </c>
      <c r="C775" s="20">
        <f t="shared" ca="1" si="12"/>
        <v>35</v>
      </c>
      <c r="D775" s="29" t="s">
        <v>2037</v>
      </c>
      <c r="E775" s="19" t="s">
        <v>17</v>
      </c>
      <c r="F775" s="21">
        <v>32587</v>
      </c>
      <c r="G775" s="18" t="s">
        <v>18</v>
      </c>
      <c r="H775" s="18" t="s">
        <v>1326</v>
      </c>
      <c r="I775" s="21">
        <v>41944</v>
      </c>
      <c r="J775" s="29" t="s">
        <v>1327</v>
      </c>
      <c r="K775" s="19" t="s">
        <v>82</v>
      </c>
      <c r="L775" s="19" t="s">
        <v>675</v>
      </c>
      <c r="M775" s="19" t="s">
        <v>23</v>
      </c>
      <c r="N775" s="22" t="s">
        <v>24</v>
      </c>
      <c r="O775" s="64"/>
    </row>
    <row r="776" spans="1:15" s="65" customFormat="1" ht="30" customHeight="1">
      <c r="A776" s="18">
        <v>774</v>
      </c>
      <c r="B776" s="38" t="s">
        <v>2038</v>
      </c>
      <c r="C776" s="20">
        <f t="shared" ca="1" si="12"/>
        <v>53</v>
      </c>
      <c r="D776" s="29" t="s">
        <v>2039</v>
      </c>
      <c r="E776" s="19" t="s">
        <v>17</v>
      </c>
      <c r="F776" s="21">
        <v>26128</v>
      </c>
      <c r="G776" s="18" t="s">
        <v>28</v>
      </c>
      <c r="H776" s="18" t="s">
        <v>1326</v>
      </c>
      <c r="I776" s="21">
        <v>40541</v>
      </c>
      <c r="J776" s="29" t="s">
        <v>1327</v>
      </c>
      <c r="K776" s="19" t="s">
        <v>728</v>
      </c>
      <c r="L776" s="19" t="s">
        <v>1397</v>
      </c>
      <c r="M776" s="19" t="s">
        <v>468</v>
      </c>
      <c r="N776" s="22" t="s">
        <v>77</v>
      </c>
      <c r="O776" s="64"/>
    </row>
    <row r="777" spans="1:15" s="65" customFormat="1" ht="30" customHeight="1">
      <c r="A777" s="18">
        <v>775</v>
      </c>
      <c r="B777" s="38" t="s">
        <v>2040</v>
      </c>
      <c r="C777" s="20">
        <f t="shared" ca="1" si="12"/>
        <v>44</v>
      </c>
      <c r="D777" s="29" t="s">
        <v>2041</v>
      </c>
      <c r="E777" s="19" t="s">
        <v>17</v>
      </c>
      <c r="F777" s="21">
        <v>29573</v>
      </c>
      <c r="G777" s="18" t="s">
        <v>28</v>
      </c>
      <c r="H777" s="18" t="s">
        <v>1326</v>
      </c>
      <c r="I777" s="21">
        <v>40180</v>
      </c>
      <c r="J777" s="29" t="s">
        <v>1327</v>
      </c>
      <c r="K777" s="19" t="s">
        <v>21</v>
      </c>
      <c r="L777" s="19" t="s">
        <v>30</v>
      </c>
      <c r="M777" s="19" t="s">
        <v>23</v>
      </c>
      <c r="N777" s="22" t="s">
        <v>24</v>
      </c>
      <c r="O777" s="64"/>
    </row>
    <row r="778" spans="1:15" s="65" customFormat="1" ht="30" customHeight="1">
      <c r="A778" s="18">
        <v>776</v>
      </c>
      <c r="B778" s="38" t="s">
        <v>2042</v>
      </c>
      <c r="C778" s="20">
        <f t="shared" ca="1" si="12"/>
        <v>33</v>
      </c>
      <c r="D778" s="29" t="s">
        <v>2043</v>
      </c>
      <c r="E778" s="19" t="s">
        <v>17</v>
      </c>
      <c r="F778" s="31">
        <v>33564</v>
      </c>
      <c r="G778" s="18" t="s">
        <v>18</v>
      </c>
      <c r="H778" s="18" t="s">
        <v>1326</v>
      </c>
      <c r="I778" s="21">
        <v>44562</v>
      </c>
      <c r="J778" s="29" t="s">
        <v>1327</v>
      </c>
      <c r="K778" s="19" t="s">
        <v>82</v>
      </c>
      <c r="L778" s="19" t="s">
        <v>675</v>
      </c>
      <c r="M778" s="19" t="s">
        <v>23</v>
      </c>
      <c r="N778" s="22" t="s">
        <v>24</v>
      </c>
      <c r="O778" s="64"/>
    </row>
    <row r="779" spans="1:15" s="65" customFormat="1" ht="30" customHeight="1">
      <c r="A779" s="18">
        <v>777</v>
      </c>
      <c r="B779" s="38" t="s">
        <v>2044</v>
      </c>
      <c r="C779" s="20">
        <f t="shared" ca="1" si="12"/>
        <v>33</v>
      </c>
      <c r="D779" s="29" t="s">
        <v>2045</v>
      </c>
      <c r="E779" s="19" t="s">
        <v>17</v>
      </c>
      <c r="F779" s="21">
        <v>33329</v>
      </c>
      <c r="G779" s="18" t="s">
        <v>28</v>
      </c>
      <c r="H779" s="18" t="s">
        <v>1326</v>
      </c>
      <c r="I779" s="21">
        <v>40969</v>
      </c>
      <c r="J779" s="29" t="s">
        <v>1327</v>
      </c>
      <c r="K779" s="19" t="s">
        <v>2046</v>
      </c>
      <c r="L779" s="19" t="s">
        <v>762</v>
      </c>
      <c r="M779" s="19" t="s">
        <v>42</v>
      </c>
      <c r="N779" s="22" t="s">
        <v>77</v>
      </c>
      <c r="O779" s="64"/>
    </row>
    <row r="780" spans="1:15" s="65" customFormat="1" ht="30" customHeight="1">
      <c r="A780" s="18">
        <v>778</v>
      </c>
      <c r="B780" s="38" t="s">
        <v>2047</v>
      </c>
      <c r="C780" s="20">
        <f t="shared" ca="1" si="12"/>
        <v>41</v>
      </c>
      <c r="D780" s="29" t="s">
        <v>2048</v>
      </c>
      <c r="E780" s="19" t="s">
        <v>17</v>
      </c>
      <c r="F780" s="21">
        <v>30469</v>
      </c>
      <c r="G780" s="18" t="s">
        <v>28</v>
      </c>
      <c r="H780" s="18" t="s">
        <v>1326</v>
      </c>
      <c r="I780" s="21">
        <v>40180</v>
      </c>
      <c r="J780" s="29" t="s">
        <v>1327</v>
      </c>
      <c r="K780" s="19" t="s">
        <v>1400</v>
      </c>
      <c r="L780" s="19" t="s">
        <v>729</v>
      </c>
      <c r="M780" s="19" t="s">
        <v>468</v>
      </c>
      <c r="N780" s="22" t="s">
        <v>77</v>
      </c>
      <c r="O780" s="64"/>
    </row>
    <row r="781" spans="1:15" s="65" customFormat="1" ht="30" customHeight="1">
      <c r="A781" s="18">
        <v>779</v>
      </c>
      <c r="B781" s="38" t="s">
        <v>2049</v>
      </c>
      <c r="C781" s="20">
        <f t="shared" ca="1" si="12"/>
        <v>43</v>
      </c>
      <c r="D781" s="29" t="s">
        <v>2050</v>
      </c>
      <c r="E781" s="19" t="s">
        <v>17</v>
      </c>
      <c r="F781" s="21">
        <v>29926</v>
      </c>
      <c r="G781" s="18" t="s">
        <v>18</v>
      </c>
      <c r="H781" s="18" t="s">
        <v>1326</v>
      </c>
      <c r="I781" s="21">
        <v>41944</v>
      </c>
      <c r="J781" s="29" t="s">
        <v>1327</v>
      </c>
      <c r="K781" s="19" t="s">
        <v>21</v>
      </c>
      <c r="L781" s="19" t="s">
        <v>30</v>
      </c>
      <c r="M781" s="19" t="s">
        <v>23</v>
      </c>
      <c r="N781" s="22" t="s">
        <v>24</v>
      </c>
      <c r="O781" s="64"/>
    </row>
    <row r="782" spans="1:15" s="65" customFormat="1" ht="30" customHeight="1">
      <c r="A782" s="18">
        <v>780</v>
      </c>
      <c r="B782" s="38" t="s">
        <v>2051</v>
      </c>
      <c r="C782" s="20">
        <f t="shared" ca="1" si="12"/>
        <v>40</v>
      </c>
      <c r="D782" s="29" t="s">
        <v>2052</v>
      </c>
      <c r="E782" s="19" t="s">
        <v>2053</v>
      </c>
      <c r="F782" s="31">
        <v>30916</v>
      </c>
      <c r="G782" s="18" t="s">
        <v>28</v>
      </c>
      <c r="H782" s="18" t="s">
        <v>1326</v>
      </c>
      <c r="I782" s="21">
        <v>44562</v>
      </c>
      <c r="J782" s="29" t="s">
        <v>1327</v>
      </c>
      <c r="K782" s="19" t="s">
        <v>2010</v>
      </c>
      <c r="L782" s="19" t="s">
        <v>1340</v>
      </c>
      <c r="M782" s="19" t="s">
        <v>134</v>
      </c>
      <c r="N782" s="22" t="s">
        <v>77</v>
      </c>
      <c r="O782" s="64"/>
    </row>
    <row r="783" spans="1:15" s="65" customFormat="1" ht="30" customHeight="1">
      <c r="A783" s="18">
        <v>781</v>
      </c>
      <c r="B783" s="38" t="s">
        <v>2057</v>
      </c>
      <c r="C783" s="20">
        <f t="shared" ca="1" si="12"/>
        <v>34</v>
      </c>
      <c r="D783" s="29" t="s">
        <v>2058</v>
      </c>
      <c r="E783" s="19" t="s">
        <v>17</v>
      </c>
      <c r="F783" s="31">
        <v>33086</v>
      </c>
      <c r="G783" s="18" t="s">
        <v>18</v>
      </c>
      <c r="H783" s="18" t="s">
        <v>1326</v>
      </c>
      <c r="I783" s="21">
        <v>44562</v>
      </c>
      <c r="J783" s="29" t="s">
        <v>1327</v>
      </c>
      <c r="K783" s="19" t="s">
        <v>21</v>
      </c>
      <c r="L783" s="19" t="s">
        <v>30</v>
      </c>
      <c r="M783" s="19" t="s">
        <v>23</v>
      </c>
      <c r="N783" s="22" t="s">
        <v>24</v>
      </c>
      <c r="O783" s="64"/>
    </row>
    <row r="784" spans="1:15" s="65" customFormat="1" ht="30" customHeight="1">
      <c r="A784" s="18">
        <v>782</v>
      </c>
      <c r="B784" s="38" t="s">
        <v>2059</v>
      </c>
      <c r="C784" s="20">
        <f t="shared" ca="1" si="12"/>
        <v>37</v>
      </c>
      <c r="D784" s="29" t="s">
        <v>2060</v>
      </c>
      <c r="E784" s="19" t="s">
        <v>173</v>
      </c>
      <c r="F784" s="21">
        <v>32003</v>
      </c>
      <c r="G784" s="18" t="s">
        <v>18</v>
      </c>
      <c r="H784" s="18" t="s">
        <v>1326</v>
      </c>
      <c r="I784" s="21">
        <v>39518</v>
      </c>
      <c r="J784" s="29" t="s">
        <v>1327</v>
      </c>
      <c r="K784" s="19" t="s">
        <v>1564</v>
      </c>
      <c r="L784" s="19" t="s">
        <v>1340</v>
      </c>
      <c r="M784" s="19" t="s">
        <v>187</v>
      </c>
      <c r="N784" s="22" t="s">
        <v>77</v>
      </c>
      <c r="O784" s="64"/>
    </row>
    <row r="785" spans="1:15" s="65" customFormat="1" ht="30" customHeight="1">
      <c r="A785" s="18">
        <v>783</v>
      </c>
      <c r="B785" s="38" t="s">
        <v>2061</v>
      </c>
      <c r="C785" s="20">
        <f t="shared" ca="1" si="12"/>
        <v>42</v>
      </c>
      <c r="D785" s="29" t="s">
        <v>2062</v>
      </c>
      <c r="E785" s="19" t="s">
        <v>17</v>
      </c>
      <c r="F785" s="21">
        <v>30011</v>
      </c>
      <c r="G785" s="18" t="s">
        <v>18</v>
      </c>
      <c r="H785" s="18" t="s">
        <v>1326</v>
      </c>
      <c r="I785" s="21">
        <v>40180</v>
      </c>
      <c r="J785" s="29" t="s">
        <v>1327</v>
      </c>
      <c r="K785" s="19" t="s">
        <v>728</v>
      </c>
      <c r="L785" s="19" t="s">
        <v>61</v>
      </c>
      <c r="M785" s="19" t="s">
        <v>134</v>
      </c>
      <c r="N785" s="22" t="s">
        <v>77</v>
      </c>
      <c r="O785" s="64"/>
    </row>
    <row r="786" spans="1:15" s="65" customFormat="1" ht="30" customHeight="1">
      <c r="A786" s="18">
        <v>784</v>
      </c>
      <c r="B786" s="38" t="s">
        <v>2063</v>
      </c>
      <c r="C786" s="20">
        <f t="shared" ca="1" si="12"/>
        <v>37</v>
      </c>
      <c r="D786" s="29" t="s">
        <v>2064</v>
      </c>
      <c r="E786" s="19" t="s">
        <v>17</v>
      </c>
      <c r="F786" s="21">
        <v>31912</v>
      </c>
      <c r="G786" s="18" t="s">
        <v>18</v>
      </c>
      <c r="H786" s="18" t="s">
        <v>1326</v>
      </c>
      <c r="I786" s="21">
        <v>44562</v>
      </c>
      <c r="J786" s="29" t="s">
        <v>1327</v>
      </c>
      <c r="K786" s="19" t="s">
        <v>21</v>
      </c>
      <c r="L786" s="19" t="s">
        <v>30</v>
      </c>
      <c r="M786" s="19" t="s">
        <v>23</v>
      </c>
      <c r="N786" s="22" t="s">
        <v>24</v>
      </c>
      <c r="O786" s="64"/>
    </row>
    <row r="787" spans="1:15" s="65" customFormat="1" ht="30" customHeight="1">
      <c r="A787" s="18">
        <v>785</v>
      </c>
      <c r="B787" s="38" t="s">
        <v>2065</v>
      </c>
      <c r="C787" s="20">
        <f t="shared" ca="1" si="12"/>
        <v>55</v>
      </c>
      <c r="D787" s="29" t="s">
        <v>2066</v>
      </c>
      <c r="E787" s="19" t="s">
        <v>509</v>
      </c>
      <c r="F787" s="21">
        <v>25346</v>
      </c>
      <c r="G787" s="18" t="s">
        <v>18</v>
      </c>
      <c r="H787" s="18" t="s">
        <v>1326</v>
      </c>
      <c r="I787" s="21">
        <v>40180</v>
      </c>
      <c r="J787" s="29" t="s">
        <v>1327</v>
      </c>
      <c r="K787" s="19" t="s">
        <v>586</v>
      </c>
      <c r="L787" s="19" t="s">
        <v>220</v>
      </c>
      <c r="M787" s="19" t="s">
        <v>634</v>
      </c>
      <c r="N787" s="22" t="s">
        <v>77</v>
      </c>
      <c r="O787" s="64"/>
    </row>
    <row r="788" spans="1:15" s="65" customFormat="1" ht="30" customHeight="1">
      <c r="A788" s="18">
        <v>786</v>
      </c>
      <c r="B788" s="38" t="s">
        <v>2067</v>
      </c>
      <c r="C788" s="20">
        <f t="shared" ca="1" si="12"/>
        <v>45</v>
      </c>
      <c r="D788" s="29" t="s">
        <v>2068</v>
      </c>
      <c r="E788" s="19" t="s">
        <v>363</v>
      </c>
      <c r="F788" s="21">
        <v>29012</v>
      </c>
      <c r="G788" s="18" t="s">
        <v>18</v>
      </c>
      <c r="H788" s="18" t="s">
        <v>1326</v>
      </c>
      <c r="I788" s="21">
        <v>41944</v>
      </c>
      <c r="J788" s="29" t="s">
        <v>1327</v>
      </c>
      <c r="K788" s="19" t="s">
        <v>517</v>
      </c>
      <c r="L788" s="19" t="s">
        <v>1340</v>
      </c>
      <c r="M788" s="19" t="s">
        <v>187</v>
      </c>
      <c r="N788" s="22" t="s">
        <v>77</v>
      </c>
      <c r="O788" s="64"/>
    </row>
    <row r="789" spans="1:15" s="65" customFormat="1" ht="30" customHeight="1">
      <c r="A789" s="18">
        <v>787</v>
      </c>
      <c r="B789" s="38" t="s">
        <v>2069</v>
      </c>
      <c r="C789" s="20">
        <f t="shared" ca="1" si="12"/>
        <v>34</v>
      </c>
      <c r="D789" s="29" t="s">
        <v>2070</v>
      </c>
      <c r="E789" s="19" t="s">
        <v>17</v>
      </c>
      <c r="F789" s="21">
        <v>33218</v>
      </c>
      <c r="G789" s="18" t="s">
        <v>18</v>
      </c>
      <c r="H789" s="18" t="s">
        <v>1326</v>
      </c>
      <c r="I789" s="21">
        <v>41640</v>
      </c>
      <c r="J789" s="29" t="s">
        <v>1327</v>
      </c>
      <c r="K789" s="19" t="s">
        <v>52</v>
      </c>
      <c r="L789" s="26" t="s">
        <v>66</v>
      </c>
      <c r="M789" s="19" t="s">
        <v>23</v>
      </c>
      <c r="N789" s="22" t="s">
        <v>24</v>
      </c>
      <c r="O789" s="64"/>
    </row>
    <row r="790" spans="1:15" s="65" customFormat="1" ht="30" customHeight="1">
      <c r="A790" s="18">
        <v>788</v>
      </c>
      <c r="B790" s="39" t="s">
        <v>2071</v>
      </c>
      <c r="C790" s="20">
        <f t="shared" ca="1" si="12"/>
        <v>30</v>
      </c>
      <c r="D790" s="40" t="s">
        <v>2072</v>
      </c>
      <c r="E790" s="19" t="s">
        <v>73</v>
      </c>
      <c r="F790" s="41">
        <v>34554</v>
      </c>
      <c r="G790" s="18" t="s">
        <v>28</v>
      </c>
      <c r="H790" s="18" t="s">
        <v>1326</v>
      </c>
      <c r="I790" s="21">
        <v>45017</v>
      </c>
      <c r="J790" s="29" t="s">
        <v>1327</v>
      </c>
      <c r="K790" s="19" t="s">
        <v>21</v>
      </c>
      <c r="L790" s="19" t="s">
        <v>30</v>
      </c>
      <c r="M790" s="19" t="s">
        <v>23</v>
      </c>
      <c r="N790" s="22" t="s">
        <v>24</v>
      </c>
      <c r="O790" s="64"/>
    </row>
    <row r="791" spans="1:15" s="65" customFormat="1" ht="30" customHeight="1">
      <c r="A791" s="18">
        <v>789</v>
      </c>
      <c r="B791" s="39" t="s">
        <v>2073</v>
      </c>
      <c r="C791" s="20">
        <f t="shared" ca="1" si="12"/>
        <v>29</v>
      </c>
      <c r="D791" s="40" t="s">
        <v>2074</v>
      </c>
      <c r="E791" s="19" t="s">
        <v>17</v>
      </c>
      <c r="F791" s="41">
        <v>34739</v>
      </c>
      <c r="G791" s="18" t="s">
        <v>18</v>
      </c>
      <c r="H791" s="18" t="s">
        <v>1326</v>
      </c>
      <c r="I791" s="21">
        <v>45017</v>
      </c>
      <c r="J791" s="29" t="s">
        <v>1327</v>
      </c>
      <c r="K791" s="19" t="s">
        <v>21</v>
      </c>
      <c r="L791" s="19" t="s">
        <v>30</v>
      </c>
      <c r="M791" s="19" t="s">
        <v>23</v>
      </c>
      <c r="N791" s="22" t="s">
        <v>24</v>
      </c>
      <c r="O791" s="64"/>
    </row>
    <row r="792" spans="1:15" s="65" customFormat="1" ht="30" customHeight="1">
      <c r="A792" s="18">
        <v>790</v>
      </c>
      <c r="B792" s="38" t="s">
        <v>2075</v>
      </c>
      <c r="C792" s="20">
        <f t="shared" ca="1" si="12"/>
        <v>40</v>
      </c>
      <c r="D792" s="29" t="s">
        <v>2076</v>
      </c>
      <c r="E792" s="19" t="s">
        <v>17</v>
      </c>
      <c r="F792" s="21">
        <v>30777</v>
      </c>
      <c r="G792" s="18" t="s">
        <v>28</v>
      </c>
      <c r="H792" s="18" t="s">
        <v>1326</v>
      </c>
      <c r="I792" s="21">
        <v>40541</v>
      </c>
      <c r="J792" s="29" t="s">
        <v>1327</v>
      </c>
      <c r="K792" s="19" t="s">
        <v>728</v>
      </c>
      <c r="L792" s="19" t="s">
        <v>61</v>
      </c>
      <c r="M792" s="19" t="s">
        <v>634</v>
      </c>
      <c r="N792" s="22" t="s">
        <v>77</v>
      </c>
      <c r="O792" s="64"/>
    </row>
    <row r="793" spans="1:15" s="65" customFormat="1" ht="30" customHeight="1">
      <c r="A793" s="18">
        <v>791</v>
      </c>
      <c r="B793" s="38" t="s">
        <v>2077</v>
      </c>
      <c r="C793" s="20">
        <f t="shared" ca="1" si="12"/>
        <v>53</v>
      </c>
      <c r="D793" s="29" t="s">
        <v>2078</v>
      </c>
      <c r="E793" s="19" t="s">
        <v>17</v>
      </c>
      <c r="F793" s="21">
        <v>26156</v>
      </c>
      <c r="G793" s="18" t="s">
        <v>28</v>
      </c>
      <c r="H793" s="18" t="s">
        <v>1326</v>
      </c>
      <c r="I793" s="21">
        <v>40541</v>
      </c>
      <c r="J793" s="29" t="s">
        <v>1327</v>
      </c>
      <c r="K793" s="19" t="s">
        <v>586</v>
      </c>
      <c r="L793" s="19" t="s">
        <v>61</v>
      </c>
      <c r="M793" s="19" t="s">
        <v>424</v>
      </c>
      <c r="N793" s="22" t="s">
        <v>77</v>
      </c>
      <c r="O793" s="64"/>
    </row>
    <row r="794" spans="1:15" s="65" customFormat="1" ht="30" customHeight="1">
      <c r="A794" s="18">
        <v>792</v>
      </c>
      <c r="B794" s="38" t="s">
        <v>2079</v>
      </c>
      <c r="C794" s="20">
        <f t="shared" ca="1" si="12"/>
        <v>54</v>
      </c>
      <c r="D794" s="29" t="s">
        <v>2080</v>
      </c>
      <c r="E794" s="19" t="s">
        <v>302</v>
      </c>
      <c r="F794" s="21">
        <v>25729</v>
      </c>
      <c r="G794" s="18" t="s">
        <v>28</v>
      </c>
      <c r="H794" s="18" t="s">
        <v>1326</v>
      </c>
      <c r="I794" s="21">
        <v>40541</v>
      </c>
      <c r="J794" s="29" t="s">
        <v>1327</v>
      </c>
      <c r="K794" s="19" t="s">
        <v>809</v>
      </c>
      <c r="L794" s="19" t="s">
        <v>61</v>
      </c>
      <c r="M794" s="19" t="s">
        <v>468</v>
      </c>
      <c r="N794" s="22" t="s">
        <v>77</v>
      </c>
      <c r="O794" s="64"/>
    </row>
    <row r="795" spans="1:15" s="65" customFormat="1" ht="30" customHeight="1">
      <c r="A795" s="18">
        <v>793</v>
      </c>
      <c r="B795" s="38" t="s">
        <v>2083</v>
      </c>
      <c r="C795" s="20">
        <f t="shared" ca="1" si="12"/>
        <v>41</v>
      </c>
      <c r="D795" s="29" t="s">
        <v>2084</v>
      </c>
      <c r="E795" s="19" t="s">
        <v>17</v>
      </c>
      <c r="F795" s="21">
        <v>30463</v>
      </c>
      <c r="G795" s="18" t="s">
        <v>28</v>
      </c>
      <c r="H795" s="18" t="s">
        <v>1326</v>
      </c>
      <c r="I795" s="21">
        <v>40180</v>
      </c>
      <c r="J795" s="29" t="s">
        <v>1327</v>
      </c>
      <c r="K795" s="19" t="s">
        <v>1400</v>
      </c>
      <c r="L795" s="235" t="s">
        <v>61</v>
      </c>
      <c r="M795" s="19" t="s">
        <v>134</v>
      </c>
      <c r="N795" s="22" t="s">
        <v>77</v>
      </c>
      <c r="O795" s="64"/>
    </row>
    <row r="796" spans="1:15" s="65" customFormat="1" ht="30" customHeight="1">
      <c r="A796" s="18">
        <v>794</v>
      </c>
      <c r="B796" s="38" t="s">
        <v>2085</v>
      </c>
      <c r="C796" s="20">
        <f t="shared" ca="1" si="12"/>
        <v>52</v>
      </c>
      <c r="D796" s="29" t="s">
        <v>2086</v>
      </c>
      <c r="E796" s="19" t="s">
        <v>17</v>
      </c>
      <c r="F796" s="21">
        <v>26488</v>
      </c>
      <c r="G796" s="18" t="s">
        <v>28</v>
      </c>
      <c r="H796" s="18" t="s">
        <v>1326</v>
      </c>
      <c r="I796" s="21">
        <v>40026</v>
      </c>
      <c r="J796" s="29" t="s">
        <v>1327</v>
      </c>
      <c r="K796" s="19" t="s">
        <v>809</v>
      </c>
      <c r="L796" s="19" t="s">
        <v>61</v>
      </c>
      <c r="M796" s="19" t="s">
        <v>634</v>
      </c>
      <c r="N796" s="22" t="s">
        <v>77</v>
      </c>
      <c r="O796" s="64"/>
    </row>
    <row r="797" spans="1:15" s="65" customFormat="1" ht="30" customHeight="1">
      <c r="A797" s="18">
        <v>795</v>
      </c>
      <c r="B797" s="38" t="s">
        <v>2087</v>
      </c>
      <c r="C797" s="20">
        <f t="shared" ca="1" si="12"/>
        <v>44</v>
      </c>
      <c r="D797" s="29" t="s">
        <v>2088</v>
      </c>
      <c r="E797" s="19" t="s">
        <v>17</v>
      </c>
      <c r="F797" s="31">
        <v>29431</v>
      </c>
      <c r="G797" s="18" t="s">
        <v>18</v>
      </c>
      <c r="H797" s="18" t="s">
        <v>1326</v>
      </c>
      <c r="I797" s="21">
        <v>44562</v>
      </c>
      <c r="J797" s="29" t="s">
        <v>1327</v>
      </c>
      <c r="K797" s="19" t="s">
        <v>728</v>
      </c>
      <c r="L797" s="19" t="s">
        <v>1357</v>
      </c>
      <c r="M797" s="19" t="s">
        <v>468</v>
      </c>
      <c r="N797" s="22" t="s">
        <v>77</v>
      </c>
      <c r="O797" s="64"/>
    </row>
    <row r="798" spans="1:15" s="65" customFormat="1" ht="30" customHeight="1">
      <c r="A798" s="18">
        <v>796</v>
      </c>
      <c r="B798" s="38" t="s">
        <v>2089</v>
      </c>
      <c r="C798" s="20">
        <f t="shared" ca="1" si="12"/>
        <v>39</v>
      </c>
      <c r="D798" s="29" t="s">
        <v>2090</v>
      </c>
      <c r="E798" s="19" t="s">
        <v>17</v>
      </c>
      <c r="F798" s="21">
        <v>31349</v>
      </c>
      <c r="G798" s="18" t="s">
        <v>28</v>
      </c>
      <c r="H798" s="18" t="s">
        <v>1326</v>
      </c>
      <c r="I798" s="21">
        <v>40541</v>
      </c>
      <c r="J798" s="29" t="s">
        <v>1327</v>
      </c>
      <c r="K798" s="19" t="s">
        <v>1400</v>
      </c>
      <c r="L798" s="19" t="s">
        <v>61</v>
      </c>
      <c r="M798" s="19" t="s">
        <v>634</v>
      </c>
      <c r="N798" s="22" t="s">
        <v>77</v>
      </c>
      <c r="O798" s="64"/>
    </row>
    <row r="799" spans="1:15" s="65" customFormat="1" ht="30" customHeight="1">
      <c r="A799" s="18">
        <v>797</v>
      </c>
      <c r="B799" s="38" t="s">
        <v>2089</v>
      </c>
      <c r="C799" s="20">
        <f t="shared" ca="1" si="12"/>
        <v>39</v>
      </c>
      <c r="D799" s="29" t="s">
        <v>2091</v>
      </c>
      <c r="E799" s="19" t="s">
        <v>17</v>
      </c>
      <c r="F799" s="21">
        <v>31365</v>
      </c>
      <c r="G799" s="18" t="s">
        <v>28</v>
      </c>
      <c r="H799" s="18" t="s">
        <v>1326</v>
      </c>
      <c r="I799" s="21">
        <v>44562</v>
      </c>
      <c r="J799" s="29" t="s">
        <v>1327</v>
      </c>
      <c r="K799" s="19" t="s">
        <v>1504</v>
      </c>
      <c r="L799" s="19" t="s">
        <v>587</v>
      </c>
      <c r="M799" s="19" t="s">
        <v>468</v>
      </c>
      <c r="N799" s="22" t="s">
        <v>77</v>
      </c>
      <c r="O799" s="64"/>
    </row>
    <row r="800" spans="1:15" s="65" customFormat="1" ht="30" customHeight="1">
      <c r="A800" s="18">
        <v>798</v>
      </c>
      <c r="B800" s="38" t="s">
        <v>2089</v>
      </c>
      <c r="C800" s="20">
        <f t="shared" ca="1" si="12"/>
        <v>46</v>
      </c>
      <c r="D800" s="29" t="s">
        <v>2092</v>
      </c>
      <c r="E800" s="19" t="s">
        <v>17</v>
      </c>
      <c r="F800" s="21">
        <v>28772</v>
      </c>
      <c r="G800" s="18" t="s">
        <v>28</v>
      </c>
      <c r="H800" s="18" t="s">
        <v>1326</v>
      </c>
      <c r="I800" s="21">
        <v>44562</v>
      </c>
      <c r="J800" s="29" t="s">
        <v>1327</v>
      </c>
      <c r="K800" s="19" t="s">
        <v>658</v>
      </c>
      <c r="L800" s="19" t="s">
        <v>61</v>
      </c>
      <c r="M800" s="19" t="s">
        <v>634</v>
      </c>
      <c r="N800" s="22" t="s">
        <v>77</v>
      </c>
      <c r="O800" s="64"/>
    </row>
    <row r="801" spans="1:15" s="65" customFormat="1" ht="30" customHeight="1">
      <c r="A801" s="18">
        <v>799</v>
      </c>
      <c r="B801" s="38" t="s">
        <v>2093</v>
      </c>
      <c r="C801" s="20">
        <f t="shared" ca="1" si="12"/>
        <v>45</v>
      </c>
      <c r="D801" s="29" t="s">
        <v>2094</v>
      </c>
      <c r="E801" s="19" t="s">
        <v>17</v>
      </c>
      <c r="F801" s="21">
        <v>29186</v>
      </c>
      <c r="G801" s="18" t="s">
        <v>28</v>
      </c>
      <c r="H801" s="18" t="s">
        <v>1326</v>
      </c>
      <c r="I801" s="21">
        <v>40541</v>
      </c>
      <c r="J801" s="29" t="s">
        <v>1327</v>
      </c>
      <c r="K801" s="19" t="s">
        <v>728</v>
      </c>
      <c r="L801" s="19" t="s">
        <v>61</v>
      </c>
      <c r="M801" s="19" t="s">
        <v>634</v>
      </c>
      <c r="N801" s="22" t="s">
        <v>77</v>
      </c>
      <c r="O801" s="64"/>
    </row>
    <row r="802" spans="1:15" s="65" customFormat="1" ht="30" customHeight="1">
      <c r="A802" s="18">
        <v>800</v>
      </c>
      <c r="B802" s="38" t="s">
        <v>2093</v>
      </c>
      <c r="C802" s="20">
        <f t="shared" ca="1" si="12"/>
        <v>52</v>
      </c>
      <c r="D802" s="29" t="s">
        <v>2095</v>
      </c>
      <c r="E802" s="19" t="s">
        <v>17</v>
      </c>
      <c r="F802" s="21">
        <v>26664</v>
      </c>
      <c r="G802" s="18" t="s">
        <v>28</v>
      </c>
      <c r="H802" s="18" t="s">
        <v>1326</v>
      </c>
      <c r="I802" s="21">
        <v>35186</v>
      </c>
      <c r="J802" s="29" t="s">
        <v>1327</v>
      </c>
      <c r="K802" s="19" t="s">
        <v>728</v>
      </c>
      <c r="L802" s="19" t="s">
        <v>220</v>
      </c>
      <c r="M802" s="19" t="s">
        <v>187</v>
      </c>
      <c r="N802" s="22" t="s">
        <v>77</v>
      </c>
      <c r="O802" s="64"/>
    </row>
    <row r="803" spans="1:15" s="65" customFormat="1" ht="30" customHeight="1">
      <c r="A803" s="18">
        <v>801</v>
      </c>
      <c r="B803" s="38" t="s">
        <v>2096</v>
      </c>
      <c r="C803" s="20">
        <f t="shared" ca="1" si="12"/>
        <v>39</v>
      </c>
      <c r="D803" s="29" t="s">
        <v>2097</v>
      </c>
      <c r="E803" s="19" t="s">
        <v>2098</v>
      </c>
      <c r="F803" s="21">
        <v>31335</v>
      </c>
      <c r="G803" s="18" t="s">
        <v>28</v>
      </c>
      <c r="H803" s="18" t="s">
        <v>1326</v>
      </c>
      <c r="I803" s="21">
        <v>41944</v>
      </c>
      <c r="J803" s="29" t="s">
        <v>1327</v>
      </c>
      <c r="K803" s="19" t="s">
        <v>809</v>
      </c>
      <c r="L803" s="19" t="s">
        <v>61</v>
      </c>
      <c r="M803" s="19" t="s">
        <v>424</v>
      </c>
      <c r="N803" s="22" t="s">
        <v>77</v>
      </c>
      <c r="O803" s="64"/>
    </row>
    <row r="804" spans="1:15" s="65" customFormat="1" ht="30" customHeight="1">
      <c r="A804" s="18">
        <v>802</v>
      </c>
      <c r="B804" s="38" t="s">
        <v>2099</v>
      </c>
      <c r="C804" s="20">
        <f t="shared" ca="1" si="12"/>
        <v>46</v>
      </c>
      <c r="D804" s="29" t="s">
        <v>2100</v>
      </c>
      <c r="E804" s="19" t="s">
        <v>17</v>
      </c>
      <c r="F804" s="21">
        <v>28837</v>
      </c>
      <c r="G804" s="18" t="s">
        <v>18</v>
      </c>
      <c r="H804" s="18" t="s">
        <v>1326</v>
      </c>
      <c r="I804" s="21">
        <v>40180</v>
      </c>
      <c r="J804" s="29" t="s">
        <v>1327</v>
      </c>
      <c r="K804" s="19" t="s">
        <v>21</v>
      </c>
      <c r="L804" s="19" t="s">
        <v>30</v>
      </c>
      <c r="M804" s="19" t="s">
        <v>23</v>
      </c>
      <c r="N804" s="22" t="s">
        <v>24</v>
      </c>
      <c r="O804" s="64"/>
    </row>
    <row r="805" spans="1:15" s="65" customFormat="1" ht="30" customHeight="1">
      <c r="A805" s="18">
        <v>803</v>
      </c>
      <c r="B805" s="38" t="s">
        <v>2101</v>
      </c>
      <c r="C805" s="20">
        <f t="shared" ca="1" si="12"/>
        <v>36</v>
      </c>
      <c r="D805" s="29" t="s">
        <v>2102</v>
      </c>
      <c r="E805" s="19" t="s">
        <v>17</v>
      </c>
      <c r="F805" s="21">
        <v>32238</v>
      </c>
      <c r="G805" s="18" t="s">
        <v>28</v>
      </c>
      <c r="H805" s="18" t="s">
        <v>1326</v>
      </c>
      <c r="I805" s="21">
        <v>40969</v>
      </c>
      <c r="J805" s="29" t="s">
        <v>1327</v>
      </c>
      <c r="K805" s="19" t="s">
        <v>728</v>
      </c>
      <c r="L805" s="26" t="s">
        <v>61</v>
      </c>
      <c r="M805" s="19" t="s">
        <v>42</v>
      </c>
      <c r="N805" s="22" t="s">
        <v>77</v>
      </c>
      <c r="O805" s="64"/>
    </row>
    <row r="806" spans="1:15" s="65" customFormat="1" ht="30" customHeight="1">
      <c r="A806" s="18">
        <v>804</v>
      </c>
      <c r="B806" s="38" t="s">
        <v>2103</v>
      </c>
      <c r="C806" s="20">
        <f t="shared" ca="1" si="12"/>
        <v>40</v>
      </c>
      <c r="D806" s="29" t="s">
        <v>2104</v>
      </c>
      <c r="E806" s="19" t="s">
        <v>17</v>
      </c>
      <c r="F806" s="21">
        <v>30824</v>
      </c>
      <c r="G806" s="18" t="s">
        <v>28</v>
      </c>
      <c r="H806" s="18" t="s">
        <v>1326</v>
      </c>
      <c r="I806" s="21">
        <v>40817</v>
      </c>
      <c r="J806" s="29" t="s">
        <v>1327</v>
      </c>
      <c r="K806" s="19" t="s">
        <v>586</v>
      </c>
      <c r="L806" s="19" t="s">
        <v>61</v>
      </c>
      <c r="M806" s="19" t="s">
        <v>424</v>
      </c>
      <c r="N806" s="22" t="s">
        <v>77</v>
      </c>
      <c r="O806" s="64"/>
    </row>
    <row r="807" spans="1:15" s="65" customFormat="1" ht="30" customHeight="1">
      <c r="A807" s="18">
        <v>805</v>
      </c>
      <c r="B807" s="38" t="s">
        <v>2105</v>
      </c>
      <c r="C807" s="20">
        <f t="shared" ca="1" si="12"/>
        <v>42</v>
      </c>
      <c r="D807" s="29" t="s">
        <v>2106</v>
      </c>
      <c r="E807" s="19" t="s">
        <v>17</v>
      </c>
      <c r="F807" s="21">
        <v>30002</v>
      </c>
      <c r="G807" s="18" t="s">
        <v>28</v>
      </c>
      <c r="H807" s="18" t="s">
        <v>1326</v>
      </c>
      <c r="I807" s="21">
        <v>40180</v>
      </c>
      <c r="J807" s="29" t="s">
        <v>1327</v>
      </c>
      <c r="K807" s="19" t="s">
        <v>444</v>
      </c>
      <c r="L807" s="19" t="s">
        <v>762</v>
      </c>
      <c r="M807" s="19" t="s">
        <v>42</v>
      </c>
      <c r="N807" s="22" t="s">
        <v>77</v>
      </c>
      <c r="O807" s="64"/>
    </row>
    <row r="808" spans="1:15" s="65" customFormat="1" ht="30" customHeight="1">
      <c r="A808" s="18">
        <v>806</v>
      </c>
      <c r="B808" s="38" t="s">
        <v>2107</v>
      </c>
      <c r="C808" s="20">
        <f t="shared" ca="1" si="12"/>
        <v>42</v>
      </c>
      <c r="D808" s="29" t="s">
        <v>2108</v>
      </c>
      <c r="E808" s="19" t="s">
        <v>1893</v>
      </c>
      <c r="F808" s="21">
        <v>30301</v>
      </c>
      <c r="G808" s="18" t="s">
        <v>28</v>
      </c>
      <c r="H808" s="18" t="s">
        <v>1326</v>
      </c>
      <c r="I808" s="21">
        <v>40541</v>
      </c>
      <c r="J808" s="29" t="s">
        <v>1327</v>
      </c>
      <c r="K808" s="19" t="s">
        <v>2109</v>
      </c>
      <c r="L808" s="19" t="s">
        <v>61</v>
      </c>
      <c r="M808" s="19" t="s">
        <v>468</v>
      </c>
      <c r="N808" s="22" t="s">
        <v>77</v>
      </c>
      <c r="O808" s="64"/>
    </row>
    <row r="809" spans="1:15" s="65" customFormat="1" ht="30" customHeight="1">
      <c r="A809" s="18">
        <v>807</v>
      </c>
      <c r="B809" s="38" t="s">
        <v>2112</v>
      </c>
      <c r="C809" s="20">
        <f t="shared" ca="1" si="12"/>
        <v>33</v>
      </c>
      <c r="D809" s="29" t="s">
        <v>2113</v>
      </c>
      <c r="E809" s="19" t="s">
        <v>17</v>
      </c>
      <c r="F809" s="31">
        <v>33594</v>
      </c>
      <c r="G809" s="18" t="s">
        <v>28</v>
      </c>
      <c r="H809" s="18" t="s">
        <v>1326</v>
      </c>
      <c r="I809" s="21">
        <v>44562</v>
      </c>
      <c r="J809" s="29" t="s">
        <v>1327</v>
      </c>
      <c r="K809" s="19" t="s">
        <v>931</v>
      </c>
      <c r="L809" s="19" t="s">
        <v>1401</v>
      </c>
      <c r="M809" s="19" t="s">
        <v>424</v>
      </c>
      <c r="N809" s="22" t="s">
        <v>77</v>
      </c>
      <c r="O809" s="64"/>
    </row>
    <row r="810" spans="1:15" s="65" customFormat="1" ht="30" customHeight="1">
      <c r="A810" s="18">
        <v>808</v>
      </c>
      <c r="B810" s="38" t="s">
        <v>2114</v>
      </c>
      <c r="C810" s="20">
        <f t="shared" ca="1" si="12"/>
        <v>40</v>
      </c>
      <c r="D810" s="29" t="s">
        <v>2115</v>
      </c>
      <c r="E810" s="19" t="s">
        <v>17</v>
      </c>
      <c r="F810" s="21">
        <v>30857</v>
      </c>
      <c r="G810" s="18" t="s">
        <v>28</v>
      </c>
      <c r="H810" s="18" t="s">
        <v>1326</v>
      </c>
      <c r="I810" s="21">
        <v>40299</v>
      </c>
      <c r="J810" s="29" t="s">
        <v>1327</v>
      </c>
      <c r="K810" s="19" t="s">
        <v>1658</v>
      </c>
      <c r="L810" s="19" t="s">
        <v>910</v>
      </c>
      <c r="M810" s="19" t="s">
        <v>42</v>
      </c>
      <c r="N810" s="22" t="s">
        <v>77</v>
      </c>
      <c r="O810" s="64"/>
    </row>
    <row r="811" spans="1:15" s="65" customFormat="1" ht="30" customHeight="1">
      <c r="A811" s="18">
        <v>809</v>
      </c>
      <c r="B811" s="38" t="s">
        <v>2116</v>
      </c>
      <c r="C811" s="20">
        <f t="shared" ca="1" si="12"/>
        <v>45</v>
      </c>
      <c r="D811" s="29" t="s">
        <v>2117</v>
      </c>
      <c r="E811" s="19" t="s">
        <v>17</v>
      </c>
      <c r="F811" s="21">
        <v>28863</v>
      </c>
      <c r="G811" s="18" t="s">
        <v>28</v>
      </c>
      <c r="H811" s="18" t="s">
        <v>1326</v>
      </c>
      <c r="I811" s="21">
        <v>40180</v>
      </c>
      <c r="J811" s="29" t="s">
        <v>1327</v>
      </c>
      <c r="K811" s="19" t="s">
        <v>728</v>
      </c>
      <c r="L811" s="19" t="s">
        <v>762</v>
      </c>
      <c r="M811" s="19" t="s">
        <v>42</v>
      </c>
      <c r="N811" s="22" t="s">
        <v>77</v>
      </c>
      <c r="O811" s="64"/>
    </row>
    <row r="812" spans="1:15" s="65" customFormat="1" ht="30" customHeight="1">
      <c r="A812" s="18">
        <v>810</v>
      </c>
      <c r="B812" s="39" t="s">
        <v>2118</v>
      </c>
      <c r="C812" s="20">
        <f t="shared" ca="1" si="12"/>
        <v>23</v>
      </c>
      <c r="D812" s="40" t="s">
        <v>2119</v>
      </c>
      <c r="E812" s="19" t="s">
        <v>17</v>
      </c>
      <c r="F812" s="41">
        <v>37069</v>
      </c>
      <c r="G812" s="18" t="s">
        <v>28</v>
      </c>
      <c r="H812" s="18" t="s">
        <v>1326</v>
      </c>
      <c r="I812" s="21">
        <v>45017</v>
      </c>
      <c r="J812" s="29" t="s">
        <v>1327</v>
      </c>
      <c r="K812" s="19" t="s">
        <v>69</v>
      </c>
      <c r="L812" s="19" t="s">
        <v>70</v>
      </c>
      <c r="M812" s="19" t="s">
        <v>42</v>
      </c>
      <c r="N812" s="22" t="s">
        <v>24</v>
      </c>
      <c r="O812" s="64"/>
    </row>
    <row r="813" spans="1:15" s="65" customFormat="1" ht="30" customHeight="1">
      <c r="A813" s="18">
        <v>811</v>
      </c>
      <c r="B813" s="38" t="s">
        <v>2120</v>
      </c>
      <c r="C813" s="20">
        <f t="shared" ca="1" si="12"/>
        <v>39</v>
      </c>
      <c r="D813" s="29" t="s">
        <v>2121</v>
      </c>
      <c r="E813" s="19" t="s">
        <v>17</v>
      </c>
      <c r="F813" s="21">
        <v>31055</v>
      </c>
      <c r="G813" s="18" t="s">
        <v>28</v>
      </c>
      <c r="H813" s="18" t="s">
        <v>1326</v>
      </c>
      <c r="I813" s="21">
        <v>41214</v>
      </c>
      <c r="J813" s="29" t="s">
        <v>1327</v>
      </c>
      <c r="K813" s="19" t="s">
        <v>728</v>
      </c>
      <c r="L813" s="19" t="s">
        <v>729</v>
      </c>
      <c r="M813" s="19" t="s">
        <v>468</v>
      </c>
      <c r="N813" s="22" t="s">
        <v>77</v>
      </c>
      <c r="O813" s="64"/>
    </row>
    <row r="814" spans="1:15" s="65" customFormat="1" ht="30" customHeight="1">
      <c r="A814" s="18">
        <v>812</v>
      </c>
      <c r="B814" s="38" t="s">
        <v>2122</v>
      </c>
      <c r="C814" s="20">
        <f t="shared" ca="1" si="12"/>
        <v>37</v>
      </c>
      <c r="D814" s="29" t="s">
        <v>2123</v>
      </c>
      <c r="E814" s="19" t="s">
        <v>17</v>
      </c>
      <c r="F814" s="21">
        <v>32057</v>
      </c>
      <c r="G814" s="18" t="s">
        <v>28</v>
      </c>
      <c r="H814" s="18" t="s">
        <v>1326</v>
      </c>
      <c r="I814" s="21">
        <v>41244</v>
      </c>
      <c r="J814" s="29" t="s">
        <v>1327</v>
      </c>
      <c r="K814" s="19" t="s">
        <v>82</v>
      </c>
      <c r="L814" s="19" t="s">
        <v>675</v>
      </c>
      <c r="M814" s="19" t="s">
        <v>23</v>
      </c>
      <c r="N814" s="22" t="s">
        <v>24</v>
      </c>
      <c r="O814" s="64"/>
    </row>
    <row r="815" spans="1:15" s="65" customFormat="1" ht="30" customHeight="1">
      <c r="A815" s="18">
        <v>813</v>
      </c>
      <c r="B815" s="38" t="s">
        <v>2124</v>
      </c>
      <c r="C815" s="20">
        <f t="shared" ca="1" si="12"/>
        <v>50</v>
      </c>
      <c r="D815" s="29" t="s">
        <v>2125</v>
      </c>
      <c r="E815" s="19" t="s">
        <v>45</v>
      </c>
      <c r="F815" s="66">
        <v>27327</v>
      </c>
      <c r="G815" s="18" t="s">
        <v>28</v>
      </c>
      <c r="H815" s="18" t="s">
        <v>1326</v>
      </c>
      <c r="I815" s="21">
        <v>40541</v>
      </c>
      <c r="J815" s="29" t="s">
        <v>1327</v>
      </c>
      <c r="K815" s="19" t="s">
        <v>728</v>
      </c>
      <c r="L815" s="19" t="s">
        <v>61</v>
      </c>
      <c r="M815" s="19" t="s">
        <v>42</v>
      </c>
      <c r="N815" s="22" t="s">
        <v>77</v>
      </c>
      <c r="O815" s="64"/>
    </row>
    <row r="816" spans="1:15" s="65" customFormat="1" ht="30" customHeight="1">
      <c r="A816" s="18">
        <v>814</v>
      </c>
      <c r="B816" s="38" t="s">
        <v>975</v>
      </c>
      <c r="C816" s="20">
        <f t="shared" ca="1" si="12"/>
        <v>34</v>
      </c>
      <c r="D816" s="29" t="s">
        <v>2128</v>
      </c>
      <c r="E816" s="19" t="s">
        <v>17</v>
      </c>
      <c r="F816" s="21">
        <v>33040</v>
      </c>
      <c r="G816" s="18" t="s">
        <v>28</v>
      </c>
      <c r="H816" s="254" t="s">
        <v>1109</v>
      </c>
      <c r="I816" s="21">
        <v>45323</v>
      </c>
      <c r="J816" s="29" t="s">
        <v>1327</v>
      </c>
      <c r="K816" s="19" t="s">
        <v>82</v>
      </c>
      <c r="L816" s="19" t="s">
        <v>675</v>
      </c>
      <c r="M816" s="19" t="s">
        <v>23</v>
      </c>
      <c r="N816" s="22" t="s">
        <v>24</v>
      </c>
      <c r="O816" s="64"/>
    </row>
    <row r="817" spans="1:15" s="65" customFormat="1" ht="30" customHeight="1">
      <c r="A817" s="18">
        <v>815</v>
      </c>
      <c r="B817" s="38" t="s">
        <v>2129</v>
      </c>
      <c r="C817" s="20">
        <f t="shared" ca="1" si="12"/>
        <v>46</v>
      </c>
      <c r="D817" s="29" t="s">
        <v>2130</v>
      </c>
      <c r="E817" s="19" t="s">
        <v>17</v>
      </c>
      <c r="F817" s="21">
        <v>28683</v>
      </c>
      <c r="G817" s="18" t="s">
        <v>28</v>
      </c>
      <c r="H817" s="18" t="s">
        <v>1326</v>
      </c>
      <c r="I817" s="21">
        <v>40299</v>
      </c>
      <c r="J817" s="29" t="s">
        <v>1327</v>
      </c>
      <c r="K817" s="19" t="s">
        <v>728</v>
      </c>
      <c r="L817" s="19" t="s">
        <v>1357</v>
      </c>
      <c r="M817" s="19" t="s">
        <v>468</v>
      </c>
      <c r="N817" s="22" t="s">
        <v>77</v>
      </c>
      <c r="O817" s="64"/>
    </row>
    <row r="818" spans="1:15" s="65" customFormat="1" ht="30" customHeight="1">
      <c r="A818" s="18">
        <v>816</v>
      </c>
      <c r="B818" s="39" t="s">
        <v>2133</v>
      </c>
      <c r="C818" s="20">
        <f t="shared" ca="1" si="12"/>
        <v>26</v>
      </c>
      <c r="D818" s="40" t="s">
        <v>2134</v>
      </c>
      <c r="E818" s="19" t="s">
        <v>73</v>
      </c>
      <c r="F818" s="41">
        <v>36145</v>
      </c>
      <c r="G818" s="18" t="s">
        <v>18</v>
      </c>
      <c r="H818" s="18" t="s">
        <v>1326</v>
      </c>
      <c r="I818" s="21">
        <v>45017</v>
      </c>
      <c r="J818" s="29" t="s">
        <v>1327</v>
      </c>
      <c r="K818" s="19" t="s">
        <v>227</v>
      </c>
      <c r="L818" s="28" t="s">
        <v>688</v>
      </c>
      <c r="M818" s="19" t="s">
        <v>42</v>
      </c>
      <c r="N818" s="22" t="s">
        <v>24</v>
      </c>
      <c r="O818" s="64"/>
    </row>
    <row r="819" spans="1:15" s="65" customFormat="1" ht="30" customHeight="1">
      <c r="A819" s="18">
        <v>817</v>
      </c>
      <c r="B819" s="38" t="s">
        <v>2135</v>
      </c>
      <c r="C819" s="20">
        <f t="shared" ref="C819:C881" ca="1" si="13">(YEAR(NOW())-YEAR(F819))</f>
        <v>26</v>
      </c>
      <c r="D819" s="29" t="s">
        <v>2136</v>
      </c>
      <c r="E819" s="19" t="s">
        <v>17</v>
      </c>
      <c r="F819" s="31">
        <v>35931</v>
      </c>
      <c r="G819" s="18" t="s">
        <v>18</v>
      </c>
      <c r="H819" s="18" t="s">
        <v>1326</v>
      </c>
      <c r="I819" s="21">
        <v>44562</v>
      </c>
      <c r="J819" s="29" t="s">
        <v>1327</v>
      </c>
      <c r="K819" s="19" t="s">
        <v>728</v>
      </c>
      <c r="L819" s="19" t="s">
        <v>762</v>
      </c>
      <c r="M819" s="19" t="s">
        <v>42</v>
      </c>
      <c r="N819" s="22" t="s">
        <v>77</v>
      </c>
      <c r="O819" s="64"/>
    </row>
    <row r="820" spans="1:15" s="65" customFormat="1" ht="30" customHeight="1">
      <c r="A820" s="18">
        <v>818</v>
      </c>
      <c r="B820" s="38" t="s">
        <v>2137</v>
      </c>
      <c r="C820" s="20">
        <f t="shared" ca="1" si="13"/>
        <v>35</v>
      </c>
      <c r="D820" s="29" t="s">
        <v>2138</v>
      </c>
      <c r="E820" s="19" t="s">
        <v>17</v>
      </c>
      <c r="F820" s="21">
        <v>32756</v>
      </c>
      <c r="G820" s="18" t="s">
        <v>18</v>
      </c>
      <c r="H820" s="254" t="s">
        <v>1109</v>
      </c>
      <c r="I820" s="21">
        <v>45323</v>
      </c>
      <c r="J820" s="29" t="s">
        <v>1327</v>
      </c>
      <c r="K820" s="19" t="s">
        <v>21</v>
      </c>
      <c r="L820" s="19" t="s">
        <v>30</v>
      </c>
      <c r="M820" s="19" t="s">
        <v>23</v>
      </c>
      <c r="N820" s="22" t="s">
        <v>24</v>
      </c>
      <c r="O820" s="64"/>
    </row>
    <row r="821" spans="1:15" s="65" customFormat="1" ht="30" customHeight="1">
      <c r="A821" s="18">
        <v>819</v>
      </c>
      <c r="B821" s="38" t="s">
        <v>2139</v>
      </c>
      <c r="C821" s="20">
        <f t="shared" ca="1" si="13"/>
        <v>28</v>
      </c>
      <c r="D821" s="29" t="s">
        <v>2140</v>
      </c>
      <c r="E821" s="19" t="s">
        <v>17</v>
      </c>
      <c r="F821" s="31">
        <v>35193</v>
      </c>
      <c r="G821" s="18" t="s">
        <v>28</v>
      </c>
      <c r="H821" s="18" t="s">
        <v>1326</v>
      </c>
      <c r="I821" s="21">
        <v>44562</v>
      </c>
      <c r="J821" s="29" t="s">
        <v>1327</v>
      </c>
      <c r="K821" s="19" t="s">
        <v>82</v>
      </c>
      <c r="L821" s="19" t="s">
        <v>675</v>
      </c>
      <c r="M821" s="19" t="s">
        <v>23</v>
      </c>
      <c r="N821" s="22" t="s">
        <v>24</v>
      </c>
      <c r="O821" s="64"/>
    </row>
    <row r="822" spans="1:15" s="65" customFormat="1" ht="30" customHeight="1">
      <c r="A822" s="18">
        <v>820</v>
      </c>
      <c r="B822" s="38" t="s">
        <v>2141</v>
      </c>
      <c r="C822" s="20">
        <f t="shared" ca="1" si="13"/>
        <v>54</v>
      </c>
      <c r="D822" s="29" t="s">
        <v>2142</v>
      </c>
      <c r="E822" s="19" t="s">
        <v>17</v>
      </c>
      <c r="F822" s="21">
        <v>25647</v>
      </c>
      <c r="G822" s="18" t="s">
        <v>18</v>
      </c>
      <c r="H822" s="18" t="s">
        <v>1326</v>
      </c>
      <c r="I822" s="21">
        <v>33999</v>
      </c>
      <c r="J822" s="29" t="s">
        <v>1327</v>
      </c>
      <c r="K822" s="19" t="s">
        <v>728</v>
      </c>
      <c r="L822" s="19" t="s">
        <v>1340</v>
      </c>
      <c r="M822" s="19" t="s">
        <v>187</v>
      </c>
      <c r="N822" s="22" t="s">
        <v>77</v>
      </c>
      <c r="O822" s="64"/>
    </row>
    <row r="823" spans="1:15" s="65" customFormat="1" ht="30" customHeight="1">
      <c r="A823" s="18">
        <v>821</v>
      </c>
      <c r="B823" s="38" t="s">
        <v>2143</v>
      </c>
      <c r="C823" s="20">
        <f t="shared" ca="1" si="13"/>
        <v>40</v>
      </c>
      <c r="D823" s="29" t="s">
        <v>2144</v>
      </c>
      <c r="E823" s="19" t="s">
        <v>131</v>
      </c>
      <c r="F823" s="21">
        <v>30772</v>
      </c>
      <c r="G823" s="18" t="s">
        <v>18</v>
      </c>
      <c r="H823" s="18" t="s">
        <v>1326</v>
      </c>
      <c r="I823" s="21">
        <v>40180</v>
      </c>
      <c r="J823" s="29" t="s">
        <v>1327</v>
      </c>
      <c r="K823" s="19" t="s">
        <v>2145</v>
      </c>
      <c r="L823" s="19" t="s">
        <v>61</v>
      </c>
      <c r="M823" s="19" t="s">
        <v>134</v>
      </c>
      <c r="N823" s="22" t="s">
        <v>77</v>
      </c>
      <c r="O823" s="64"/>
    </row>
    <row r="824" spans="1:15" s="65" customFormat="1" ht="30" customHeight="1">
      <c r="A824" s="18">
        <v>822</v>
      </c>
      <c r="B824" s="38" t="s">
        <v>2146</v>
      </c>
      <c r="C824" s="20">
        <f t="shared" ca="1" si="13"/>
        <v>26</v>
      </c>
      <c r="D824" s="29" t="s">
        <v>2147</v>
      </c>
      <c r="E824" s="19" t="s">
        <v>516</v>
      </c>
      <c r="F824" s="31">
        <v>36002</v>
      </c>
      <c r="G824" s="18" t="s">
        <v>18</v>
      </c>
      <c r="H824" s="18" t="s">
        <v>1326</v>
      </c>
      <c r="I824" s="21">
        <v>44562</v>
      </c>
      <c r="J824" s="29" t="s">
        <v>1327</v>
      </c>
      <c r="K824" s="19" t="s">
        <v>21</v>
      </c>
      <c r="L824" s="19" t="s">
        <v>30</v>
      </c>
      <c r="M824" s="19" t="s">
        <v>23</v>
      </c>
      <c r="N824" s="22" t="s">
        <v>24</v>
      </c>
      <c r="O824" s="64"/>
    </row>
    <row r="825" spans="1:15" s="65" customFormat="1" ht="30" customHeight="1">
      <c r="A825" s="18">
        <v>823</v>
      </c>
      <c r="B825" s="38" t="s">
        <v>2148</v>
      </c>
      <c r="C825" s="20">
        <f t="shared" ca="1" si="13"/>
        <v>25</v>
      </c>
      <c r="D825" s="29" t="s">
        <v>2149</v>
      </c>
      <c r="E825" s="19" t="s">
        <v>17</v>
      </c>
      <c r="F825" s="21">
        <v>36259</v>
      </c>
      <c r="G825" s="18" t="s">
        <v>28</v>
      </c>
      <c r="H825" s="18" t="s">
        <v>1326</v>
      </c>
      <c r="I825" s="21">
        <v>44562</v>
      </c>
      <c r="J825" s="29" t="s">
        <v>1327</v>
      </c>
      <c r="K825" s="19" t="s">
        <v>2150</v>
      </c>
      <c r="L825" s="19" t="s">
        <v>762</v>
      </c>
      <c r="M825" s="19" t="s">
        <v>42</v>
      </c>
      <c r="N825" s="22" t="s">
        <v>77</v>
      </c>
      <c r="O825" s="64"/>
    </row>
    <row r="826" spans="1:15" s="65" customFormat="1" ht="30" customHeight="1">
      <c r="A826" s="18">
        <v>824</v>
      </c>
      <c r="B826" s="38" t="s">
        <v>2151</v>
      </c>
      <c r="C826" s="20">
        <f t="shared" ca="1" si="13"/>
        <v>28</v>
      </c>
      <c r="D826" s="29" t="s">
        <v>2152</v>
      </c>
      <c r="E826" s="19" t="s">
        <v>2153</v>
      </c>
      <c r="F826" s="31">
        <v>35266</v>
      </c>
      <c r="G826" s="18" t="s">
        <v>28</v>
      </c>
      <c r="H826" s="18" t="s">
        <v>1326</v>
      </c>
      <c r="I826" s="21">
        <v>44562</v>
      </c>
      <c r="J826" s="29" t="s">
        <v>1327</v>
      </c>
      <c r="K826" s="19" t="s">
        <v>69</v>
      </c>
      <c r="L826" s="19" t="s">
        <v>70</v>
      </c>
      <c r="M826" s="19" t="s">
        <v>42</v>
      </c>
      <c r="N826" s="22" t="s">
        <v>24</v>
      </c>
      <c r="O826" s="64"/>
    </row>
    <row r="827" spans="1:15" s="65" customFormat="1" ht="30" customHeight="1">
      <c r="A827" s="18">
        <v>825</v>
      </c>
      <c r="B827" s="38" t="s">
        <v>2154</v>
      </c>
      <c r="C827" s="20">
        <f t="shared" ca="1" si="13"/>
        <v>37</v>
      </c>
      <c r="D827" s="29" t="s">
        <v>2155</v>
      </c>
      <c r="E827" s="19" t="s">
        <v>257</v>
      </c>
      <c r="F827" s="21">
        <v>32024</v>
      </c>
      <c r="G827" s="18" t="s">
        <v>18</v>
      </c>
      <c r="H827" s="18" t="s">
        <v>1326</v>
      </c>
      <c r="I827" s="21">
        <v>41214</v>
      </c>
      <c r="J827" s="29" t="s">
        <v>1327</v>
      </c>
      <c r="K827" s="19" t="s">
        <v>52</v>
      </c>
      <c r="L827" s="19" t="s">
        <v>66</v>
      </c>
      <c r="M827" s="19" t="s">
        <v>23</v>
      </c>
      <c r="N827" s="22" t="s">
        <v>24</v>
      </c>
      <c r="O827" s="64"/>
    </row>
    <row r="828" spans="1:15" s="65" customFormat="1" ht="30" customHeight="1">
      <c r="A828" s="18">
        <v>826</v>
      </c>
      <c r="B828" s="38" t="s">
        <v>2158</v>
      </c>
      <c r="C828" s="20">
        <f t="shared" ca="1" si="13"/>
        <v>42</v>
      </c>
      <c r="D828" s="29" t="s">
        <v>2159</v>
      </c>
      <c r="E828" s="19" t="s">
        <v>17</v>
      </c>
      <c r="F828" s="21">
        <v>30154</v>
      </c>
      <c r="G828" s="18" t="s">
        <v>18</v>
      </c>
      <c r="H828" s="18" t="s">
        <v>1326</v>
      </c>
      <c r="I828" s="21">
        <v>40180</v>
      </c>
      <c r="J828" s="29" t="s">
        <v>1327</v>
      </c>
      <c r="K828" s="19" t="s">
        <v>47</v>
      </c>
      <c r="L828" s="19" t="s">
        <v>1686</v>
      </c>
      <c r="M828" s="19" t="s">
        <v>42</v>
      </c>
      <c r="N828" s="22" t="s">
        <v>24</v>
      </c>
      <c r="O828" s="64"/>
    </row>
    <row r="829" spans="1:15" s="65" customFormat="1" ht="30" customHeight="1">
      <c r="A829" s="18">
        <v>827</v>
      </c>
      <c r="B829" s="38" t="s">
        <v>2160</v>
      </c>
      <c r="C829" s="20">
        <f t="shared" ca="1" si="13"/>
        <v>50</v>
      </c>
      <c r="D829" s="29" t="s">
        <v>2161</v>
      </c>
      <c r="E829" s="19" t="s">
        <v>17</v>
      </c>
      <c r="F829" s="21">
        <v>27247</v>
      </c>
      <c r="G829" s="18" t="s">
        <v>18</v>
      </c>
      <c r="H829" s="18" t="s">
        <v>1326</v>
      </c>
      <c r="I829" s="21">
        <v>40180</v>
      </c>
      <c r="J829" s="29" t="s">
        <v>1327</v>
      </c>
      <c r="K829" s="19" t="s">
        <v>658</v>
      </c>
      <c r="L829" s="19" t="s">
        <v>61</v>
      </c>
      <c r="M829" s="19" t="s">
        <v>468</v>
      </c>
      <c r="N829" s="22" t="s">
        <v>77</v>
      </c>
      <c r="O829" s="64"/>
    </row>
    <row r="830" spans="1:15" s="65" customFormat="1" ht="30" customHeight="1">
      <c r="A830" s="18">
        <v>828</v>
      </c>
      <c r="B830" s="39" t="s">
        <v>2162</v>
      </c>
      <c r="C830" s="20">
        <f t="shared" ca="1" si="13"/>
        <v>24</v>
      </c>
      <c r="D830" s="40" t="s">
        <v>2163</v>
      </c>
      <c r="E830" s="19" t="s">
        <v>516</v>
      </c>
      <c r="F830" s="41">
        <v>36675</v>
      </c>
      <c r="G830" s="18" t="s">
        <v>18</v>
      </c>
      <c r="H830" s="18" t="s">
        <v>1326</v>
      </c>
      <c r="I830" s="21">
        <v>45017</v>
      </c>
      <c r="J830" s="29" t="s">
        <v>1327</v>
      </c>
      <c r="K830" s="19" t="s">
        <v>1706</v>
      </c>
      <c r="L830" s="28" t="s">
        <v>957</v>
      </c>
      <c r="M830" s="23" t="s">
        <v>164</v>
      </c>
      <c r="N830" s="22" t="s">
        <v>24</v>
      </c>
      <c r="O830" s="64"/>
    </row>
    <row r="831" spans="1:15" s="65" customFormat="1" ht="30" customHeight="1">
      <c r="A831" s="18">
        <v>829</v>
      </c>
      <c r="B831" s="38" t="s">
        <v>2164</v>
      </c>
      <c r="C831" s="20">
        <f t="shared" ca="1" si="13"/>
        <v>31</v>
      </c>
      <c r="D831" s="29" t="s">
        <v>2165</v>
      </c>
      <c r="E831" s="19" t="s">
        <v>17</v>
      </c>
      <c r="F831" s="21">
        <v>34019</v>
      </c>
      <c r="G831" s="18" t="s">
        <v>18</v>
      </c>
      <c r="H831" s="18" t="s">
        <v>1326</v>
      </c>
      <c r="I831" s="21">
        <v>41944</v>
      </c>
      <c r="J831" s="29" t="s">
        <v>1327</v>
      </c>
      <c r="K831" s="19" t="s">
        <v>2166</v>
      </c>
      <c r="L831" s="19" t="s">
        <v>1340</v>
      </c>
      <c r="M831" s="19" t="s">
        <v>187</v>
      </c>
      <c r="N831" s="22" t="s">
        <v>77</v>
      </c>
      <c r="O831" s="64"/>
    </row>
    <row r="832" spans="1:15" s="65" customFormat="1" ht="30" customHeight="1">
      <c r="A832" s="18">
        <v>830</v>
      </c>
      <c r="B832" s="38" t="s">
        <v>2167</v>
      </c>
      <c r="C832" s="20">
        <f t="shared" ca="1" si="13"/>
        <v>34</v>
      </c>
      <c r="D832" s="29" t="s">
        <v>2168</v>
      </c>
      <c r="E832" s="19" t="s">
        <v>17</v>
      </c>
      <c r="F832" s="31">
        <v>33070</v>
      </c>
      <c r="G832" s="18" t="s">
        <v>28</v>
      </c>
      <c r="H832" s="18" t="s">
        <v>1326</v>
      </c>
      <c r="I832" s="21">
        <v>44562</v>
      </c>
      <c r="J832" s="29" t="s">
        <v>1327</v>
      </c>
      <c r="K832" s="19" t="s">
        <v>1497</v>
      </c>
      <c r="L832" s="19" t="s">
        <v>61</v>
      </c>
      <c r="M832" s="19" t="s">
        <v>468</v>
      </c>
      <c r="N832" s="22" t="s">
        <v>77</v>
      </c>
      <c r="O832" s="64"/>
    </row>
    <row r="833" spans="1:15" s="65" customFormat="1" ht="30" customHeight="1">
      <c r="A833" s="18">
        <v>831</v>
      </c>
      <c r="B833" s="38" t="s">
        <v>2169</v>
      </c>
      <c r="C833" s="20">
        <f t="shared" ca="1" si="13"/>
        <v>49</v>
      </c>
      <c r="D833" s="29" t="s">
        <v>2170</v>
      </c>
      <c r="E833" s="19" t="s">
        <v>17</v>
      </c>
      <c r="F833" s="21">
        <v>27658</v>
      </c>
      <c r="G833" s="18" t="s">
        <v>28</v>
      </c>
      <c r="H833" s="18" t="s">
        <v>1326</v>
      </c>
      <c r="I833" s="21">
        <v>40541</v>
      </c>
      <c r="J833" s="29" t="s">
        <v>1327</v>
      </c>
      <c r="K833" s="19" t="s">
        <v>728</v>
      </c>
      <c r="L833" s="19" t="s">
        <v>61</v>
      </c>
      <c r="M833" s="19" t="s">
        <v>424</v>
      </c>
      <c r="N833" s="22" t="s">
        <v>77</v>
      </c>
      <c r="O833" s="64"/>
    </row>
    <row r="834" spans="1:15" s="65" customFormat="1" ht="30" customHeight="1">
      <c r="A834" s="18">
        <v>832</v>
      </c>
      <c r="B834" s="38" t="s">
        <v>2171</v>
      </c>
      <c r="C834" s="20">
        <f t="shared" ca="1" si="13"/>
        <v>49</v>
      </c>
      <c r="D834" s="29" t="s">
        <v>2172</v>
      </c>
      <c r="E834" s="19" t="s">
        <v>17</v>
      </c>
      <c r="F834" s="21">
        <v>27658</v>
      </c>
      <c r="G834" s="18" t="s">
        <v>28</v>
      </c>
      <c r="H834" s="18" t="s">
        <v>1326</v>
      </c>
      <c r="I834" s="21">
        <v>40541</v>
      </c>
      <c r="J834" s="29" t="s">
        <v>1327</v>
      </c>
      <c r="K834" s="19" t="s">
        <v>586</v>
      </c>
      <c r="L834" s="19" t="s">
        <v>61</v>
      </c>
      <c r="M834" s="19" t="s">
        <v>932</v>
      </c>
      <c r="N834" s="22" t="s">
        <v>77</v>
      </c>
      <c r="O834" s="64"/>
    </row>
    <row r="835" spans="1:15" s="65" customFormat="1" ht="30" customHeight="1">
      <c r="A835" s="18">
        <v>833</v>
      </c>
      <c r="B835" s="38" t="s">
        <v>2173</v>
      </c>
      <c r="C835" s="20">
        <f t="shared" ca="1" si="13"/>
        <v>29</v>
      </c>
      <c r="D835" s="29" t="s">
        <v>2174</v>
      </c>
      <c r="E835" s="19" t="s">
        <v>17</v>
      </c>
      <c r="F835" s="31">
        <v>34899</v>
      </c>
      <c r="G835" s="18" t="s">
        <v>28</v>
      </c>
      <c r="H835" s="18" t="s">
        <v>1326</v>
      </c>
      <c r="I835" s="21">
        <v>44562</v>
      </c>
      <c r="J835" s="29" t="s">
        <v>1327</v>
      </c>
      <c r="K835" s="19" t="s">
        <v>2046</v>
      </c>
      <c r="L835" s="19" t="s">
        <v>61</v>
      </c>
      <c r="M835" s="19" t="s">
        <v>424</v>
      </c>
      <c r="N835" s="22" t="s">
        <v>77</v>
      </c>
      <c r="O835" s="64"/>
    </row>
    <row r="836" spans="1:15" s="65" customFormat="1" ht="30" customHeight="1">
      <c r="A836" s="18">
        <v>834</v>
      </c>
      <c r="B836" s="39" t="s">
        <v>2175</v>
      </c>
      <c r="C836" s="20">
        <f t="shared" ca="1" si="13"/>
        <v>26</v>
      </c>
      <c r="D836" s="40" t="s">
        <v>2176</v>
      </c>
      <c r="E836" s="19" t="s">
        <v>17</v>
      </c>
      <c r="F836" s="41">
        <v>35843</v>
      </c>
      <c r="G836" s="18" t="s">
        <v>18</v>
      </c>
      <c r="H836" s="18" t="s">
        <v>1326</v>
      </c>
      <c r="I836" s="21">
        <v>45017</v>
      </c>
      <c r="J836" s="29" t="s">
        <v>1327</v>
      </c>
      <c r="K836" s="19" t="s">
        <v>69</v>
      </c>
      <c r="L836" s="19" t="s">
        <v>70</v>
      </c>
      <c r="M836" s="19" t="s">
        <v>42</v>
      </c>
      <c r="N836" s="22" t="s">
        <v>24</v>
      </c>
      <c r="O836" s="64"/>
    </row>
    <row r="837" spans="1:15" s="65" customFormat="1" ht="30" customHeight="1">
      <c r="A837" s="18">
        <v>835</v>
      </c>
      <c r="B837" s="43" t="s">
        <v>2177</v>
      </c>
      <c r="C837" s="20">
        <f t="shared" ca="1" si="13"/>
        <v>38</v>
      </c>
      <c r="D837" s="44" t="s">
        <v>2178</v>
      </c>
      <c r="E837" s="48" t="s">
        <v>73</v>
      </c>
      <c r="F837" s="46">
        <v>31521</v>
      </c>
      <c r="G837" s="47" t="s">
        <v>28</v>
      </c>
      <c r="H837" s="47" t="s">
        <v>1326</v>
      </c>
      <c r="I837" s="46">
        <v>40575</v>
      </c>
      <c r="J837" s="44" t="s">
        <v>1327</v>
      </c>
      <c r="K837" s="48" t="s">
        <v>931</v>
      </c>
      <c r="L837" s="48" t="s">
        <v>729</v>
      </c>
      <c r="M837" s="48" t="s">
        <v>2179</v>
      </c>
      <c r="N837" s="49" t="s">
        <v>77</v>
      </c>
      <c r="O837" s="64"/>
    </row>
    <row r="838" spans="1:15" s="65" customFormat="1" ht="30" customHeight="1">
      <c r="A838" s="18">
        <v>836</v>
      </c>
      <c r="B838" s="38" t="s">
        <v>2180</v>
      </c>
      <c r="C838" s="20">
        <f t="shared" ca="1" si="13"/>
        <v>45</v>
      </c>
      <c r="D838" s="29" t="s">
        <v>2181</v>
      </c>
      <c r="E838" s="19" t="s">
        <v>17</v>
      </c>
      <c r="F838" s="21">
        <v>29129</v>
      </c>
      <c r="G838" s="18" t="s">
        <v>28</v>
      </c>
      <c r="H838" s="18" t="s">
        <v>1326</v>
      </c>
      <c r="I838" s="21">
        <v>40541</v>
      </c>
      <c r="J838" s="29" t="s">
        <v>1327</v>
      </c>
      <c r="K838" s="19" t="s">
        <v>586</v>
      </c>
      <c r="L838" s="19" t="s">
        <v>587</v>
      </c>
      <c r="M838" s="19" t="s">
        <v>468</v>
      </c>
      <c r="N838" s="22" t="s">
        <v>77</v>
      </c>
      <c r="O838" s="64"/>
    </row>
    <row r="839" spans="1:15" s="65" customFormat="1" ht="30" customHeight="1">
      <c r="A839" s="18">
        <v>837</v>
      </c>
      <c r="B839" s="38" t="s">
        <v>2182</v>
      </c>
      <c r="C839" s="20">
        <f t="shared" ca="1" si="13"/>
        <v>25</v>
      </c>
      <c r="D839" s="29" t="s">
        <v>2183</v>
      </c>
      <c r="E839" s="19" t="s">
        <v>17</v>
      </c>
      <c r="F839" s="31">
        <v>36276</v>
      </c>
      <c r="G839" s="18" t="s">
        <v>28</v>
      </c>
      <c r="H839" s="18" t="s">
        <v>1326</v>
      </c>
      <c r="I839" s="21">
        <v>44562</v>
      </c>
      <c r="J839" s="29" t="s">
        <v>1327</v>
      </c>
      <c r="K839" s="19" t="s">
        <v>21</v>
      </c>
      <c r="L839" s="19" t="s">
        <v>30</v>
      </c>
      <c r="M839" s="19" t="s">
        <v>23</v>
      </c>
      <c r="N839" s="22" t="s">
        <v>24</v>
      </c>
      <c r="O839" s="64"/>
    </row>
    <row r="840" spans="1:15" s="65" customFormat="1" ht="30" customHeight="1">
      <c r="A840" s="18">
        <v>838</v>
      </c>
      <c r="B840" s="38" t="s">
        <v>2184</v>
      </c>
      <c r="C840" s="20">
        <f t="shared" ca="1" si="13"/>
        <v>52</v>
      </c>
      <c r="D840" s="29" t="s">
        <v>2185</v>
      </c>
      <c r="E840" s="19" t="s">
        <v>17</v>
      </c>
      <c r="F840" s="21">
        <v>26448</v>
      </c>
      <c r="G840" s="18" t="s">
        <v>28</v>
      </c>
      <c r="H840" s="18" t="s">
        <v>1326</v>
      </c>
      <c r="I840" s="21">
        <v>44562</v>
      </c>
      <c r="J840" s="29" t="s">
        <v>1327</v>
      </c>
      <c r="K840" s="19" t="s">
        <v>728</v>
      </c>
      <c r="L840" s="19" t="s">
        <v>428</v>
      </c>
      <c r="M840" s="19" t="s">
        <v>76</v>
      </c>
      <c r="N840" s="22" t="s">
        <v>77</v>
      </c>
      <c r="O840" s="64"/>
    </row>
    <row r="841" spans="1:15" s="65" customFormat="1" ht="30" customHeight="1">
      <c r="A841" s="18">
        <v>839</v>
      </c>
      <c r="B841" s="39" t="s">
        <v>2186</v>
      </c>
      <c r="C841" s="20">
        <f t="shared" ca="1" si="13"/>
        <v>29</v>
      </c>
      <c r="D841" s="40" t="s">
        <v>2187</v>
      </c>
      <c r="E841" s="19" t="s">
        <v>73</v>
      </c>
      <c r="F841" s="41">
        <v>34858</v>
      </c>
      <c r="G841" s="18" t="s">
        <v>28</v>
      </c>
      <c r="H841" s="18" t="s">
        <v>1326</v>
      </c>
      <c r="I841" s="21">
        <v>45017</v>
      </c>
      <c r="J841" s="29" t="s">
        <v>1327</v>
      </c>
      <c r="K841" s="19" t="s">
        <v>21</v>
      </c>
      <c r="L841" s="19" t="s">
        <v>30</v>
      </c>
      <c r="M841" s="19" t="s">
        <v>23</v>
      </c>
      <c r="N841" s="22" t="s">
        <v>24</v>
      </c>
      <c r="O841" s="64"/>
    </row>
    <row r="842" spans="1:15" s="65" customFormat="1" ht="30" customHeight="1">
      <c r="A842" s="18">
        <v>840</v>
      </c>
      <c r="B842" s="38" t="s">
        <v>2188</v>
      </c>
      <c r="C842" s="20">
        <f t="shared" ca="1" si="13"/>
        <v>37</v>
      </c>
      <c r="D842" s="29" t="s">
        <v>2189</v>
      </c>
      <c r="E842" s="19" t="s">
        <v>17</v>
      </c>
      <c r="F842" s="21">
        <v>31862</v>
      </c>
      <c r="G842" s="18" t="s">
        <v>28</v>
      </c>
      <c r="H842" s="18" t="s">
        <v>1326</v>
      </c>
      <c r="I842" s="21">
        <v>40541</v>
      </c>
      <c r="J842" s="29" t="s">
        <v>1327</v>
      </c>
      <c r="K842" s="19" t="s">
        <v>728</v>
      </c>
      <c r="L842" s="19" t="s">
        <v>1397</v>
      </c>
      <c r="M842" s="19" t="s">
        <v>468</v>
      </c>
      <c r="N842" s="22" t="s">
        <v>77</v>
      </c>
      <c r="O842" s="64"/>
    </row>
    <row r="843" spans="1:15" s="65" customFormat="1" ht="30" customHeight="1">
      <c r="A843" s="18">
        <v>841</v>
      </c>
      <c r="B843" s="38" t="s">
        <v>2190</v>
      </c>
      <c r="C843" s="20">
        <f t="shared" ca="1" si="13"/>
        <v>39</v>
      </c>
      <c r="D843" s="29" t="s">
        <v>2191</v>
      </c>
      <c r="E843" s="19" t="s">
        <v>17</v>
      </c>
      <c r="F843" s="21">
        <v>31061</v>
      </c>
      <c r="G843" s="18" t="s">
        <v>28</v>
      </c>
      <c r="H843" s="18" t="s">
        <v>1326</v>
      </c>
      <c r="I843" s="21">
        <v>42156</v>
      </c>
      <c r="J843" s="29" t="s">
        <v>1327</v>
      </c>
      <c r="K843" s="19" t="s">
        <v>728</v>
      </c>
      <c r="L843" s="19" t="s">
        <v>587</v>
      </c>
      <c r="M843" s="19" t="s">
        <v>468</v>
      </c>
      <c r="N843" s="22" t="s">
        <v>77</v>
      </c>
      <c r="O843" s="64"/>
    </row>
    <row r="844" spans="1:15" s="65" customFormat="1" ht="30" customHeight="1">
      <c r="A844" s="18">
        <v>842</v>
      </c>
      <c r="B844" s="39" t="s">
        <v>2192</v>
      </c>
      <c r="C844" s="20">
        <f t="shared" ca="1" si="13"/>
        <v>34</v>
      </c>
      <c r="D844" s="40" t="s">
        <v>2193</v>
      </c>
      <c r="E844" s="19" t="s">
        <v>17</v>
      </c>
      <c r="F844" s="41">
        <v>32877</v>
      </c>
      <c r="G844" s="18" t="s">
        <v>18</v>
      </c>
      <c r="H844" s="18" t="s">
        <v>1326</v>
      </c>
      <c r="I844" s="21">
        <v>45017</v>
      </c>
      <c r="J844" s="29" t="s">
        <v>1327</v>
      </c>
      <c r="K844" s="19" t="s">
        <v>21</v>
      </c>
      <c r="L844" s="19" t="s">
        <v>30</v>
      </c>
      <c r="M844" s="19" t="s">
        <v>23</v>
      </c>
      <c r="N844" s="22" t="s">
        <v>24</v>
      </c>
      <c r="O844" s="64"/>
    </row>
    <row r="845" spans="1:15" s="65" customFormat="1" ht="30" customHeight="1">
      <c r="A845" s="18">
        <v>843</v>
      </c>
      <c r="B845" s="39" t="s">
        <v>2194</v>
      </c>
      <c r="C845" s="20">
        <f t="shared" ca="1" si="13"/>
        <v>28</v>
      </c>
      <c r="D845" s="40" t="s">
        <v>2195</v>
      </c>
      <c r="E845" s="19" t="s">
        <v>1150</v>
      </c>
      <c r="F845" s="41">
        <v>35192</v>
      </c>
      <c r="G845" s="18" t="s">
        <v>18</v>
      </c>
      <c r="H845" s="18" t="s">
        <v>1326</v>
      </c>
      <c r="I845" s="21">
        <v>45017</v>
      </c>
      <c r="J845" s="29" t="s">
        <v>1327</v>
      </c>
      <c r="K845" s="19" t="s">
        <v>40</v>
      </c>
      <c r="L845" s="19" t="s">
        <v>1593</v>
      </c>
      <c r="M845" s="19" t="s">
        <v>42</v>
      </c>
      <c r="N845" s="22" t="s">
        <v>24</v>
      </c>
      <c r="O845" s="64"/>
    </row>
    <row r="846" spans="1:15" s="65" customFormat="1" ht="30" customHeight="1">
      <c r="A846" s="18">
        <v>844</v>
      </c>
      <c r="B846" s="38" t="s">
        <v>2196</v>
      </c>
      <c r="C846" s="20">
        <f t="shared" ca="1" si="13"/>
        <v>46</v>
      </c>
      <c r="D846" s="29" t="s">
        <v>2197</v>
      </c>
      <c r="E846" s="19" t="s">
        <v>17</v>
      </c>
      <c r="F846" s="21">
        <v>28812</v>
      </c>
      <c r="G846" s="18" t="s">
        <v>28</v>
      </c>
      <c r="H846" s="18" t="s">
        <v>1326</v>
      </c>
      <c r="I846" s="21">
        <v>41609</v>
      </c>
      <c r="J846" s="29" t="s">
        <v>1327</v>
      </c>
      <c r="K846" s="19" t="s">
        <v>728</v>
      </c>
      <c r="L846" s="19" t="s">
        <v>587</v>
      </c>
      <c r="M846" s="19" t="s">
        <v>468</v>
      </c>
      <c r="N846" s="22" t="s">
        <v>77</v>
      </c>
      <c r="O846" s="64"/>
    </row>
    <row r="847" spans="1:15" ht="30" customHeight="1">
      <c r="A847" s="18">
        <v>845</v>
      </c>
      <c r="B847" s="38" t="s">
        <v>2198</v>
      </c>
      <c r="C847" s="20">
        <f t="shared" ca="1" si="13"/>
        <v>38</v>
      </c>
      <c r="D847" s="29" t="s">
        <v>2199</v>
      </c>
      <c r="E847" s="19" t="s">
        <v>17</v>
      </c>
      <c r="F847" s="21">
        <v>31583</v>
      </c>
      <c r="G847" s="18" t="s">
        <v>18</v>
      </c>
      <c r="H847" s="18" t="s">
        <v>1326</v>
      </c>
      <c r="I847" s="21">
        <v>40544</v>
      </c>
      <c r="J847" s="29" t="s">
        <v>1327</v>
      </c>
      <c r="K847" s="19" t="s">
        <v>1424</v>
      </c>
      <c r="L847" s="19" t="s">
        <v>762</v>
      </c>
      <c r="M847" s="19" t="s">
        <v>42</v>
      </c>
      <c r="N847" s="22" t="s">
        <v>77</v>
      </c>
      <c r="O847" s="2"/>
    </row>
    <row r="848" spans="1:15" ht="30" customHeight="1">
      <c r="A848" s="18">
        <v>846</v>
      </c>
      <c r="B848" s="38" t="s">
        <v>2200</v>
      </c>
      <c r="C848" s="20">
        <f t="shared" ca="1" si="13"/>
        <v>41</v>
      </c>
      <c r="D848" s="29" t="s">
        <v>2201</v>
      </c>
      <c r="E848" s="19" t="s">
        <v>17</v>
      </c>
      <c r="F848" s="21">
        <v>30488</v>
      </c>
      <c r="G848" s="18" t="s">
        <v>18</v>
      </c>
      <c r="H848" s="18" t="s">
        <v>1326</v>
      </c>
      <c r="I848" s="21">
        <v>40180</v>
      </c>
      <c r="J848" s="29" t="s">
        <v>1327</v>
      </c>
      <c r="K848" s="19" t="s">
        <v>1424</v>
      </c>
      <c r="L848" s="19" t="s">
        <v>1340</v>
      </c>
      <c r="M848" s="19" t="s">
        <v>479</v>
      </c>
      <c r="N848" s="22" t="s">
        <v>77</v>
      </c>
      <c r="O848" s="2"/>
    </row>
    <row r="849" spans="1:15" ht="30" customHeight="1">
      <c r="A849" s="18">
        <v>847</v>
      </c>
      <c r="B849" s="38" t="s">
        <v>2204</v>
      </c>
      <c r="C849" s="20">
        <f t="shared" ca="1" si="13"/>
        <v>48</v>
      </c>
      <c r="D849" s="67" t="s">
        <v>2205</v>
      </c>
      <c r="E849" s="19" t="s">
        <v>647</v>
      </c>
      <c r="F849" s="21">
        <v>28020</v>
      </c>
      <c r="G849" s="18" t="s">
        <v>18</v>
      </c>
      <c r="H849" s="18" t="s">
        <v>1326</v>
      </c>
      <c r="I849" s="21">
        <v>40026</v>
      </c>
      <c r="J849" s="29" t="s">
        <v>1327</v>
      </c>
      <c r="K849" s="19" t="s">
        <v>69</v>
      </c>
      <c r="L849" s="19" t="s">
        <v>70</v>
      </c>
      <c r="M849" s="19" t="s">
        <v>42</v>
      </c>
      <c r="N849" s="22" t="s">
        <v>24</v>
      </c>
      <c r="O849" s="2"/>
    </row>
    <row r="850" spans="1:15" ht="30" customHeight="1">
      <c r="A850" s="18">
        <v>848</v>
      </c>
      <c r="B850" s="38" t="s">
        <v>2206</v>
      </c>
      <c r="C850" s="20">
        <f t="shared" ca="1" si="13"/>
        <v>37</v>
      </c>
      <c r="D850" s="29" t="s">
        <v>2207</v>
      </c>
      <c r="E850" s="19" t="s">
        <v>17</v>
      </c>
      <c r="F850" s="21">
        <v>32007</v>
      </c>
      <c r="G850" s="18" t="s">
        <v>28</v>
      </c>
      <c r="H850" s="18" t="s">
        <v>1326</v>
      </c>
      <c r="I850" s="21">
        <v>42614</v>
      </c>
      <c r="J850" s="29" t="s">
        <v>1327</v>
      </c>
      <c r="K850" s="19" t="s">
        <v>35</v>
      </c>
      <c r="L850" s="19" t="s">
        <v>1701</v>
      </c>
      <c r="M850" s="19" t="s">
        <v>76</v>
      </c>
      <c r="N850" s="22" t="s">
        <v>77</v>
      </c>
      <c r="O850" s="2"/>
    </row>
    <row r="851" spans="1:15" ht="30" customHeight="1">
      <c r="A851" s="18">
        <v>849</v>
      </c>
      <c r="B851" s="19" t="s">
        <v>2208</v>
      </c>
      <c r="C851" s="20">
        <f t="shared" ca="1" si="13"/>
        <v>40</v>
      </c>
      <c r="D851" s="29" t="s">
        <v>2209</v>
      </c>
      <c r="E851" s="19" t="s">
        <v>17</v>
      </c>
      <c r="F851" s="21">
        <v>31012</v>
      </c>
      <c r="G851" s="18" t="s">
        <v>28</v>
      </c>
      <c r="H851" s="18" t="s">
        <v>1326</v>
      </c>
      <c r="I851" s="21">
        <v>41640</v>
      </c>
      <c r="J851" s="29" t="s">
        <v>1327</v>
      </c>
      <c r="K851" s="19" t="s">
        <v>658</v>
      </c>
      <c r="L851" s="19" t="s">
        <v>587</v>
      </c>
      <c r="M851" s="19" t="s">
        <v>468</v>
      </c>
      <c r="N851" s="22" t="s">
        <v>77</v>
      </c>
      <c r="O851" s="2"/>
    </row>
    <row r="852" spans="1:15" ht="30" customHeight="1">
      <c r="A852" s="18">
        <v>850</v>
      </c>
      <c r="B852" s="28" t="s">
        <v>2210</v>
      </c>
      <c r="C852" s="20">
        <f t="shared" ca="1" si="13"/>
        <v>25</v>
      </c>
      <c r="D852" s="40" t="s">
        <v>2211</v>
      </c>
      <c r="E852" s="19" t="s">
        <v>173</v>
      </c>
      <c r="F852" s="41">
        <v>36320</v>
      </c>
      <c r="G852" s="18" t="s">
        <v>18</v>
      </c>
      <c r="H852" s="18" t="s">
        <v>1326</v>
      </c>
      <c r="I852" s="21">
        <v>45017</v>
      </c>
      <c r="J852" s="29" t="s">
        <v>1327</v>
      </c>
      <c r="K852" s="19" t="s">
        <v>69</v>
      </c>
      <c r="L852" s="19" t="s">
        <v>70</v>
      </c>
      <c r="M852" s="19" t="s">
        <v>42</v>
      </c>
      <c r="N852" s="22" t="s">
        <v>24</v>
      </c>
      <c r="O852" s="2"/>
    </row>
    <row r="853" spans="1:15" ht="30" customHeight="1">
      <c r="A853" s="18">
        <v>851</v>
      </c>
      <c r="B853" s="28" t="s">
        <v>2212</v>
      </c>
      <c r="C853" s="20">
        <f t="shared" ca="1" si="13"/>
        <v>32</v>
      </c>
      <c r="D853" s="40" t="s">
        <v>2213</v>
      </c>
      <c r="E853" s="19" t="s">
        <v>17</v>
      </c>
      <c r="F853" s="41">
        <v>33611</v>
      </c>
      <c r="G853" s="18" t="s">
        <v>28</v>
      </c>
      <c r="H853" s="18" t="s">
        <v>1326</v>
      </c>
      <c r="I853" s="21">
        <v>44944</v>
      </c>
      <c r="J853" s="29" t="s">
        <v>1327</v>
      </c>
      <c r="K853" s="19" t="s">
        <v>2214</v>
      </c>
      <c r="L853" s="19" t="s">
        <v>2215</v>
      </c>
      <c r="M853" s="19" t="s">
        <v>236</v>
      </c>
      <c r="N853" s="22" t="s">
        <v>24</v>
      </c>
      <c r="O853" s="2"/>
    </row>
    <row r="854" spans="1:15" s="68" customFormat="1" ht="30" customHeight="1">
      <c r="A854" s="18">
        <v>852</v>
      </c>
      <c r="B854" s="19" t="s">
        <v>2216</v>
      </c>
      <c r="C854" s="20">
        <f t="shared" ca="1" si="13"/>
        <v>33</v>
      </c>
      <c r="D854" s="18" t="s">
        <v>2217</v>
      </c>
      <c r="E854" s="19" t="s">
        <v>17</v>
      </c>
      <c r="F854" s="34">
        <v>33393</v>
      </c>
      <c r="G854" s="18" t="s">
        <v>18</v>
      </c>
      <c r="H854" s="18" t="s">
        <v>1109</v>
      </c>
      <c r="I854" s="21">
        <v>44562</v>
      </c>
      <c r="J854" s="18" t="s">
        <v>1116</v>
      </c>
      <c r="K854" s="53" t="s">
        <v>227</v>
      </c>
      <c r="L854" s="19" t="s">
        <v>688</v>
      </c>
      <c r="M854" s="19" t="s">
        <v>42</v>
      </c>
      <c r="N854" s="22" t="s">
        <v>24</v>
      </c>
      <c r="O854" s="2"/>
    </row>
    <row r="855" spans="1:15" s="68" customFormat="1" ht="30" customHeight="1">
      <c r="A855" s="18">
        <v>853</v>
      </c>
      <c r="B855" s="19" t="s">
        <v>2218</v>
      </c>
      <c r="C855" s="20">
        <f t="shared" ca="1" si="13"/>
        <v>33</v>
      </c>
      <c r="D855" s="18" t="s">
        <v>2219</v>
      </c>
      <c r="E855" s="19" t="s">
        <v>17</v>
      </c>
      <c r="F855" s="34">
        <v>33310</v>
      </c>
      <c r="G855" s="18" t="s">
        <v>18</v>
      </c>
      <c r="H855" s="18" t="s">
        <v>1109</v>
      </c>
      <c r="I855" s="21">
        <v>45200</v>
      </c>
      <c r="J855" s="18" t="s">
        <v>1110</v>
      </c>
      <c r="K855" s="19" t="s">
        <v>2220</v>
      </c>
      <c r="L855" s="19" t="s">
        <v>2221</v>
      </c>
      <c r="M855" s="19" t="s">
        <v>2222</v>
      </c>
      <c r="N855" s="22" t="s">
        <v>24</v>
      </c>
      <c r="O855" s="2"/>
    </row>
    <row r="856" spans="1:15" s="68" customFormat="1" ht="30" customHeight="1">
      <c r="A856" s="18">
        <v>854</v>
      </c>
      <c r="B856" s="19" t="s">
        <v>2223</v>
      </c>
      <c r="C856" s="20">
        <f t="shared" ca="1" si="13"/>
        <v>36</v>
      </c>
      <c r="D856" s="18" t="s">
        <v>2224</v>
      </c>
      <c r="E856" s="19" t="s">
        <v>17</v>
      </c>
      <c r="F856" s="34">
        <v>32188</v>
      </c>
      <c r="G856" s="18" t="s">
        <v>28</v>
      </c>
      <c r="H856" s="18" t="s">
        <v>1109</v>
      </c>
      <c r="I856" s="21">
        <v>45200</v>
      </c>
      <c r="J856" s="18" t="s">
        <v>1110</v>
      </c>
      <c r="K856" s="19" t="s">
        <v>2220</v>
      </c>
      <c r="L856" s="19" t="s">
        <v>2225</v>
      </c>
      <c r="M856" s="19" t="s">
        <v>2226</v>
      </c>
      <c r="N856" s="22" t="s">
        <v>24</v>
      </c>
      <c r="O856" s="2"/>
    </row>
    <row r="857" spans="1:15" s="68" customFormat="1" ht="30" customHeight="1">
      <c r="A857" s="18">
        <v>855</v>
      </c>
      <c r="B857" s="19" t="s">
        <v>2227</v>
      </c>
      <c r="C857" s="20">
        <f t="shared" ca="1" si="13"/>
        <v>31</v>
      </c>
      <c r="D857" s="18" t="s">
        <v>2228</v>
      </c>
      <c r="E857" s="19" t="s">
        <v>17</v>
      </c>
      <c r="F857" s="34">
        <v>34048</v>
      </c>
      <c r="G857" s="18" t="s">
        <v>18</v>
      </c>
      <c r="H857" s="18" t="s">
        <v>19</v>
      </c>
      <c r="I857" s="21">
        <v>43497</v>
      </c>
      <c r="J857" s="18" t="s">
        <v>29</v>
      </c>
      <c r="K857" s="19" t="s">
        <v>21</v>
      </c>
      <c r="L857" s="19" t="s">
        <v>30</v>
      </c>
      <c r="M857" s="19" t="s">
        <v>23</v>
      </c>
      <c r="N857" s="22" t="s">
        <v>24</v>
      </c>
      <c r="O857" s="2"/>
    </row>
    <row r="858" spans="1:15" s="68" customFormat="1" ht="30" customHeight="1">
      <c r="A858" s="18">
        <v>856</v>
      </c>
      <c r="B858" s="19" t="s">
        <v>2229</v>
      </c>
      <c r="C858" s="20">
        <f t="shared" ca="1" si="13"/>
        <v>31</v>
      </c>
      <c r="D858" s="18" t="s">
        <v>2230</v>
      </c>
      <c r="E858" s="19" t="s">
        <v>2231</v>
      </c>
      <c r="F858" s="34">
        <v>34316</v>
      </c>
      <c r="G858" s="18" t="s">
        <v>18</v>
      </c>
      <c r="H858" s="18" t="s">
        <v>19</v>
      </c>
      <c r="I858" s="21">
        <v>43497</v>
      </c>
      <c r="J858" s="18" t="s">
        <v>29</v>
      </c>
      <c r="K858" s="19" t="s">
        <v>2232</v>
      </c>
      <c r="L858" s="19" t="s">
        <v>497</v>
      </c>
      <c r="M858" s="19" t="s">
        <v>1227</v>
      </c>
      <c r="N858" s="22" t="s">
        <v>24</v>
      </c>
      <c r="O858" s="2"/>
    </row>
    <row r="859" spans="1:15" s="68" customFormat="1" ht="30" customHeight="1">
      <c r="A859" s="18">
        <v>857</v>
      </c>
      <c r="B859" s="229" t="s">
        <v>2444</v>
      </c>
      <c r="C859" s="231">
        <f t="shared" ca="1" si="13"/>
        <v>29</v>
      </c>
      <c r="D859" s="228" t="s">
        <v>2625</v>
      </c>
      <c r="E859" s="275" t="s">
        <v>17</v>
      </c>
      <c r="F859" s="230">
        <v>35031</v>
      </c>
      <c r="G859" s="229" t="s">
        <v>18</v>
      </c>
      <c r="H859" s="228" t="s">
        <v>1326</v>
      </c>
      <c r="I859" s="232">
        <v>45404</v>
      </c>
      <c r="J859" s="238" t="s">
        <v>1327</v>
      </c>
      <c r="K859" s="229" t="s">
        <v>2585</v>
      </c>
      <c r="L859" s="237" t="s">
        <v>2575</v>
      </c>
      <c r="M859" s="227" t="s">
        <v>1227</v>
      </c>
      <c r="N859" s="233" t="s">
        <v>24</v>
      </c>
      <c r="O859" s="2"/>
    </row>
    <row r="860" spans="1:15" s="68" customFormat="1" ht="30" customHeight="1">
      <c r="A860" s="18">
        <v>858</v>
      </c>
      <c r="B860" s="229" t="s">
        <v>2445</v>
      </c>
      <c r="C860" s="231">
        <f t="shared" ca="1" si="13"/>
        <v>30</v>
      </c>
      <c r="D860" s="228" t="s">
        <v>2626</v>
      </c>
      <c r="E860" s="275" t="s">
        <v>2610</v>
      </c>
      <c r="F860" s="230">
        <v>34478</v>
      </c>
      <c r="G860" s="229" t="s">
        <v>2755</v>
      </c>
      <c r="H860" s="228" t="s">
        <v>1326</v>
      </c>
      <c r="I860" s="232">
        <v>45404</v>
      </c>
      <c r="J860" s="238" t="s">
        <v>1327</v>
      </c>
      <c r="K860" s="229" t="s">
        <v>2585</v>
      </c>
      <c r="L860" s="237" t="s">
        <v>2575</v>
      </c>
      <c r="M860" s="227" t="s">
        <v>1227</v>
      </c>
      <c r="N860" s="233" t="s">
        <v>24</v>
      </c>
      <c r="O860" s="2"/>
    </row>
    <row r="861" spans="1:15" s="68" customFormat="1" ht="30" customHeight="1">
      <c r="A861" s="18">
        <v>859</v>
      </c>
      <c r="B861" s="229" t="s">
        <v>2446</v>
      </c>
      <c r="C861" s="231">
        <f t="shared" ca="1" si="13"/>
        <v>27</v>
      </c>
      <c r="D861" s="228" t="s">
        <v>2627</v>
      </c>
      <c r="E861" s="275" t="s">
        <v>2611</v>
      </c>
      <c r="F861" s="230">
        <v>35460</v>
      </c>
      <c r="G861" s="229" t="s">
        <v>2755</v>
      </c>
      <c r="H861" s="228" t="s">
        <v>1326</v>
      </c>
      <c r="I861" s="232">
        <v>45404</v>
      </c>
      <c r="J861" s="238" t="s">
        <v>1327</v>
      </c>
      <c r="K861" s="229" t="s">
        <v>2586</v>
      </c>
      <c r="L861" s="237" t="s">
        <v>2575</v>
      </c>
      <c r="M861" s="227" t="s">
        <v>1227</v>
      </c>
      <c r="N861" s="233" t="s">
        <v>24</v>
      </c>
      <c r="O861" s="2"/>
    </row>
    <row r="862" spans="1:15" s="68" customFormat="1" ht="30" customHeight="1">
      <c r="A862" s="18">
        <v>860</v>
      </c>
      <c r="B862" s="229" t="s">
        <v>2447</v>
      </c>
      <c r="C862" s="231">
        <f t="shared" ca="1" si="13"/>
        <v>26</v>
      </c>
      <c r="D862" s="228" t="s">
        <v>2628</v>
      </c>
      <c r="E862" s="275" t="s">
        <v>17</v>
      </c>
      <c r="F862" s="230">
        <v>36116</v>
      </c>
      <c r="G862" s="229" t="s">
        <v>18</v>
      </c>
      <c r="H862" s="228" t="s">
        <v>1326</v>
      </c>
      <c r="I862" s="232">
        <v>45404</v>
      </c>
      <c r="J862" s="238" t="s">
        <v>1327</v>
      </c>
      <c r="K862" s="229" t="s">
        <v>2585</v>
      </c>
      <c r="L862" s="237" t="s">
        <v>2575</v>
      </c>
      <c r="M862" s="227" t="s">
        <v>1227</v>
      </c>
      <c r="N862" s="233" t="s">
        <v>24</v>
      </c>
      <c r="O862" s="2"/>
    </row>
    <row r="863" spans="1:15" s="68" customFormat="1" ht="30" customHeight="1">
      <c r="A863" s="18">
        <v>861</v>
      </c>
      <c r="B863" s="229" t="s">
        <v>2448</v>
      </c>
      <c r="C863" s="231">
        <f t="shared" ca="1" si="13"/>
        <v>25</v>
      </c>
      <c r="D863" s="228" t="s">
        <v>2629</v>
      </c>
      <c r="E863" s="275" t="s">
        <v>17</v>
      </c>
      <c r="F863" s="230">
        <v>36371</v>
      </c>
      <c r="G863" s="229" t="s">
        <v>18</v>
      </c>
      <c r="H863" s="228" t="s">
        <v>1326</v>
      </c>
      <c r="I863" s="232">
        <v>45404</v>
      </c>
      <c r="J863" s="238" t="s">
        <v>1327</v>
      </c>
      <c r="K863" s="229" t="s">
        <v>2585</v>
      </c>
      <c r="L863" s="237" t="s">
        <v>2575</v>
      </c>
      <c r="M863" s="227" t="s">
        <v>1227</v>
      </c>
      <c r="N863" s="233" t="s">
        <v>24</v>
      </c>
      <c r="O863" s="2"/>
    </row>
    <row r="864" spans="1:15" s="68" customFormat="1" ht="30" customHeight="1">
      <c r="A864" s="18">
        <v>862</v>
      </c>
      <c r="B864" s="229" t="s">
        <v>2449</v>
      </c>
      <c r="C864" s="231">
        <f t="shared" ca="1" si="13"/>
        <v>28</v>
      </c>
      <c r="D864" s="228" t="s">
        <v>2630</v>
      </c>
      <c r="E864" s="275" t="s">
        <v>17</v>
      </c>
      <c r="F864" s="230">
        <v>35166</v>
      </c>
      <c r="G864" s="229" t="s">
        <v>18</v>
      </c>
      <c r="H864" s="228" t="s">
        <v>1326</v>
      </c>
      <c r="I864" s="232">
        <v>45404</v>
      </c>
      <c r="J864" s="238" t="s">
        <v>1327</v>
      </c>
      <c r="K864" s="229" t="s">
        <v>2587</v>
      </c>
      <c r="L864" s="237" t="s">
        <v>2576</v>
      </c>
      <c r="M864" s="227" t="s">
        <v>1227</v>
      </c>
      <c r="N864" s="233" t="s">
        <v>24</v>
      </c>
      <c r="O864" s="2"/>
    </row>
    <row r="865" spans="1:15" s="68" customFormat="1" ht="30" customHeight="1">
      <c r="A865" s="18">
        <v>863</v>
      </c>
      <c r="B865" s="229" t="s">
        <v>2450</v>
      </c>
      <c r="C865" s="231">
        <f t="shared" ca="1" si="13"/>
        <v>24</v>
      </c>
      <c r="D865" s="228" t="s">
        <v>2631</v>
      </c>
      <c r="E865" s="275" t="s">
        <v>17</v>
      </c>
      <c r="F865" s="230">
        <v>36804</v>
      </c>
      <c r="G865" s="229" t="s">
        <v>18</v>
      </c>
      <c r="H865" s="228" t="s">
        <v>1326</v>
      </c>
      <c r="I865" s="232">
        <v>45404</v>
      </c>
      <c r="J865" s="238" t="s">
        <v>1327</v>
      </c>
      <c r="K865" s="229" t="s">
        <v>2587</v>
      </c>
      <c r="L865" s="237" t="s">
        <v>2576</v>
      </c>
      <c r="M865" s="227" t="s">
        <v>1227</v>
      </c>
      <c r="N865" s="233" t="s">
        <v>24</v>
      </c>
      <c r="O865" s="2"/>
    </row>
    <row r="866" spans="1:15" s="68" customFormat="1" ht="30" customHeight="1">
      <c r="A866" s="18">
        <v>864</v>
      </c>
      <c r="B866" s="229" t="s">
        <v>2451</v>
      </c>
      <c r="C866" s="231">
        <f t="shared" ca="1" si="13"/>
        <v>29</v>
      </c>
      <c r="D866" s="228" t="s">
        <v>2632</v>
      </c>
      <c r="E866" s="275" t="s">
        <v>17</v>
      </c>
      <c r="F866" s="230">
        <v>34971</v>
      </c>
      <c r="G866" s="229" t="s">
        <v>18</v>
      </c>
      <c r="H866" s="228" t="s">
        <v>1326</v>
      </c>
      <c r="I866" s="232">
        <v>45404</v>
      </c>
      <c r="J866" s="238" t="s">
        <v>1327</v>
      </c>
      <c r="K866" s="229" t="s">
        <v>2587</v>
      </c>
      <c r="L866" s="237" t="s">
        <v>2576</v>
      </c>
      <c r="M866" s="227" t="s">
        <v>1227</v>
      </c>
      <c r="N866" s="233" t="s">
        <v>24</v>
      </c>
      <c r="O866" s="2"/>
    </row>
    <row r="867" spans="1:15" s="68" customFormat="1" ht="30" customHeight="1">
      <c r="A867" s="18">
        <v>865</v>
      </c>
      <c r="B867" s="229" t="s">
        <v>2452</v>
      </c>
      <c r="C867" s="231">
        <f t="shared" ca="1" si="13"/>
        <v>29</v>
      </c>
      <c r="D867" s="228" t="s">
        <v>2633</v>
      </c>
      <c r="E867" s="275" t="s">
        <v>17</v>
      </c>
      <c r="F867" s="230">
        <v>34948</v>
      </c>
      <c r="G867" s="229" t="s">
        <v>18</v>
      </c>
      <c r="H867" s="228" t="s">
        <v>1326</v>
      </c>
      <c r="I867" s="232">
        <v>45404</v>
      </c>
      <c r="J867" s="238" t="s">
        <v>1327</v>
      </c>
      <c r="K867" s="229" t="s">
        <v>2587</v>
      </c>
      <c r="L867" s="237" t="s">
        <v>2576</v>
      </c>
      <c r="M867" s="227" t="s">
        <v>1227</v>
      </c>
      <c r="N867" s="233" t="s">
        <v>24</v>
      </c>
      <c r="O867" s="2"/>
    </row>
    <row r="868" spans="1:15" s="68" customFormat="1" ht="30" customHeight="1">
      <c r="A868" s="18">
        <v>866</v>
      </c>
      <c r="B868" s="229" t="s">
        <v>2453</v>
      </c>
      <c r="C868" s="231">
        <f t="shared" ca="1" si="13"/>
        <v>26</v>
      </c>
      <c r="D868" s="228" t="s">
        <v>2634</v>
      </c>
      <c r="E868" s="275" t="s">
        <v>73</v>
      </c>
      <c r="F868" s="230">
        <v>35939</v>
      </c>
      <c r="G868" s="229" t="s">
        <v>2755</v>
      </c>
      <c r="H868" s="228" t="s">
        <v>1326</v>
      </c>
      <c r="I868" s="232">
        <v>45404</v>
      </c>
      <c r="J868" s="238" t="s">
        <v>1327</v>
      </c>
      <c r="K868" s="229" t="s">
        <v>2588</v>
      </c>
      <c r="L868" s="237" t="s">
        <v>1170</v>
      </c>
      <c r="M868" s="227"/>
      <c r="N868" s="233" t="s">
        <v>24</v>
      </c>
      <c r="O868" s="2"/>
    </row>
    <row r="869" spans="1:15" s="68" customFormat="1" ht="30" customHeight="1">
      <c r="A869" s="18">
        <v>867</v>
      </c>
      <c r="B869" s="229" t="s">
        <v>2454</v>
      </c>
      <c r="C869" s="231">
        <f t="shared" ca="1" si="13"/>
        <v>27</v>
      </c>
      <c r="D869" s="228" t="s">
        <v>2635</v>
      </c>
      <c r="E869" s="275" t="s">
        <v>2612</v>
      </c>
      <c r="F869" s="230">
        <v>35450</v>
      </c>
      <c r="G869" s="229" t="s">
        <v>2755</v>
      </c>
      <c r="H869" s="228" t="s">
        <v>1326</v>
      </c>
      <c r="I869" s="232">
        <v>45404</v>
      </c>
      <c r="J869" s="238" t="s">
        <v>1327</v>
      </c>
      <c r="K869" s="229" t="s">
        <v>2588</v>
      </c>
      <c r="L869" s="237" t="s">
        <v>1170</v>
      </c>
      <c r="M869" s="227"/>
      <c r="N869" s="233" t="s">
        <v>24</v>
      </c>
      <c r="O869" s="2"/>
    </row>
    <row r="870" spans="1:15" s="68" customFormat="1" ht="30" customHeight="1">
      <c r="A870" s="18">
        <v>868</v>
      </c>
      <c r="B870" s="229" t="s">
        <v>2455</v>
      </c>
      <c r="C870" s="231">
        <f t="shared" ca="1" si="13"/>
        <v>25</v>
      </c>
      <c r="D870" s="228" t="s">
        <v>2636</v>
      </c>
      <c r="E870" s="275" t="s">
        <v>17</v>
      </c>
      <c r="F870" s="230">
        <v>36509</v>
      </c>
      <c r="G870" s="229" t="s">
        <v>2755</v>
      </c>
      <c r="H870" s="228" t="s">
        <v>1326</v>
      </c>
      <c r="I870" s="232">
        <v>45404</v>
      </c>
      <c r="J870" s="238" t="s">
        <v>1327</v>
      </c>
      <c r="K870" s="229" t="s">
        <v>2589</v>
      </c>
      <c r="L870" s="237" t="s">
        <v>2577</v>
      </c>
      <c r="M870" s="227" t="s">
        <v>1227</v>
      </c>
      <c r="N870" s="233" t="s">
        <v>77</v>
      </c>
      <c r="O870" s="2"/>
    </row>
    <row r="871" spans="1:15" s="68" customFormat="1" ht="30" customHeight="1">
      <c r="A871" s="18">
        <v>869</v>
      </c>
      <c r="B871" s="229" t="s">
        <v>2456</v>
      </c>
      <c r="C871" s="231">
        <f t="shared" ca="1" si="13"/>
        <v>27</v>
      </c>
      <c r="D871" s="228" t="s">
        <v>2637</v>
      </c>
      <c r="E871" s="275" t="s">
        <v>17</v>
      </c>
      <c r="F871" s="230">
        <v>35544</v>
      </c>
      <c r="G871" s="229" t="s">
        <v>2755</v>
      </c>
      <c r="H871" s="228" t="s">
        <v>1326</v>
      </c>
      <c r="I871" s="232">
        <v>45404</v>
      </c>
      <c r="J871" s="238" t="s">
        <v>1327</v>
      </c>
      <c r="K871" s="229" t="s">
        <v>2590</v>
      </c>
      <c r="L871" s="237" t="s">
        <v>2577</v>
      </c>
      <c r="M871" s="227" t="s">
        <v>1227</v>
      </c>
      <c r="N871" s="233" t="s">
        <v>77</v>
      </c>
      <c r="O871" s="2"/>
    </row>
    <row r="872" spans="1:15" s="68" customFormat="1" ht="30" customHeight="1">
      <c r="A872" s="18">
        <v>870</v>
      </c>
      <c r="B872" s="229" t="s">
        <v>2457</v>
      </c>
      <c r="C872" s="231">
        <f t="shared" ca="1" si="13"/>
        <v>27</v>
      </c>
      <c r="D872" s="228" t="s">
        <v>2638</v>
      </c>
      <c r="E872" s="275" t="s">
        <v>2613</v>
      </c>
      <c r="F872" s="230">
        <v>35713</v>
      </c>
      <c r="G872" s="229" t="s">
        <v>2755</v>
      </c>
      <c r="H872" s="228" t="s">
        <v>1326</v>
      </c>
      <c r="I872" s="232">
        <v>45404</v>
      </c>
      <c r="J872" s="238" t="s">
        <v>1327</v>
      </c>
      <c r="K872" s="229" t="s">
        <v>2591</v>
      </c>
      <c r="L872" s="237" t="s">
        <v>1686</v>
      </c>
      <c r="M872" s="227" t="s">
        <v>1227</v>
      </c>
      <c r="N872" s="233" t="s">
        <v>24</v>
      </c>
      <c r="O872" s="2"/>
    </row>
    <row r="873" spans="1:15" s="68" customFormat="1" ht="30" customHeight="1">
      <c r="A873" s="18">
        <v>871</v>
      </c>
      <c r="B873" s="229" t="s">
        <v>2458</v>
      </c>
      <c r="C873" s="231">
        <f t="shared" ca="1" si="13"/>
        <v>22</v>
      </c>
      <c r="D873" s="228" t="s">
        <v>2639</v>
      </c>
      <c r="E873" s="275" t="s">
        <v>17</v>
      </c>
      <c r="F873" s="230">
        <v>37432</v>
      </c>
      <c r="G873" s="229" t="s">
        <v>18</v>
      </c>
      <c r="H873" s="228" t="s">
        <v>1326</v>
      </c>
      <c r="I873" s="232">
        <v>45404</v>
      </c>
      <c r="J873" s="238" t="s">
        <v>1327</v>
      </c>
      <c r="K873" s="229" t="s">
        <v>2592</v>
      </c>
      <c r="L873" s="237" t="s">
        <v>2578</v>
      </c>
      <c r="M873" s="227" t="s">
        <v>1227</v>
      </c>
      <c r="N873" s="233" t="s">
        <v>24</v>
      </c>
      <c r="O873" s="2"/>
    </row>
    <row r="874" spans="1:15" s="68" customFormat="1" ht="30" customHeight="1">
      <c r="A874" s="18">
        <v>872</v>
      </c>
      <c r="B874" s="229" t="s">
        <v>2459</v>
      </c>
      <c r="C874" s="231">
        <f t="shared" ca="1" si="13"/>
        <v>29</v>
      </c>
      <c r="D874" s="228" t="s">
        <v>2640</v>
      </c>
      <c r="E874" s="275" t="s">
        <v>73</v>
      </c>
      <c r="F874" s="230">
        <v>34893</v>
      </c>
      <c r="G874" s="229" t="s">
        <v>2755</v>
      </c>
      <c r="H874" s="228" t="s">
        <v>1326</v>
      </c>
      <c r="I874" s="232">
        <v>45404</v>
      </c>
      <c r="J874" s="238" t="s">
        <v>1327</v>
      </c>
      <c r="K874" s="229" t="s">
        <v>2593</v>
      </c>
      <c r="L874" s="237" t="s">
        <v>2579</v>
      </c>
      <c r="M874" s="227" t="s">
        <v>1227</v>
      </c>
      <c r="N874" s="233" t="s">
        <v>77</v>
      </c>
      <c r="O874" s="2"/>
    </row>
    <row r="875" spans="1:15" s="68" customFormat="1" ht="30" customHeight="1">
      <c r="A875" s="18">
        <v>873</v>
      </c>
      <c r="B875" s="229" t="s">
        <v>2460</v>
      </c>
      <c r="C875" s="231">
        <f t="shared" ca="1" si="13"/>
        <v>26</v>
      </c>
      <c r="D875" s="228" t="s">
        <v>2641</v>
      </c>
      <c r="E875" s="275" t="s">
        <v>306</v>
      </c>
      <c r="F875" s="230">
        <v>35885</v>
      </c>
      <c r="G875" s="229" t="s">
        <v>18</v>
      </c>
      <c r="H875" s="228" t="s">
        <v>1326</v>
      </c>
      <c r="I875" s="232">
        <v>45404</v>
      </c>
      <c r="J875" s="238" t="s">
        <v>1327</v>
      </c>
      <c r="K875" s="229" t="s">
        <v>2594</v>
      </c>
      <c r="L875" s="237" t="s">
        <v>1329</v>
      </c>
      <c r="M875" s="227" t="s">
        <v>1227</v>
      </c>
      <c r="N875" s="233" t="s">
        <v>24</v>
      </c>
      <c r="O875" s="2"/>
    </row>
    <row r="876" spans="1:15" s="68" customFormat="1" ht="30" customHeight="1">
      <c r="A876" s="18">
        <v>874</v>
      </c>
      <c r="B876" s="229" t="s">
        <v>2461</v>
      </c>
      <c r="C876" s="231">
        <f t="shared" ca="1" si="13"/>
        <v>24</v>
      </c>
      <c r="D876" s="228" t="s">
        <v>2642</v>
      </c>
      <c r="E876" s="275" t="s">
        <v>17</v>
      </c>
      <c r="F876" s="230">
        <v>36613</v>
      </c>
      <c r="G876" s="229" t="s">
        <v>18</v>
      </c>
      <c r="H876" s="228" t="s">
        <v>1326</v>
      </c>
      <c r="I876" s="232">
        <v>45404</v>
      </c>
      <c r="J876" s="238" t="s">
        <v>1327</v>
      </c>
      <c r="K876" s="229" t="s">
        <v>2595</v>
      </c>
      <c r="L876" s="237" t="s">
        <v>957</v>
      </c>
      <c r="M876" s="227" t="s">
        <v>1227</v>
      </c>
      <c r="N876" s="233" t="s">
        <v>24</v>
      </c>
      <c r="O876" s="2"/>
    </row>
    <row r="877" spans="1:15" s="68" customFormat="1" ht="30" customHeight="1">
      <c r="A877" s="18">
        <v>875</v>
      </c>
      <c r="B877" s="229" t="s">
        <v>2462</v>
      </c>
      <c r="C877" s="231">
        <f t="shared" ca="1" si="13"/>
        <v>23</v>
      </c>
      <c r="D877" s="228" t="s">
        <v>2643</v>
      </c>
      <c r="E877" s="275" t="s">
        <v>509</v>
      </c>
      <c r="F877" s="230">
        <v>36979</v>
      </c>
      <c r="G877" s="229" t="s">
        <v>2755</v>
      </c>
      <c r="H877" s="228" t="s">
        <v>1326</v>
      </c>
      <c r="I877" s="232">
        <v>45404</v>
      </c>
      <c r="J877" s="238" t="s">
        <v>1327</v>
      </c>
      <c r="K877" s="229" t="s">
        <v>2595</v>
      </c>
      <c r="L877" s="237" t="s">
        <v>957</v>
      </c>
      <c r="M877" s="227" t="s">
        <v>1227</v>
      </c>
      <c r="N877" s="233" t="s">
        <v>24</v>
      </c>
      <c r="O877" s="2"/>
    </row>
    <row r="878" spans="1:15" s="68" customFormat="1" ht="30" customHeight="1">
      <c r="A878" s="18">
        <v>876</v>
      </c>
      <c r="B878" s="229" t="s">
        <v>2463</v>
      </c>
      <c r="C878" s="231">
        <f t="shared" ca="1" si="13"/>
        <v>24</v>
      </c>
      <c r="D878" s="228" t="s">
        <v>2644</v>
      </c>
      <c r="E878" s="275" t="s">
        <v>33</v>
      </c>
      <c r="F878" s="230">
        <v>36875</v>
      </c>
      <c r="G878" s="229" t="s">
        <v>18</v>
      </c>
      <c r="H878" s="228" t="s">
        <v>1326</v>
      </c>
      <c r="I878" s="232">
        <v>45404</v>
      </c>
      <c r="J878" s="238" t="s">
        <v>1327</v>
      </c>
      <c r="K878" s="229" t="s">
        <v>2595</v>
      </c>
      <c r="L878" s="237" t="s">
        <v>957</v>
      </c>
      <c r="M878" s="227" t="s">
        <v>1227</v>
      </c>
      <c r="N878" s="233" t="s">
        <v>24</v>
      </c>
      <c r="O878" s="2"/>
    </row>
    <row r="879" spans="1:15" s="68" customFormat="1" ht="30" customHeight="1">
      <c r="A879" s="18">
        <v>877</v>
      </c>
      <c r="B879" s="229" t="s">
        <v>2464</v>
      </c>
      <c r="C879" s="231">
        <f t="shared" ca="1" si="13"/>
        <v>23</v>
      </c>
      <c r="D879" s="228" t="s">
        <v>2645</v>
      </c>
      <c r="E879" s="275" t="s">
        <v>17</v>
      </c>
      <c r="F879" s="230">
        <v>36895</v>
      </c>
      <c r="G879" s="229" t="s">
        <v>2755</v>
      </c>
      <c r="H879" s="228" t="s">
        <v>1326</v>
      </c>
      <c r="I879" s="232">
        <v>45404</v>
      </c>
      <c r="J879" s="238" t="s">
        <v>1327</v>
      </c>
      <c r="K879" s="229" t="s">
        <v>2595</v>
      </c>
      <c r="L879" s="237" t="s">
        <v>957</v>
      </c>
      <c r="M879" s="227" t="s">
        <v>1227</v>
      </c>
      <c r="N879" s="233" t="s">
        <v>24</v>
      </c>
      <c r="O879" s="2"/>
    </row>
    <row r="880" spans="1:15" s="68" customFormat="1" ht="30" customHeight="1">
      <c r="A880" s="18">
        <v>878</v>
      </c>
      <c r="B880" s="229" t="s">
        <v>2465</v>
      </c>
      <c r="C880" s="231">
        <f t="shared" ca="1" si="13"/>
        <v>29</v>
      </c>
      <c r="D880" s="228" t="s">
        <v>2646</v>
      </c>
      <c r="E880" s="275" t="s">
        <v>17</v>
      </c>
      <c r="F880" s="230">
        <v>34723</v>
      </c>
      <c r="G880" s="229" t="s">
        <v>18</v>
      </c>
      <c r="H880" s="228" t="s">
        <v>1326</v>
      </c>
      <c r="I880" s="232">
        <v>45404</v>
      </c>
      <c r="J880" s="238" t="s">
        <v>1327</v>
      </c>
      <c r="K880" s="229" t="s">
        <v>2596</v>
      </c>
      <c r="L880" s="237" t="s">
        <v>2580</v>
      </c>
      <c r="M880" s="227" t="s">
        <v>2756</v>
      </c>
      <c r="N880" s="233" t="s">
        <v>77</v>
      </c>
      <c r="O880" s="2"/>
    </row>
    <row r="881" spans="1:15" s="68" customFormat="1" ht="30" customHeight="1">
      <c r="A881" s="18">
        <v>879</v>
      </c>
      <c r="B881" s="229" t="s">
        <v>2466</v>
      </c>
      <c r="C881" s="231">
        <f t="shared" ca="1" si="13"/>
        <v>24</v>
      </c>
      <c r="D881" s="228" t="s">
        <v>2647</v>
      </c>
      <c r="E881" s="275" t="s">
        <v>779</v>
      </c>
      <c r="F881" s="230">
        <v>36754</v>
      </c>
      <c r="G881" s="229" t="s">
        <v>2755</v>
      </c>
      <c r="H881" s="228" t="s">
        <v>1326</v>
      </c>
      <c r="I881" s="232">
        <v>45404</v>
      </c>
      <c r="J881" s="238" t="s">
        <v>1327</v>
      </c>
      <c r="K881" s="229" t="s">
        <v>2596</v>
      </c>
      <c r="L881" s="237" t="s">
        <v>2581</v>
      </c>
      <c r="M881" s="227" t="s">
        <v>2756</v>
      </c>
      <c r="N881" s="233" t="s">
        <v>77</v>
      </c>
      <c r="O881" s="2"/>
    </row>
    <row r="882" spans="1:15" s="68" customFormat="1" ht="30" customHeight="1">
      <c r="A882" s="18">
        <v>880</v>
      </c>
      <c r="B882" s="229" t="s">
        <v>2785</v>
      </c>
      <c r="C882" s="231">
        <f t="shared" ref="C882:C945" ca="1" si="14">(YEAR(NOW())-YEAR(F882))</f>
        <v>30</v>
      </c>
      <c r="D882" s="238" t="s">
        <v>2786</v>
      </c>
      <c r="E882" s="275" t="s">
        <v>17</v>
      </c>
      <c r="F882" s="230">
        <v>34592</v>
      </c>
      <c r="G882" s="229" t="s">
        <v>18</v>
      </c>
      <c r="H882" s="228" t="s">
        <v>1326</v>
      </c>
      <c r="I882" s="232">
        <v>45404</v>
      </c>
      <c r="J882" s="238" t="s">
        <v>1327</v>
      </c>
      <c r="K882" s="229" t="s">
        <v>2596</v>
      </c>
      <c r="L882" s="237" t="s">
        <v>2581</v>
      </c>
      <c r="M882" s="227" t="s">
        <v>2756</v>
      </c>
      <c r="N882" s="233" t="s">
        <v>77</v>
      </c>
      <c r="O882" s="2"/>
    </row>
    <row r="883" spans="1:15" s="68" customFormat="1" ht="30" customHeight="1">
      <c r="A883" s="18">
        <v>881</v>
      </c>
      <c r="B883" s="229" t="s">
        <v>2468</v>
      </c>
      <c r="C883" s="231">
        <f t="shared" ca="1" si="14"/>
        <v>25</v>
      </c>
      <c r="D883" s="228" t="s">
        <v>2649</v>
      </c>
      <c r="E883" s="275" t="s">
        <v>2614</v>
      </c>
      <c r="F883" s="230">
        <v>36240</v>
      </c>
      <c r="G883" s="229" t="s">
        <v>2755</v>
      </c>
      <c r="H883" s="228" t="s">
        <v>1326</v>
      </c>
      <c r="I883" s="232">
        <v>45404</v>
      </c>
      <c r="J883" s="238" t="s">
        <v>1327</v>
      </c>
      <c r="K883" s="229" t="s">
        <v>2596</v>
      </c>
      <c r="L883" s="237" t="s">
        <v>2581</v>
      </c>
      <c r="M883" s="227" t="s">
        <v>2756</v>
      </c>
      <c r="N883" s="233" t="s">
        <v>77</v>
      </c>
      <c r="O883" s="2"/>
    </row>
    <row r="884" spans="1:15" s="68" customFormat="1" ht="30" customHeight="1">
      <c r="A884" s="18">
        <v>882</v>
      </c>
      <c r="B884" s="229" t="s">
        <v>2469</v>
      </c>
      <c r="C884" s="231">
        <f t="shared" ca="1" si="14"/>
        <v>33</v>
      </c>
      <c r="D884" s="228" t="s">
        <v>2650</v>
      </c>
      <c r="E884" s="275" t="s">
        <v>17</v>
      </c>
      <c r="F884" s="230">
        <v>33401</v>
      </c>
      <c r="G884" s="229" t="s">
        <v>2755</v>
      </c>
      <c r="H884" s="228" t="s">
        <v>1326</v>
      </c>
      <c r="I884" s="232">
        <v>45404</v>
      </c>
      <c r="J884" s="238" t="s">
        <v>1327</v>
      </c>
      <c r="K884" s="229" t="s">
        <v>2597</v>
      </c>
      <c r="L884" s="237" t="s">
        <v>675</v>
      </c>
      <c r="M884" s="227" t="s">
        <v>23</v>
      </c>
      <c r="N884" s="233" t="s">
        <v>24</v>
      </c>
      <c r="O884" s="2"/>
    </row>
    <row r="885" spans="1:15" s="68" customFormat="1" ht="30" customHeight="1">
      <c r="A885" s="18">
        <v>883</v>
      </c>
      <c r="B885" s="229" t="s">
        <v>2470</v>
      </c>
      <c r="C885" s="231">
        <f t="shared" ca="1" si="14"/>
        <v>30</v>
      </c>
      <c r="D885" s="228" t="s">
        <v>2651</v>
      </c>
      <c r="E885" s="275" t="s">
        <v>17</v>
      </c>
      <c r="F885" s="230">
        <v>34422</v>
      </c>
      <c r="G885" s="229" t="s">
        <v>2755</v>
      </c>
      <c r="H885" s="228" t="s">
        <v>1326</v>
      </c>
      <c r="I885" s="232">
        <v>45404</v>
      </c>
      <c r="J885" s="238" t="s">
        <v>1327</v>
      </c>
      <c r="K885" s="229" t="s">
        <v>2597</v>
      </c>
      <c r="L885" s="237" t="s">
        <v>675</v>
      </c>
      <c r="M885" s="227" t="s">
        <v>23</v>
      </c>
      <c r="N885" s="233" t="s">
        <v>24</v>
      </c>
      <c r="O885" s="2"/>
    </row>
    <row r="886" spans="1:15" s="68" customFormat="1" ht="30" customHeight="1">
      <c r="A886" s="18">
        <v>884</v>
      </c>
      <c r="B886" s="229" t="s">
        <v>2471</v>
      </c>
      <c r="C886" s="231">
        <f t="shared" ca="1" si="14"/>
        <v>26</v>
      </c>
      <c r="D886" s="228" t="s">
        <v>2652</v>
      </c>
      <c r="E886" s="275" t="s">
        <v>131</v>
      </c>
      <c r="F886" s="230">
        <v>36091</v>
      </c>
      <c r="G886" s="229" t="s">
        <v>2755</v>
      </c>
      <c r="H886" s="228" t="s">
        <v>1326</v>
      </c>
      <c r="I886" s="232">
        <v>45404</v>
      </c>
      <c r="J886" s="238" t="s">
        <v>1327</v>
      </c>
      <c r="K886" s="229" t="s">
        <v>2597</v>
      </c>
      <c r="L886" s="237" t="s">
        <v>675</v>
      </c>
      <c r="M886" s="227" t="s">
        <v>23</v>
      </c>
      <c r="N886" s="233" t="s">
        <v>24</v>
      </c>
      <c r="O886" s="2"/>
    </row>
    <row r="887" spans="1:15" s="68" customFormat="1" ht="30" customHeight="1">
      <c r="A887" s="18">
        <v>885</v>
      </c>
      <c r="B887" s="229" t="s">
        <v>2472</v>
      </c>
      <c r="C887" s="231">
        <f t="shared" ca="1" si="14"/>
        <v>32</v>
      </c>
      <c r="D887" s="228" t="s">
        <v>2653</v>
      </c>
      <c r="E887" s="275" t="s">
        <v>33</v>
      </c>
      <c r="F887" s="230">
        <v>33772</v>
      </c>
      <c r="G887" s="229" t="s">
        <v>18</v>
      </c>
      <c r="H887" s="228" t="s">
        <v>1326</v>
      </c>
      <c r="I887" s="232">
        <v>45404</v>
      </c>
      <c r="J887" s="238" t="s">
        <v>1327</v>
      </c>
      <c r="K887" s="229" t="s">
        <v>2597</v>
      </c>
      <c r="L887" s="237" t="s">
        <v>675</v>
      </c>
      <c r="M887" s="227" t="s">
        <v>23</v>
      </c>
      <c r="N887" s="233" t="s">
        <v>24</v>
      </c>
      <c r="O887" s="2"/>
    </row>
    <row r="888" spans="1:15" s="68" customFormat="1" ht="30" customHeight="1">
      <c r="A888" s="18">
        <v>886</v>
      </c>
      <c r="B888" s="229" t="s">
        <v>2473</v>
      </c>
      <c r="C888" s="231">
        <f t="shared" ca="1" si="14"/>
        <v>27</v>
      </c>
      <c r="D888" s="228" t="s">
        <v>2654</v>
      </c>
      <c r="E888" s="275" t="s">
        <v>17</v>
      </c>
      <c r="F888" s="230">
        <v>35454</v>
      </c>
      <c r="G888" s="229" t="s">
        <v>2755</v>
      </c>
      <c r="H888" s="228" t="s">
        <v>1326</v>
      </c>
      <c r="I888" s="232">
        <v>45404</v>
      </c>
      <c r="J888" s="238" t="s">
        <v>1327</v>
      </c>
      <c r="K888" s="229" t="s">
        <v>2597</v>
      </c>
      <c r="L888" s="237" t="s">
        <v>675</v>
      </c>
      <c r="M888" s="227" t="s">
        <v>23</v>
      </c>
      <c r="N888" s="233" t="s">
        <v>24</v>
      </c>
      <c r="O888" s="2"/>
    </row>
    <row r="889" spans="1:15" s="68" customFormat="1" ht="30" customHeight="1">
      <c r="A889" s="18">
        <v>887</v>
      </c>
      <c r="B889" s="229" t="s">
        <v>2474</v>
      </c>
      <c r="C889" s="231">
        <f t="shared" ca="1" si="14"/>
        <v>25</v>
      </c>
      <c r="D889" s="228" t="s">
        <v>2655</v>
      </c>
      <c r="E889" s="275" t="s">
        <v>17</v>
      </c>
      <c r="F889" s="230">
        <v>36244</v>
      </c>
      <c r="G889" s="229" t="s">
        <v>18</v>
      </c>
      <c r="H889" s="228" t="s">
        <v>1326</v>
      </c>
      <c r="I889" s="232">
        <v>45404</v>
      </c>
      <c r="J889" s="238" t="s">
        <v>1327</v>
      </c>
      <c r="K889" s="229" t="s">
        <v>2597</v>
      </c>
      <c r="L889" s="237" t="s">
        <v>675</v>
      </c>
      <c r="M889" s="227" t="s">
        <v>23</v>
      </c>
      <c r="N889" s="233" t="s">
        <v>24</v>
      </c>
      <c r="O889" s="2"/>
    </row>
    <row r="890" spans="1:15" s="68" customFormat="1" ht="30" customHeight="1">
      <c r="A890" s="18">
        <v>888</v>
      </c>
      <c r="B890" s="229" t="s">
        <v>2475</v>
      </c>
      <c r="C890" s="231">
        <f t="shared" ca="1" si="14"/>
        <v>26</v>
      </c>
      <c r="D890" s="228" t="s">
        <v>2656</v>
      </c>
      <c r="E890" s="275" t="s">
        <v>17</v>
      </c>
      <c r="F890" s="230">
        <v>36153</v>
      </c>
      <c r="G890" s="229" t="s">
        <v>18</v>
      </c>
      <c r="H890" s="228" t="s">
        <v>1326</v>
      </c>
      <c r="I890" s="232">
        <v>45404</v>
      </c>
      <c r="J890" s="238" t="s">
        <v>1327</v>
      </c>
      <c r="K890" s="229" t="s">
        <v>2597</v>
      </c>
      <c r="L890" s="237" t="s">
        <v>675</v>
      </c>
      <c r="M890" s="227" t="s">
        <v>23</v>
      </c>
      <c r="N890" s="233" t="s">
        <v>24</v>
      </c>
      <c r="O890" s="2"/>
    </row>
    <row r="891" spans="1:15" s="68" customFormat="1" ht="30" customHeight="1">
      <c r="A891" s="18">
        <v>889</v>
      </c>
      <c r="B891" s="229" t="s">
        <v>2476</v>
      </c>
      <c r="C891" s="231">
        <f t="shared" ca="1" si="14"/>
        <v>26</v>
      </c>
      <c r="D891" s="228" t="s">
        <v>2657</v>
      </c>
      <c r="E891" s="275" t="s">
        <v>17</v>
      </c>
      <c r="F891" s="230">
        <v>35998</v>
      </c>
      <c r="G891" s="229" t="s">
        <v>2755</v>
      </c>
      <c r="H891" s="228" t="s">
        <v>1326</v>
      </c>
      <c r="I891" s="232">
        <v>45404</v>
      </c>
      <c r="J891" s="238" t="s">
        <v>1327</v>
      </c>
      <c r="K891" s="229" t="s">
        <v>2597</v>
      </c>
      <c r="L891" s="237" t="s">
        <v>675</v>
      </c>
      <c r="M891" s="227" t="s">
        <v>23</v>
      </c>
      <c r="N891" s="233" t="s">
        <v>24</v>
      </c>
      <c r="O891" s="2"/>
    </row>
    <row r="892" spans="1:15" s="68" customFormat="1" ht="30" customHeight="1">
      <c r="A892" s="18">
        <v>890</v>
      </c>
      <c r="B892" s="229" t="s">
        <v>2477</v>
      </c>
      <c r="C892" s="231">
        <f t="shared" ca="1" si="14"/>
        <v>26</v>
      </c>
      <c r="D892" s="228" t="s">
        <v>2658</v>
      </c>
      <c r="E892" s="275" t="s">
        <v>17</v>
      </c>
      <c r="F892" s="230">
        <v>35990</v>
      </c>
      <c r="G892" s="229" t="s">
        <v>2755</v>
      </c>
      <c r="H892" s="228" t="s">
        <v>1326</v>
      </c>
      <c r="I892" s="232">
        <v>45404</v>
      </c>
      <c r="J892" s="238" t="s">
        <v>1327</v>
      </c>
      <c r="K892" s="229" t="s">
        <v>2597</v>
      </c>
      <c r="L892" s="237" t="s">
        <v>675</v>
      </c>
      <c r="M892" s="227" t="s">
        <v>23</v>
      </c>
      <c r="N892" s="233" t="s">
        <v>24</v>
      </c>
      <c r="O892" s="2"/>
    </row>
    <row r="893" spans="1:15" s="68" customFormat="1" ht="30" customHeight="1">
      <c r="A893" s="18">
        <v>891</v>
      </c>
      <c r="B893" s="229" t="s">
        <v>2478</v>
      </c>
      <c r="C893" s="231">
        <f t="shared" ca="1" si="14"/>
        <v>26</v>
      </c>
      <c r="D893" s="228" t="s">
        <v>2659</v>
      </c>
      <c r="E893" s="275" t="s">
        <v>2615</v>
      </c>
      <c r="F893" s="230">
        <v>35996</v>
      </c>
      <c r="G893" s="229" t="s">
        <v>18</v>
      </c>
      <c r="H893" s="228" t="s">
        <v>1326</v>
      </c>
      <c r="I893" s="232">
        <v>45404</v>
      </c>
      <c r="J893" s="238" t="s">
        <v>1327</v>
      </c>
      <c r="K893" s="229" t="s">
        <v>2597</v>
      </c>
      <c r="L893" s="237" t="s">
        <v>675</v>
      </c>
      <c r="M893" s="227" t="s">
        <v>23</v>
      </c>
      <c r="N893" s="233" t="s">
        <v>24</v>
      </c>
      <c r="O893" s="2"/>
    </row>
    <row r="894" spans="1:15" s="68" customFormat="1" ht="30" customHeight="1">
      <c r="A894" s="18">
        <v>892</v>
      </c>
      <c r="B894" s="229" t="s">
        <v>2479</v>
      </c>
      <c r="C894" s="231">
        <f t="shared" ca="1" si="14"/>
        <v>33</v>
      </c>
      <c r="D894" s="228" t="s">
        <v>2660</v>
      </c>
      <c r="E894" s="275" t="s">
        <v>73</v>
      </c>
      <c r="F894" s="230">
        <v>33573</v>
      </c>
      <c r="G894" s="229" t="s">
        <v>2755</v>
      </c>
      <c r="H894" s="228" t="s">
        <v>1326</v>
      </c>
      <c r="I894" s="232">
        <v>45404</v>
      </c>
      <c r="J894" s="238" t="s">
        <v>1327</v>
      </c>
      <c r="K894" s="229" t="s">
        <v>2597</v>
      </c>
      <c r="L894" s="237" t="s">
        <v>675</v>
      </c>
      <c r="M894" s="227" t="s">
        <v>23</v>
      </c>
      <c r="N894" s="233" t="s">
        <v>24</v>
      </c>
      <c r="O894" s="2"/>
    </row>
    <row r="895" spans="1:15" s="68" customFormat="1" ht="30" customHeight="1">
      <c r="A895" s="18">
        <v>893</v>
      </c>
      <c r="B895" s="229" t="s">
        <v>2480</v>
      </c>
      <c r="C895" s="231">
        <f t="shared" ca="1" si="14"/>
        <v>28</v>
      </c>
      <c r="D895" s="228" t="s">
        <v>2661</v>
      </c>
      <c r="E895" s="275" t="s">
        <v>17</v>
      </c>
      <c r="F895" s="230">
        <v>35224</v>
      </c>
      <c r="G895" s="229" t="s">
        <v>18</v>
      </c>
      <c r="H895" s="228" t="s">
        <v>1326</v>
      </c>
      <c r="I895" s="232">
        <v>45404</v>
      </c>
      <c r="J895" s="238" t="s">
        <v>1327</v>
      </c>
      <c r="K895" s="229" t="s">
        <v>2597</v>
      </c>
      <c r="L895" s="237" t="s">
        <v>675</v>
      </c>
      <c r="M895" s="227" t="s">
        <v>23</v>
      </c>
      <c r="N895" s="233" t="s">
        <v>24</v>
      </c>
      <c r="O895" s="2"/>
    </row>
    <row r="896" spans="1:15" s="68" customFormat="1" ht="30" customHeight="1">
      <c r="A896" s="18">
        <v>894</v>
      </c>
      <c r="B896" s="229" t="s">
        <v>2481</v>
      </c>
      <c r="C896" s="231">
        <f t="shared" ca="1" si="14"/>
        <v>31</v>
      </c>
      <c r="D896" s="228" t="s">
        <v>2662</v>
      </c>
      <c r="E896" s="275" t="s">
        <v>73</v>
      </c>
      <c r="F896" s="230">
        <v>34174</v>
      </c>
      <c r="G896" s="229" t="s">
        <v>2755</v>
      </c>
      <c r="H896" s="228" t="s">
        <v>1326</v>
      </c>
      <c r="I896" s="232">
        <v>45404</v>
      </c>
      <c r="J896" s="238" t="s">
        <v>1327</v>
      </c>
      <c r="K896" s="229" t="s">
        <v>2597</v>
      </c>
      <c r="L896" s="237" t="s">
        <v>675</v>
      </c>
      <c r="M896" s="227" t="s">
        <v>23</v>
      </c>
      <c r="N896" s="233" t="s">
        <v>24</v>
      </c>
      <c r="O896" s="2"/>
    </row>
    <row r="897" spans="1:15" s="68" customFormat="1" ht="30" customHeight="1">
      <c r="A897" s="18">
        <v>895</v>
      </c>
      <c r="B897" s="229" t="s">
        <v>2482</v>
      </c>
      <c r="C897" s="231">
        <f t="shared" ca="1" si="14"/>
        <v>27</v>
      </c>
      <c r="D897" s="228" t="s">
        <v>2663</v>
      </c>
      <c r="E897" s="275" t="s">
        <v>2616</v>
      </c>
      <c r="F897" s="230">
        <v>35770</v>
      </c>
      <c r="G897" s="229" t="s">
        <v>18</v>
      </c>
      <c r="H897" s="228" t="s">
        <v>1326</v>
      </c>
      <c r="I897" s="232">
        <v>45404</v>
      </c>
      <c r="J897" s="238" t="s">
        <v>1327</v>
      </c>
      <c r="K897" s="229" t="s">
        <v>2597</v>
      </c>
      <c r="L897" s="237" t="s">
        <v>675</v>
      </c>
      <c r="M897" s="227" t="s">
        <v>23</v>
      </c>
      <c r="N897" s="233" t="s">
        <v>24</v>
      </c>
      <c r="O897" s="2"/>
    </row>
    <row r="898" spans="1:15" s="68" customFormat="1" ht="30" customHeight="1">
      <c r="A898" s="18">
        <v>896</v>
      </c>
      <c r="B898" s="229" t="s">
        <v>2483</v>
      </c>
      <c r="C898" s="231">
        <f t="shared" ca="1" si="14"/>
        <v>25</v>
      </c>
      <c r="D898" s="228" t="s">
        <v>2664</v>
      </c>
      <c r="E898" s="275" t="s">
        <v>17</v>
      </c>
      <c r="F898" s="230">
        <v>36467</v>
      </c>
      <c r="G898" s="229" t="s">
        <v>18</v>
      </c>
      <c r="H898" s="228" t="s">
        <v>1326</v>
      </c>
      <c r="I898" s="232">
        <v>45404</v>
      </c>
      <c r="J898" s="238" t="s">
        <v>1327</v>
      </c>
      <c r="K898" s="229" t="s">
        <v>2597</v>
      </c>
      <c r="L898" s="237" t="s">
        <v>675</v>
      </c>
      <c r="M898" s="227" t="s">
        <v>23</v>
      </c>
      <c r="N898" s="233" t="s">
        <v>24</v>
      </c>
      <c r="O898" s="2"/>
    </row>
    <row r="899" spans="1:15" s="68" customFormat="1" ht="30" customHeight="1">
      <c r="A899" s="18">
        <v>897</v>
      </c>
      <c r="B899" s="229" t="s">
        <v>2484</v>
      </c>
      <c r="C899" s="231">
        <f t="shared" ca="1" si="14"/>
        <v>27</v>
      </c>
      <c r="D899" s="228" t="s">
        <v>2665</v>
      </c>
      <c r="E899" s="275" t="s">
        <v>80</v>
      </c>
      <c r="F899" s="230">
        <v>35581</v>
      </c>
      <c r="G899" s="229" t="s">
        <v>2755</v>
      </c>
      <c r="H899" s="228" t="s">
        <v>1326</v>
      </c>
      <c r="I899" s="232">
        <v>45404</v>
      </c>
      <c r="J899" s="238" t="s">
        <v>1327</v>
      </c>
      <c r="K899" s="229" t="s">
        <v>2597</v>
      </c>
      <c r="L899" s="237" t="s">
        <v>675</v>
      </c>
      <c r="M899" s="227" t="s">
        <v>23</v>
      </c>
      <c r="N899" s="233" t="s">
        <v>24</v>
      </c>
      <c r="O899" s="2"/>
    </row>
    <row r="900" spans="1:15" s="68" customFormat="1" ht="30" customHeight="1">
      <c r="A900" s="18">
        <v>898</v>
      </c>
      <c r="B900" s="229" t="s">
        <v>2485</v>
      </c>
      <c r="C900" s="231">
        <f t="shared" ca="1" si="14"/>
        <v>25</v>
      </c>
      <c r="D900" s="228" t="s">
        <v>2666</v>
      </c>
      <c r="E900" s="275" t="s">
        <v>2617</v>
      </c>
      <c r="F900" s="230">
        <v>36251</v>
      </c>
      <c r="G900" s="229" t="s">
        <v>2755</v>
      </c>
      <c r="H900" s="228" t="s">
        <v>1326</v>
      </c>
      <c r="I900" s="232">
        <v>45404</v>
      </c>
      <c r="J900" s="238" t="s">
        <v>1327</v>
      </c>
      <c r="K900" s="229" t="s">
        <v>2597</v>
      </c>
      <c r="L900" s="237" t="s">
        <v>675</v>
      </c>
      <c r="M900" s="227" t="s">
        <v>23</v>
      </c>
      <c r="N900" s="233" t="s">
        <v>24</v>
      </c>
      <c r="O900" s="2"/>
    </row>
    <row r="901" spans="1:15" s="68" customFormat="1" ht="30" customHeight="1">
      <c r="A901" s="18">
        <v>899</v>
      </c>
      <c r="B901" s="229" t="s">
        <v>2486</v>
      </c>
      <c r="C901" s="231">
        <f t="shared" ca="1" si="14"/>
        <v>34</v>
      </c>
      <c r="D901" s="228" t="s">
        <v>2667</v>
      </c>
      <c r="E901" s="275" t="s">
        <v>73</v>
      </c>
      <c r="F901" s="230">
        <v>33094</v>
      </c>
      <c r="G901" s="229" t="s">
        <v>2755</v>
      </c>
      <c r="H901" s="228" t="s">
        <v>1326</v>
      </c>
      <c r="I901" s="232">
        <v>45404</v>
      </c>
      <c r="J901" s="238" t="s">
        <v>1327</v>
      </c>
      <c r="K901" s="229" t="s">
        <v>2597</v>
      </c>
      <c r="L901" s="237" t="s">
        <v>675</v>
      </c>
      <c r="M901" s="227" t="s">
        <v>23</v>
      </c>
      <c r="N901" s="233" t="s">
        <v>24</v>
      </c>
      <c r="O901" s="2"/>
    </row>
    <row r="902" spans="1:15" s="68" customFormat="1" ht="30" customHeight="1">
      <c r="A902" s="18">
        <v>900</v>
      </c>
      <c r="B902" s="229" t="s">
        <v>2487</v>
      </c>
      <c r="C902" s="231">
        <f t="shared" ca="1" si="14"/>
        <v>27</v>
      </c>
      <c r="D902" s="228" t="s">
        <v>2668</v>
      </c>
      <c r="E902" s="275" t="s">
        <v>17</v>
      </c>
      <c r="F902" s="230">
        <v>35745</v>
      </c>
      <c r="G902" s="229" t="s">
        <v>18</v>
      </c>
      <c r="H902" s="228" t="s">
        <v>1326</v>
      </c>
      <c r="I902" s="232">
        <v>45404</v>
      </c>
      <c r="J902" s="238" t="s">
        <v>1327</v>
      </c>
      <c r="K902" s="229" t="s">
        <v>2597</v>
      </c>
      <c r="L902" s="237" t="s">
        <v>675</v>
      </c>
      <c r="M902" s="227" t="s">
        <v>23</v>
      </c>
      <c r="N902" s="233" t="s">
        <v>24</v>
      </c>
      <c r="O902" s="2"/>
    </row>
    <row r="903" spans="1:15" s="68" customFormat="1" ht="30" customHeight="1">
      <c r="A903" s="18">
        <v>901</v>
      </c>
      <c r="B903" s="229" t="s">
        <v>2488</v>
      </c>
      <c r="C903" s="231">
        <f t="shared" ca="1" si="14"/>
        <v>26</v>
      </c>
      <c r="D903" s="228" t="s">
        <v>2669</v>
      </c>
      <c r="E903" s="275" t="s">
        <v>73</v>
      </c>
      <c r="F903" s="230">
        <v>35949</v>
      </c>
      <c r="G903" s="229" t="s">
        <v>18</v>
      </c>
      <c r="H903" s="228" t="s">
        <v>1326</v>
      </c>
      <c r="I903" s="232">
        <v>45404</v>
      </c>
      <c r="J903" s="238" t="s">
        <v>1327</v>
      </c>
      <c r="K903" s="229" t="s">
        <v>2597</v>
      </c>
      <c r="L903" s="237" t="s">
        <v>675</v>
      </c>
      <c r="M903" s="227" t="s">
        <v>23</v>
      </c>
      <c r="N903" s="233" t="s">
        <v>24</v>
      </c>
      <c r="O903" s="2"/>
    </row>
    <row r="904" spans="1:15" s="68" customFormat="1" ht="30" customHeight="1">
      <c r="A904" s="18">
        <v>902</v>
      </c>
      <c r="B904" s="229" t="s">
        <v>2489</v>
      </c>
      <c r="C904" s="231">
        <f t="shared" ca="1" si="14"/>
        <v>28</v>
      </c>
      <c r="D904" s="228" t="s">
        <v>2670</v>
      </c>
      <c r="E904" s="275" t="s">
        <v>17</v>
      </c>
      <c r="F904" s="230">
        <v>35393</v>
      </c>
      <c r="G904" s="229" t="s">
        <v>2755</v>
      </c>
      <c r="H904" s="228" t="s">
        <v>1326</v>
      </c>
      <c r="I904" s="232">
        <v>45404</v>
      </c>
      <c r="J904" s="238" t="s">
        <v>1327</v>
      </c>
      <c r="K904" s="229" t="s">
        <v>2597</v>
      </c>
      <c r="L904" s="237" t="s">
        <v>675</v>
      </c>
      <c r="M904" s="227" t="s">
        <v>23</v>
      </c>
      <c r="N904" s="233" t="s">
        <v>24</v>
      </c>
      <c r="O904" s="2"/>
    </row>
    <row r="905" spans="1:15" s="68" customFormat="1" ht="30" customHeight="1">
      <c r="A905" s="18">
        <v>903</v>
      </c>
      <c r="B905" s="229" t="s">
        <v>2490</v>
      </c>
      <c r="C905" s="231">
        <f t="shared" ca="1" si="14"/>
        <v>32</v>
      </c>
      <c r="D905" s="228" t="s">
        <v>2671</v>
      </c>
      <c r="E905" s="275" t="s">
        <v>17</v>
      </c>
      <c r="F905" s="230">
        <v>33682</v>
      </c>
      <c r="G905" s="229" t="s">
        <v>2755</v>
      </c>
      <c r="H905" s="228" t="s">
        <v>1326</v>
      </c>
      <c r="I905" s="232">
        <v>45404</v>
      </c>
      <c r="J905" s="238" t="s">
        <v>1327</v>
      </c>
      <c r="K905" s="229" t="s">
        <v>2597</v>
      </c>
      <c r="L905" s="237" t="s">
        <v>675</v>
      </c>
      <c r="M905" s="227" t="s">
        <v>23</v>
      </c>
      <c r="N905" s="233" t="s">
        <v>24</v>
      </c>
      <c r="O905" s="2"/>
    </row>
    <row r="906" spans="1:15" s="68" customFormat="1" ht="30" customHeight="1">
      <c r="A906" s="18">
        <v>904</v>
      </c>
      <c r="B906" s="229" t="s">
        <v>2491</v>
      </c>
      <c r="C906" s="231">
        <f t="shared" ca="1" si="14"/>
        <v>26</v>
      </c>
      <c r="D906" s="228" t="s">
        <v>2672</v>
      </c>
      <c r="E906" s="275" t="s">
        <v>17</v>
      </c>
      <c r="F906" s="230">
        <v>36067</v>
      </c>
      <c r="G906" s="229" t="s">
        <v>18</v>
      </c>
      <c r="H906" s="228" t="s">
        <v>1326</v>
      </c>
      <c r="I906" s="232">
        <v>45404</v>
      </c>
      <c r="J906" s="238" t="s">
        <v>1327</v>
      </c>
      <c r="K906" s="229" t="s">
        <v>2597</v>
      </c>
      <c r="L906" s="237" t="s">
        <v>675</v>
      </c>
      <c r="M906" s="227" t="s">
        <v>23</v>
      </c>
      <c r="N906" s="233" t="s">
        <v>24</v>
      </c>
      <c r="O906" s="2"/>
    </row>
    <row r="907" spans="1:15" s="68" customFormat="1" ht="30" customHeight="1">
      <c r="A907" s="18">
        <v>905</v>
      </c>
      <c r="B907" s="229" t="s">
        <v>2492</v>
      </c>
      <c r="C907" s="231">
        <f t="shared" ca="1" si="14"/>
        <v>24</v>
      </c>
      <c r="D907" s="228" t="s">
        <v>2673</v>
      </c>
      <c r="E907" s="275" t="s">
        <v>17</v>
      </c>
      <c r="F907" s="230">
        <v>36803</v>
      </c>
      <c r="G907" s="229" t="s">
        <v>18</v>
      </c>
      <c r="H907" s="228" t="s">
        <v>1326</v>
      </c>
      <c r="I907" s="232">
        <v>45404</v>
      </c>
      <c r="J907" s="238" t="s">
        <v>1327</v>
      </c>
      <c r="K907" s="229" t="s">
        <v>2597</v>
      </c>
      <c r="L907" s="237" t="s">
        <v>675</v>
      </c>
      <c r="M907" s="227" t="s">
        <v>23</v>
      </c>
      <c r="N907" s="233" t="s">
        <v>24</v>
      </c>
      <c r="O907" s="2"/>
    </row>
    <row r="908" spans="1:15" s="68" customFormat="1" ht="30" customHeight="1">
      <c r="A908" s="18">
        <v>906</v>
      </c>
      <c r="B908" s="229" t="s">
        <v>2493</v>
      </c>
      <c r="C908" s="231">
        <f t="shared" ca="1" si="14"/>
        <v>26</v>
      </c>
      <c r="D908" s="228" t="s">
        <v>2674</v>
      </c>
      <c r="E908" s="275" t="s">
        <v>17</v>
      </c>
      <c r="F908" s="230">
        <v>36062</v>
      </c>
      <c r="G908" s="229" t="s">
        <v>18</v>
      </c>
      <c r="H908" s="228" t="s">
        <v>1326</v>
      </c>
      <c r="I908" s="232">
        <v>45404</v>
      </c>
      <c r="J908" s="238" t="s">
        <v>1327</v>
      </c>
      <c r="K908" s="229" t="s">
        <v>2597</v>
      </c>
      <c r="L908" s="237" t="s">
        <v>675</v>
      </c>
      <c r="M908" s="227" t="s">
        <v>23</v>
      </c>
      <c r="N908" s="233" t="s">
        <v>24</v>
      </c>
      <c r="O908" s="2"/>
    </row>
    <row r="909" spans="1:15" s="68" customFormat="1" ht="30" customHeight="1">
      <c r="A909" s="18">
        <v>907</v>
      </c>
      <c r="B909" s="229" t="s">
        <v>2494</v>
      </c>
      <c r="C909" s="231">
        <f t="shared" ca="1" si="14"/>
        <v>33</v>
      </c>
      <c r="D909" s="228" t="s">
        <v>2675</v>
      </c>
      <c r="E909" s="275" t="s">
        <v>17</v>
      </c>
      <c r="F909" s="230">
        <v>33372</v>
      </c>
      <c r="G909" s="229" t="s">
        <v>18</v>
      </c>
      <c r="H909" s="228" t="s">
        <v>1326</v>
      </c>
      <c r="I909" s="232">
        <v>45404</v>
      </c>
      <c r="J909" s="238" t="s">
        <v>1327</v>
      </c>
      <c r="K909" s="229" t="s">
        <v>2597</v>
      </c>
      <c r="L909" s="237" t="s">
        <v>675</v>
      </c>
      <c r="M909" s="227" t="s">
        <v>23</v>
      </c>
      <c r="N909" s="233" t="s">
        <v>24</v>
      </c>
      <c r="O909" s="2"/>
    </row>
    <row r="910" spans="1:15" s="68" customFormat="1" ht="30" customHeight="1">
      <c r="A910" s="18">
        <v>908</v>
      </c>
      <c r="B910" s="229" t="s">
        <v>2495</v>
      </c>
      <c r="C910" s="231">
        <f t="shared" ca="1" si="14"/>
        <v>27</v>
      </c>
      <c r="D910" s="228" t="s">
        <v>2676</v>
      </c>
      <c r="E910" s="275" t="s">
        <v>17</v>
      </c>
      <c r="F910" s="230">
        <v>35463</v>
      </c>
      <c r="G910" s="229" t="s">
        <v>2755</v>
      </c>
      <c r="H910" s="228" t="s">
        <v>1326</v>
      </c>
      <c r="I910" s="232">
        <v>45404</v>
      </c>
      <c r="J910" s="238" t="s">
        <v>1327</v>
      </c>
      <c r="K910" s="229" t="s">
        <v>2597</v>
      </c>
      <c r="L910" s="237" t="s">
        <v>675</v>
      </c>
      <c r="M910" s="227" t="s">
        <v>23</v>
      </c>
      <c r="N910" s="233" t="s">
        <v>24</v>
      </c>
      <c r="O910" s="2"/>
    </row>
    <row r="911" spans="1:15" s="68" customFormat="1" ht="30" customHeight="1">
      <c r="A911" s="18">
        <v>909</v>
      </c>
      <c r="B911" s="229" t="s">
        <v>2496</v>
      </c>
      <c r="C911" s="231">
        <f t="shared" ca="1" si="14"/>
        <v>27</v>
      </c>
      <c r="D911" s="228" t="s">
        <v>2677</v>
      </c>
      <c r="E911" s="275" t="s">
        <v>17</v>
      </c>
      <c r="F911" s="230">
        <v>35494</v>
      </c>
      <c r="G911" s="229" t="s">
        <v>18</v>
      </c>
      <c r="H911" s="228" t="s">
        <v>1326</v>
      </c>
      <c r="I911" s="232">
        <v>45404</v>
      </c>
      <c r="J911" s="238" t="s">
        <v>1327</v>
      </c>
      <c r="K911" s="229" t="s">
        <v>2597</v>
      </c>
      <c r="L911" s="237" t="s">
        <v>675</v>
      </c>
      <c r="M911" s="227" t="s">
        <v>23</v>
      </c>
      <c r="N911" s="233" t="s">
        <v>24</v>
      </c>
      <c r="O911" s="2"/>
    </row>
    <row r="912" spans="1:15" s="68" customFormat="1" ht="30" customHeight="1">
      <c r="A912" s="18">
        <v>910</v>
      </c>
      <c r="B912" s="229" t="s">
        <v>2497</v>
      </c>
      <c r="C912" s="231">
        <f t="shared" ca="1" si="14"/>
        <v>28</v>
      </c>
      <c r="D912" s="228" t="s">
        <v>2678</v>
      </c>
      <c r="E912" s="275" t="s">
        <v>17</v>
      </c>
      <c r="F912" s="230">
        <v>35394</v>
      </c>
      <c r="G912" s="229" t="s">
        <v>18</v>
      </c>
      <c r="H912" s="228" t="s">
        <v>1326</v>
      </c>
      <c r="I912" s="232">
        <v>45404</v>
      </c>
      <c r="J912" s="238" t="s">
        <v>1327</v>
      </c>
      <c r="K912" s="229" t="s">
        <v>2597</v>
      </c>
      <c r="L912" s="237" t="s">
        <v>675</v>
      </c>
      <c r="M912" s="227" t="s">
        <v>23</v>
      </c>
      <c r="N912" s="233" t="s">
        <v>24</v>
      </c>
      <c r="O912" s="2"/>
    </row>
    <row r="913" spans="1:15" s="68" customFormat="1" ht="30" customHeight="1">
      <c r="A913" s="18">
        <v>911</v>
      </c>
      <c r="B913" s="229" t="s">
        <v>2498</v>
      </c>
      <c r="C913" s="231">
        <f t="shared" ca="1" si="14"/>
        <v>27</v>
      </c>
      <c r="D913" s="228" t="s">
        <v>2679</v>
      </c>
      <c r="E913" s="275" t="s">
        <v>509</v>
      </c>
      <c r="F913" s="230">
        <v>35442</v>
      </c>
      <c r="G913" s="229" t="s">
        <v>2755</v>
      </c>
      <c r="H913" s="228" t="s">
        <v>1326</v>
      </c>
      <c r="I913" s="232">
        <v>45404</v>
      </c>
      <c r="J913" s="238" t="s">
        <v>1327</v>
      </c>
      <c r="K913" s="229" t="s">
        <v>2597</v>
      </c>
      <c r="L913" s="237" t="s">
        <v>675</v>
      </c>
      <c r="M913" s="227" t="s">
        <v>23</v>
      </c>
      <c r="N913" s="233" t="s">
        <v>24</v>
      </c>
      <c r="O913" s="2"/>
    </row>
    <row r="914" spans="1:15" s="68" customFormat="1" ht="30" customHeight="1">
      <c r="A914" s="18">
        <v>912</v>
      </c>
      <c r="B914" s="229" t="s">
        <v>2499</v>
      </c>
      <c r="C914" s="231">
        <f t="shared" ca="1" si="14"/>
        <v>31</v>
      </c>
      <c r="D914" s="228" t="s">
        <v>2680</v>
      </c>
      <c r="E914" s="275" t="s">
        <v>17</v>
      </c>
      <c r="F914" s="230">
        <v>34252</v>
      </c>
      <c r="G914" s="229" t="s">
        <v>2755</v>
      </c>
      <c r="H914" s="228" t="s">
        <v>1326</v>
      </c>
      <c r="I914" s="232">
        <v>45404</v>
      </c>
      <c r="J914" s="238" t="s">
        <v>1327</v>
      </c>
      <c r="K914" s="229" t="s">
        <v>2597</v>
      </c>
      <c r="L914" s="237" t="s">
        <v>675</v>
      </c>
      <c r="M914" s="227" t="s">
        <v>23</v>
      </c>
      <c r="N914" s="233" t="s">
        <v>24</v>
      </c>
      <c r="O914" s="2"/>
    </row>
    <row r="915" spans="1:15" s="68" customFormat="1" ht="30" customHeight="1">
      <c r="A915" s="18">
        <v>913</v>
      </c>
      <c r="B915" s="229" t="s">
        <v>2500</v>
      </c>
      <c r="C915" s="231">
        <f t="shared" ca="1" si="14"/>
        <v>25</v>
      </c>
      <c r="D915" s="228" t="s">
        <v>2681</v>
      </c>
      <c r="E915" s="275" t="s">
        <v>246</v>
      </c>
      <c r="F915" s="230">
        <v>36296</v>
      </c>
      <c r="G915" s="229" t="s">
        <v>2755</v>
      </c>
      <c r="H915" s="228" t="s">
        <v>1326</v>
      </c>
      <c r="I915" s="232">
        <v>45404</v>
      </c>
      <c r="J915" s="238" t="s">
        <v>1327</v>
      </c>
      <c r="K915" s="229" t="s">
        <v>2597</v>
      </c>
      <c r="L915" s="237" t="s">
        <v>675</v>
      </c>
      <c r="M915" s="227" t="s">
        <v>23</v>
      </c>
      <c r="N915" s="233" t="s">
        <v>24</v>
      </c>
      <c r="O915" s="2"/>
    </row>
    <row r="916" spans="1:15" s="68" customFormat="1" ht="30" customHeight="1">
      <c r="A916" s="212">
        <v>914</v>
      </c>
      <c r="B916" s="229" t="s">
        <v>2793</v>
      </c>
      <c r="C916" s="231">
        <f t="shared" ca="1" si="14"/>
        <v>27</v>
      </c>
      <c r="D916" s="238" t="s">
        <v>2794</v>
      </c>
      <c r="E916" s="275" t="s">
        <v>73</v>
      </c>
      <c r="F916" s="230">
        <v>35492</v>
      </c>
      <c r="G916" s="229" t="s">
        <v>2755</v>
      </c>
      <c r="H916" s="228" t="s">
        <v>1326</v>
      </c>
      <c r="I916" s="232">
        <v>45404</v>
      </c>
      <c r="J916" s="238" t="s">
        <v>1327</v>
      </c>
      <c r="K916" s="229" t="s">
        <v>2597</v>
      </c>
      <c r="L916" s="237" t="s">
        <v>675</v>
      </c>
      <c r="M916" s="227" t="s">
        <v>23</v>
      </c>
      <c r="N916" s="233" t="s">
        <v>24</v>
      </c>
      <c r="O916" s="2"/>
    </row>
    <row r="917" spans="1:15" s="68" customFormat="1" ht="30" customHeight="1">
      <c r="A917" s="18">
        <v>915</v>
      </c>
      <c r="B917" s="229" t="s">
        <v>2502</v>
      </c>
      <c r="C917" s="231">
        <f t="shared" ca="1" si="14"/>
        <v>28</v>
      </c>
      <c r="D917" s="228" t="s">
        <v>2683</v>
      </c>
      <c r="E917" s="275" t="s">
        <v>17</v>
      </c>
      <c r="F917" s="230">
        <v>35070</v>
      </c>
      <c r="G917" s="229" t="s">
        <v>18</v>
      </c>
      <c r="H917" s="228" t="s">
        <v>1326</v>
      </c>
      <c r="I917" s="232">
        <v>45404</v>
      </c>
      <c r="J917" s="238" t="s">
        <v>1327</v>
      </c>
      <c r="K917" s="229" t="s">
        <v>2597</v>
      </c>
      <c r="L917" s="237" t="s">
        <v>675</v>
      </c>
      <c r="M917" s="227" t="s">
        <v>23</v>
      </c>
      <c r="N917" s="233" t="s">
        <v>24</v>
      </c>
      <c r="O917" s="2"/>
    </row>
    <row r="918" spans="1:15" s="68" customFormat="1" ht="30" customHeight="1">
      <c r="A918" s="18">
        <v>916</v>
      </c>
      <c r="B918" s="229" t="s">
        <v>2503</v>
      </c>
      <c r="C918" s="231">
        <f t="shared" ca="1" si="14"/>
        <v>31</v>
      </c>
      <c r="D918" s="228" t="s">
        <v>2684</v>
      </c>
      <c r="E918" s="275" t="s">
        <v>2618</v>
      </c>
      <c r="F918" s="230">
        <v>34185</v>
      </c>
      <c r="G918" s="229" t="s">
        <v>2755</v>
      </c>
      <c r="H918" s="228" t="s">
        <v>1326</v>
      </c>
      <c r="I918" s="232">
        <v>45404</v>
      </c>
      <c r="J918" s="238" t="s">
        <v>1327</v>
      </c>
      <c r="K918" s="229" t="s">
        <v>2597</v>
      </c>
      <c r="L918" s="237" t="s">
        <v>675</v>
      </c>
      <c r="M918" s="227" t="s">
        <v>23</v>
      </c>
      <c r="N918" s="233" t="s">
        <v>24</v>
      </c>
      <c r="O918" s="2"/>
    </row>
    <row r="919" spans="1:15" s="68" customFormat="1" ht="30" customHeight="1">
      <c r="A919" s="18">
        <v>917</v>
      </c>
      <c r="B919" s="229" t="s">
        <v>2504</v>
      </c>
      <c r="C919" s="231">
        <f t="shared" ca="1" si="14"/>
        <v>33</v>
      </c>
      <c r="D919" s="228" t="s">
        <v>2685</v>
      </c>
      <c r="E919" s="275" t="s">
        <v>17</v>
      </c>
      <c r="F919" s="230">
        <v>33353</v>
      </c>
      <c r="G919" s="229" t="s">
        <v>2755</v>
      </c>
      <c r="H919" s="228" t="s">
        <v>1326</v>
      </c>
      <c r="I919" s="232">
        <v>45404</v>
      </c>
      <c r="J919" s="238" t="s">
        <v>1327</v>
      </c>
      <c r="K919" s="229" t="s">
        <v>2597</v>
      </c>
      <c r="L919" s="237" t="s">
        <v>675</v>
      </c>
      <c r="M919" s="227" t="s">
        <v>23</v>
      </c>
      <c r="N919" s="233" t="s">
        <v>24</v>
      </c>
      <c r="O919" s="2"/>
    </row>
    <row r="920" spans="1:15" s="68" customFormat="1" ht="30" customHeight="1">
      <c r="A920" s="18">
        <v>918</v>
      </c>
      <c r="B920" s="229" t="s">
        <v>2505</v>
      </c>
      <c r="C920" s="231">
        <f t="shared" ca="1" si="14"/>
        <v>29</v>
      </c>
      <c r="D920" s="228" t="s">
        <v>2686</v>
      </c>
      <c r="E920" s="275" t="s">
        <v>17</v>
      </c>
      <c r="F920" s="230">
        <v>34810</v>
      </c>
      <c r="G920" s="229" t="s">
        <v>18</v>
      </c>
      <c r="H920" s="228" t="s">
        <v>1326</v>
      </c>
      <c r="I920" s="232">
        <v>45404</v>
      </c>
      <c r="J920" s="238" t="s">
        <v>1327</v>
      </c>
      <c r="K920" s="229" t="s">
        <v>2597</v>
      </c>
      <c r="L920" s="237" t="s">
        <v>675</v>
      </c>
      <c r="M920" s="227" t="s">
        <v>23</v>
      </c>
      <c r="N920" s="233" t="s">
        <v>24</v>
      </c>
      <c r="O920" s="2"/>
    </row>
    <row r="921" spans="1:15" s="68" customFormat="1" ht="30" customHeight="1">
      <c r="A921" s="18">
        <v>919</v>
      </c>
      <c r="B921" s="229" t="s">
        <v>2506</v>
      </c>
      <c r="C921" s="231">
        <f t="shared" ca="1" si="14"/>
        <v>28</v>
      </c>
      <c r="D921" s="228" t="s">
        <v>2687</v>
      </c>
      <c r="E921" s="275" t="s">
        <v>298</v>
      </c>
      <c r="F921" s="230">
        <v>35132</v>
      </c>
      <c r="G921" s="229" t="s">
        <v>18</v>
      </c>
      <c r="H921" s="228" t="s">
        <v>1326</v>
      </c>
      <c r="I921" s="232">
        <v>45404</v>
      </c>
      <c r="J921" s="238" t="s">
        <v>1327</v>
      </c>
      <c r="K921" s="229" t="s">
        <v>2597</v>
      </c>
      <c r="L921" s="237" t="s">
        <v>675</v>
      </c>
      <c r="M921" s="227" t="s">
        <v>23</v>
      </c>
      <c r="N921" s="233" t="s">
        <v>24</v>
      </c>
      <c r="O921" s="2"/>
    </row>
    <row r="922" spans="1:15" s="68" customFormat="1" ht="30" customHeight="1">
      <c r="A922" s="212">
        <v>920</v>
      </c>
      <c r="B922" s="229" t="s">
        <v>2791</v>
      </c>
      <c r="C922" s="231">
        <f t="shared" ca="1" si="14"/>
        <v>27</v>
      </c>
      <c r="D922" s="238" t="s">
        <v>2792</v>
      </c>
      <c r="E922" s="275" t="s">
        <v>431</v>
      </c>
      <c r="F922" s="230">
        <v>35546</v>
      </c>
      <c r="G922" s="229" t="s">
        <v>18</v>
      </c>
      <c r="H922" s="228" t="s">
        <v>1326</v>
      </c>
      <c r="I922" s="232">
        <v>45404</v>
      </c>
      <c r="J922" s="238" t="s">
        <v>1327</v>
      </c>
      <c r="K922" s="229" t="s">
        <v>2597</v>
      </c>
      <c r="L922" s="237" t="s">
        <v>675</v>
      </c>
      <c r="M922" s="227" t="s">
        <v>23</v>
      </c>
      <c r="N922" s="233" t="s">
        <v>24</v>
      </c>
      <c r="O922" s="2"/>
    </row>
    <row r="923" spans="1:15" s="68" customFormat="1" ht="30" customHeight="1">
      <c r="A923" s="18">
        <v>921</v>
      </c>
      <c r="B923" s="229" t="s">
        <v>2508</v>
      </c>
      <c r="C923" s="231">
        <f t="shared" ca="1" si="14"/>
        <v>28</v>
      </c>
      <c r="D923" s="228" t="s">
        <v>2689</v>
      </c>
      <c r="E923" s="275" t="s">
        <v>103</v>
      </c>
      <c r="F923" s="230">
        <v>35351</v>
      </c>
      <c r="G923" s="229" t="s">
        <v>18</v>
      </c>
      <c r="H923" s="228" t="s">
        <v>1326</v>
      </c>
      <c r="I923" s="232">
        <v>45404</v>
      </c>
      <c r="J923" s="238" t="s">
        <v>1327</v>
      </c>
      <c r="K923" s="229" t="s">
        <v>2597</v>
      </c>
      <c r="L923" s="237" t="s">
        <v>675</v>
      </c>
      <c r="M923" s="227" t="s">
        <v>23</v>
      </c>
      <c r="N923" s="233" t="s">
        <v>24</v>
      </c>
      <c r="O923" s="2"/>
    </row>
    <row r="924" spans="1:15" s="68" customFormat="1" ht="30" customHeight="1">
      <c r="A924" s="18">
        <v>922</v>
      </c>
      <c r="B924" s="229" t="s">
        <v>2509</v>
      </c>
      <c r="C924" s="231">
        <f t="shared" ca="1" si="14"/>
        <v>27</v>
      </c>
      <c r="D924" s="228" t="s">
        <v>2690</v>
      </c>
      <c r="E924" s="275" t="s">
        <v>509</v>
      </c>
      <c r="F924" s="230">
        <v>35660</v>
      </c>
      <c r="G924" s="229" t="s">
        <v>2755</v>
      </c>
      <c r="H924" s="228" t="s">
        <v>1326</v>
      </c>
      <c r="I924" s="232">
        <v>45404</v>
      </c>
      <c r="J924" s="238" t="s">
        <v>1327</v>
      </c>
      <c r="K924" s="229" t="s">
        <v>2597</v>
      </c>
      <c r="L924" s="237" t="s">
        <v>675</v>
      </c>
      <c r="M924" s="227" t="s">
        <v>23</v>
      </c>
      <c r="N924" s="233" t="s">
        <v>24</v>
      </c>
      <c r="O924" s="2"/>
    </row>
    <row r="925" spans="1:15" s="68" customFormat="1" ht="30" customHeight="1">
      <c r="A925" s="18">
        <v>923</v>
      </c>
      <c r="B925" s="229" t="s">
        <v>2510</v>
      </c>
      <c r="C925" s="231">
        <f t="shared" ca="1" si="14"/>
        <v>28</v>
      </c>
      <c r="D925" s="228" t="s">
        <v>2691</v>
      </c>
      <c r="E925" s="275" t="s">
        <v>2619</v>
      </c>
      <c r="F925" s="230">
        <v>35078</v>
      </c>
      <c r="G925" s="229" t="s">
        <v>2755</v>
      </c>
      <c r="H925" s="228" t="s">
        <v>1326</v>
      </c>
      <c r="I925" s="232">
        <v>45404</v>
      </c>
      <c r="J925" s="238" t="s">
        <v>1327</v>
      </c>
      <c r="K925" s="229" t="s">
        <v>2597</v>
      </c>
      <c r="L925" s="237" t="s">
        <v>675</v>
      </c>
      <c r="M925" s="227" t="s">
        <v>23</v>
      </c>
      <c r="N925" s="233" t="s">
        <v>24</v>
      </c>
      <c r="O925" s="2"/>
    </row>
    <row r="926" spans="1:15" s="68" customFormat="1" ht="30" customHeight="1">
      <c r="A926" s="18">
        <v>924</v>
      </c>
      <c r="B926" s="229" t="s">
        <v>2787</v>
      </c>
      <c r="C926" s="231">
        <f t="shared" ca="1" si="14"/>
        <v>27</v>
      </c>
      <c r="D926" s="238" t="s">
        <v>2788</v>
      </c>
      <c r="E926" s="275" t="s">
        <v>45</v>
      </c>
      <c r="F926" s="230">
        <v>35770</v>
      </c>
      <c r="G926" s="229" t="s">
        <v>18</v>
      </c>
      <c r="H926" s="228" t="s">
        <v>1326</v>
      </c>
      <c r="I926" s="232">
        <v>45417</v>
      </c>
      <c r="J926" s="238" t="s">
        <v>1327</v>
      </c>
      <c r="K926" s="229" t="s">
        <v>2597</v>
      </c>
      <c r="L926" s="237" t="s">
        <v>675</v>
      </c>
      <c r="M926" s="227" t="s">
        <v>23</v>
      </c>
      <c r="N926" s="233" t="s">
        <v>24</v>
      </c>
      <c r="O926" s="2"/>
    </row>
    <row r="927" spans="1:15" s="68" customFormat="1" ht="30" customHeight="1">
      <c r="A927" s="18">
        <v>925</v>
      </c>
      <c r="B927" s="229" t="s">
        <v>2512</v>
      </c>
      <c r="C927" s="231">
        <f t="shared" ca="1" si="14"/>
        <v>30</v>
      </c>
      <c r="D927" s="228" t="s">
        <v>2693</v>
      </c>
      <c r="E927" s="275" t="s">
        <v>17</v>
      </c>
      <c r="F927" s="230">
        <v>34352</v>
      </c>
      <c r="G927" s="229" t="s">
        <v>2755</v>
      </c>
      <c r="H927" s="228" t="s">
        <v>1326</v>
      </c>
      <c r="I927" s="232">
        <v>45404</v>
      </c>
      <c r="J927" s="238" t="s">
        <v>1327</v>
      </c>
      <c r="K927" s="229" t="s">
        <v>2597</v>
      </c>
      <c r="L927" s="237" t="s">
        <v>675</v>
      </c>
      <c r="M927" s="227" t="s">
        <v>23</v>
      </c>
      <c r="N927" s="233" t="s">
        <v>24</v>
      </c>
      <c r="O927" s="2"/>
    </row>
    <row r="928" spans="1:15" s="68" customFormat="1" ht="30" customHeight="1">
      <c r="A928" s="18">
        <v>926</v>
      </c>
      <c r="B928" s="229" t="s">
        <v>2513</v>
      </c>
      <c r="C928" s="231">
        <f t="shared" ca="1" si="14"/>
        <v>31</v>
      </c>
      <c r="D928" s="228" t="s">
        <v>2694</v>
      </c>
      <c r="E928" s="275" t="s">
        <v>17</v>
      </c>
      <c r="F928" s="230">
        <v>34300</v>
      </c>
      <c r="G928" s="229" t="s">
        <v>2755</v>
      </c>
      <c r="H928" s="228" t="s">
        <v>1326</v>
      </c>
      <c r="I928" s="232">
        <v>45404</v>
      </c>
      <c r="J928" s="238" t="s">
        <v>1327</v>
      </c>
      <c r="K928" s="229" t="s">
        <v>2597</v>
      </c>
      <c r="L928" s="237" t="s">
        <v>675</v>
      </c>
      <c r="M928" s="227" t="s">
        <v>23</v>
      </c>
      <c r="N928" s="233" t="s">
        <v>24</v>
      </c>
      <c r="O928" s="2"/>
    </row>
    <row r="929" spans="1:15" s="68" customFormat="1" ht="30" customHeight="1">
      <c r="A929" s="18">
        <v>927</v>
      </c>
      <c r="B929" s="229" t="s">
        <v>2514</v>
      </c>
      <c r="C929" s="231">
        <f t="shared" ca="1" si="14"/>
        <v>30</v>
      </c>
      <c r="D929" s="228" t="s">
        <v>2695</v>
      </c>
      <c r="E929" s="275" t="s">
        <v>17</v>
      </c>
      <c r="F929" s="230">
        <v>34428</v>
      </c>
      <c r="G929" s="229" t="s">
        <v>2755</v>
      </c>
      <c r="H929" s="228" t="s">
        <v>1326</v>
      </c>
      <c r="I929" s="232">
        <v>45404</v>
      </c>
      <c r="J929" s="238" t="s">
        <v>1327</v>
      </c>
      <c r="K929" s="229" t="s">
        <v>2597</v>
      </c>
      <c r="L929" s="237" t="s">
        <v>675</v>
      </c>
      <c r="M929" s="227" t="s">
        <v>23</v>
      </c>
      <c r="N929" s="233" t="s">
        <v>24</v>
      </c>
      <c r="O929" s="2"/>
    </row>
    <row r="930" spans="1:15" s="68" customFormat="1" ht="30" customHeight="1">
      <c r="A930" s="18">
        <v>928</v>
      </c>
      <c r="B930" s="229" t="s">
        <v>2515</v>
      </c>
      <c r="C930" s="231">
        <f t="shared" ca="1" si="14"/>
        <v>28</v>
      </c>
      <c r="D930" s="228" t="s">
        <v>2696</v>
      </c>
      <c r="E930" s="275" t="s">
        <v>73</v>
      </c>
      <c r="F930" s="230">
        <v>35327</v>
      </c>
      <c r="G930" s="229" t="s">
        <v>2755</v>
      </c>
      <c r="H930" s="228" t="s">
        <v>1326</v>
      </c>
      <c r="I930" s="232">
        <v>45404</v>
      </c>
      <c r="J930" s="238" t="s">
        <v>1327</v>
      </c>
      <c r="K930" s="229" t="s">
        <v>2597</v>
      </c>
      <c r="L930" s="237" t="s">
        <v>675</v>
      </c>
      <c r="M930" s="227" t="s">
        <v>23</v>
      </c>
      <c r="N930" s="233" t="s">
        <v>24</v>
      </c>
      <c r="O930" s="2"/>
    </row>
    <row r="931" spans="1:15" s="68" customFormat="1" ht="30" customHeight="1">
      <c r="A931" s="18">
        <v>929</v>
      </c>
      <c r="B931" s="229" t="s">
        <v>2516</v>
      </c>
      <c r="C931" s="231">
        <f t="shared" ca="1" si="14"/>
        <v>29</v>
      </c>
      <c r="D931" s="228" t="s">
        <v>2697</v>
      </c>
      <c r="E931" s="275" t="s">
        <v>17</v>
      </c>
      <c r="F931" s="230">
        <v>34934</v>
      </c>
      <c r="G931" s="229" t="s">
        <v>18</v>
      </c>
      <c r="H931" s="228" t="s">
        <v>1326</v>
      </c>
      <c r="I931" s="232">
        <v>45404</v>
      </c>
      <c r="J931" s="238" t="s">
        <v>1327</v>
      </c>
      <c r="K931" s="229" t="s">
        <v>2598</v>
      </c>
      <c r="L931" s="237" t="s">
        <v>30</v>
      </c>
      <c r="M931" s="227" t="s">
        <v>23</v>
      </c>
      <c r="N931" s="233" t="s">
        <v>24</v>
      </c>
      <c r="O931" s="2"/>
    </row>
    <row r="932" spans="1:15" s="68" customFormat="1" ht="30" customHeight="1">
      <c r="A932" s="18">
        <v>930</v>
      </c>
      <c r="B932" s="229" t="s">
        <v>2517</v>
      </c>
      <c r="C932" s="231">
        <f t="shared" ca="1" si="14"/>
        <v>35</v>
      </c>
      <c r="D932" s="228" t="s">
        <v>2698</v>
      </c>
      <c r="E932" s="275" t="s">
        <v>17</v>
      </c>
      <c r="F932" s="230">
        <v>32676</v>
      </c>
      <c r="G932" s="229" t="s">
        <v>18</v>
      </c>
      <c r="H932" s="228" t="s">
        <v>1326</v>
      </c>
      <c r="I932" s="232">
        <v>45404</v>
      </c>
      <c r="J932" s="238" t="s">
        <v>1327</v>
      </c>
      <c r="K932" s="229" t="s">
        <v>2598</v>
      </c>
      <c r="L932" s="237" t="s">
        <v>30</v>
      </c>
      <c r="M932" s="227" t="s">
        <v>23</v>
      </c>
      <c r="N932" s="233" t="s">
        <v>24</v>
      </c>
      <c r="O932" s="2"/>
    </row>
    <row r="933" spans="1:15" s="68" customFormat="1" ht="30" customHeight="1">
      <c r="A933" s="18">
        <v>931</v>
      </c>
      <c r="B933" s="229" t="s">
        <v>2518</v>
      </c>
      <c r="C933" s="231">
        <f t="shared" ca="1" si="14"/>
        <v>31</v>
      </c>
      <c r="D933" s="228" t="s">
        <v>2699</v>
      </c>
      <c r="E933" s="275" t="s">
        <v>17</v>
      </c>
      <c r="F933" s="230">
        <v>34324</v>
      </c>
      <c r="G933" s="229" t="s">
        <v>2755</v>
      </c>
      <c r="H933" s="228" t="s">
        <v>1326</v>
      </c>
      <c r="I933" s="232">
        <v>45404</v>
      </c>
      <c r="J933" s="238" t="s">
        <v>1327</v>
      </c>
      <c r="K933" s="229" t="s">
        <v>2598</v>
      </c>
      <c r="L933" s="237" t="s">
        <v>30</v>
      </c>
      <c r="M933" s="227" t="s">
        <v>23</v>
      </c>
      <c r="N933" s="233" t="s">
        <v>24</v>
      </c>
      <c r="O933" s="2"/>
    </row>
    <row r="934" spans="1:15" s="68" customFormat="1" ht="30" customHeight="1">
      <c r="A934" s="18">
        <v>932</v>
      </c>
      <c r="B934" s="229" t="s">
        <v>2519</v>
      </c>
      <c r="C934" s="231">
        <f t="shared" ca="1" si="14"/>
        <v>28</v>
      </c>
      <c r="D934" s="228" t="s">
        <v>2700</v>
      </c>
      <c r="E934" s="275" t="s">
        <v>17</v>
      </c>
      <c r="F934" s="230">
        <v>35350</v>
      </c>
      <c r="G934" s="229" t="s">
        <v>18</v>
      </c>
      <c r="H934" s="228" t="s">
        <v>1326</v>
      </c>
      <c r="I934" s="232">
        <v>45404</v>
      </c>
      <c r="J934" s="238" t="s">
        <v>1327</v>
      </c>
      <c r="K934" s="229" t="s">
        <v>2598</v>
      </c>
      <c r="L934" s="237" t="s">
        <v>30</v>
      </c>
      <c r="M934" s="227" t="s">
        <v>23</v>
      </c>
      <c r="N934" s="233" t="s">
        <v>24</v>
      </c>
      <c r="O934" s="2"/>
    </row>
    <row r="935" spans="1:15" s="68" customFormat="1" ht="30" customHeight="1">
      <c r="A935" s="18">
        <v>933</v>
      </c>
      <c r="B935" s="229" t="s">
        <v>2520</v>
      </c>
      <c r="C935" s="231">
        <f t="shared" ca="1" si="14"/>
        <v>24</v>
      </c>
      <c r="D935" s="228" t="s">
        <v>2701</v>
      </c>
      <c r="E935" s="275" t="s">
        <v>779</v>
      </c>
      <c r="F935" s="230">
        <v>36628</v>
      </c>
      <c r="G935" s="229" t="s">
        <v>18</v>
      </c>
      <c r="H935" s="228" t="s">
        <v>1326</v>
      </c>
      <c r="I935" s="232">
        <v>45404</v>
      </c>
      <c r="J935" s="238" t="s">
        <v>1327</v>
      </c>
      <c r="K935" s="229" t="s">
        <v>2598</v>
      </c>
      <c r="L935" s="237" t="s">
        <v>30</v>
      </c>
      <c r="M935" s="227" t="s">
        <v>23</v>
      </c>
      <c r="N935" s="233" t="s">
        <v>24</v>
      </c>
      <c r="O935" s="2"/>
    </row>
    <row r="936" spans="1:15" s="68" customFormat="1" ht="30" customHeight="1">
      <c r="A936" s="18">
        <v>934</v>
      </c>
      <c r="B936" s="229" t="s">
        <v>2521</v>
      </c>
      <c r="C936" s="231">
        <f t="shared" ca="1" si="14"/>
        <v>25</v>
      </c>
      <c r="D936" s="228" t="s">
        <v>2702</v>
      </c>
      <c r="E936" s="275" t="s">
        <v>17</v>
      </c>
      <c r="F936" s="230">
        <v>36161</v>
      </c>
      <c r="G936" s="229" t="s">
        <v>18</v>
      </c>
      <c r="H936" s="228" t="s">
        <v>1326</v>
      </c>
      <c r="I936" s="232">
        <v>45404</v>
      </c>
      <c r="J936" s="238" t="s">
        <v>1327</v>
      </c>
      <c r="K936" s="229" t="s">
        <v>2598</v>
      </c>
      <c r="L936" s="237" t="s">
        <v>30</v>
      </c>
      <c r="M936" s="227" t="s">
        <v>23</v>
      </c>
      <c r="N936" s="233" t="s">
        <v>24</v>
      </c>
      <c r="O936" s="2"/>
    </row>
    <row r="937" spans="1:15" s="68" customFormat="1" ht="30" customHeight="1">
      <c r="A937" s="212">
        <v>935</v>
      </c>
      <c r="B937" s="229" t="s">
        <v>2789</v>
      </c>
      <c r="C937" s="231">
        <f t="shared" ca="1" si="14"/>
        <v>29</v>
      </c>
      <c r="D937" s="238" t="s">
        <v>2790</v>
      </c>
      <c r="E937" s="275" t="s">
        <v>257</v>
      </c>
      <c r="F937" s="230">
        <v>34971</v>
      </c>
      <c r="G937" s="229" t="s">
        <v>18</v>
      </c>
      <c r="H937" s="228" t="s">
        <v>1326</v>
      </c>
      <c r="I937" s="232">
        <v>45404</v>
      </c>
      <c r="J937" s="238" t="s">
        <v>1327</v>
      </c>
      <c r="K937" s="229" t="s">
        <v>2598</v>
      </c>
      <c r="L937" s="237" t="s">
        <v>30</v>
      </c>
      <c r="M937" s="227" t="s">
        <v>23</v>
      </c>
      <c r="N937" s="233" t="s">
        <v>24</v>
      </c>
      <c r="O937" s="2"/>
    </row>
    <row r="938" spans="1:15" s="68" customFormat="1" ht="30" customHeight="1">
      <c r="A938" s="18">
        <v>936</v>
      </c>
      <c r="B938" s="229" t="s">
        <v>2523</v>
      </c>
      <c r="C938" s="231">
        <f t="shared" ca="1" si="14"/>
        <v>24</v>
      </c>
      <c r="D938" s="228" t="s">
        <v>2704</v>
      </c>
      <c r="E938" s="275" t="s">
        <v>73</v>
      </c>
      <c r="F938" s="230">
        <v>36867</v>
      </c>
      <c r="G938" s="229" t="s">
        <v>18</v>
      </c>
      <c r="H938" s="228" t="s">
        <v>1326</v>
      </c>
      <c r="I938" s="232">
        <v>45404</v>
      </c>
      <c r="J938" s="238" t="s">
        <v>1327</v>
      </c>
      <c r="K938" s="229" t="s">
        <v>2598</v>
      </c>
      <c r="L938" s="237" t="s">
        <v>30</v>
      </c>
      <c r="M938" s="227" t="s">
        <v>23</v>
      </c>
      <c r="N938" s="233" t="s">
        <v>24</v>
      </c>
      <c r="O938" s="2"/>
    </row>
    <row r="939" spans="1:15" s="68" customFormat="1" ht="30" customHeight="1">
      <c r="A939" s="18">
        <v>937</v>
      </c>
      <c r="B939" s="229" t="s">
        <v>2524</v>
      </c>
      <c r="C939" s="231">
        <f t="shared" ca="1" si="14"/>
        <v>29</v>
      </c>
      <c r="D939" s="228" t="s">
        <v>2705</v>
      </c>
      <c r="E939" s="275" t="s">
        <v>17</v>
      </c>
      <c r="F939" s="230">
        <v>34828</v>
      </c>
      <c r="G939" s="229" t="s">
        <v>18</v>
      </c>
      <c r="H939" s="228" t="s">
        <v>1326</v>
      </c>
      <c r="I939" s="232">
        <v>45404</v>
      </c>
      <c r="J939" s="238" t="s">
        <v>1327</v>
      </c>
      <c r="K939" s="229" t="s">
        <v>2598</v>
      </c>
      <c r="L939" s="237" t="s">
        <v>30</v>
      </c>
      <c r="M939" s="227" t="s">
        <v>23</v>
      </c>
      <c r="N939" s="233" t="s">
        <v>24</v>
      </c>
      <c r="O939" s="2"/>
    </row>
    <row r="940" spans="1:15" s="68" customFormat="1" ht="30" customHeight="1">
      <c r="A940" s="18">
        <v>938</v>
      </c>
      <c r="B940" s="229" t="s">
        <v>2525</v>
      </c>
      <c r="C940" s="231">
        <f t="shared" ca="1" si="14"/>
        <v>30</v>
      </c>
      <c r="D940" s="228" t="s">
        <v>2706</v>
      </c>
      <c r="E940" s="275" t="s">
        <v>17</v>
      </c>
      <c r="F940" s="230">
        <v>34531</v>
      </c>
      <c r="G940" s="229" t="s">
        <v>18</v>
      </c>
      <c r="H940" s="228" t="s">
        <v>1326</v>
      </c>
      <c r="I940" s="232">
        <v>45404</v>
      </c>
      <c r="J940" s="238" t="s">
        <v>1327</v>
      </c>
      <c r="K940" s="229" t="s">
        <v>2598</v>
      </c>
      <c r="L940" s="237" t="s">
        <v>30</v>
      </c>
      <c r="M940" s="227" t="s">
        <v>23</v>
      </c>
      <c r="N940" s="233" t="s">
        <v>24</v>
      </c>
      <c r="O940" s="2"/>
    </row>
    <row r="941" spans="1:15" s="68" customFormat="1" ht="30" customHeight="1">
      <c r="A941" s="18">
        <v>939</v>
      </c>
      <c r="B941" s="229" t="s">
        <v>2526</v>
      </c>
      <c r="C941" s="231">
        <f t="shared" ca="1" si="14"/>
        <v>34</v>
      </c>
      <c r="D941" s="228" t="s">
        <v>2707</v>
      </c>
      <c r="E941" s="275" t="s">
        <v>17</v>
      </c>
      <c r="F941" s="230">
        <v>33017</v>
      </c>
      <c r="G941" s="229" t="s">
        <v>2755</v>
      </c>
      <c r="H941" s="228" t="s">
        <v>1326</v>
      </c>
      <c r="I941" s="232">
        <v>45404</v>
      </c>
      <c r="J941" s="238" t="s">
        <v>1327</v>
      </c>
      <c r="K941" s="229" t="s">
        <v>2598</v>
      </c>
      <c r="L941" s="237" t="s">
        <v>30</v>
      </c>
      <c r="M941" s="227" t="s">
        <v>23</v>
      </c>
      <c r="N941" s="233" t="s">
        <v>24</v>
      </c>
      <c r="O941" s="2"/>
    </row>
    <row r="942" spans="1:15" s="68" customFormat="1" ht="30" customHeight="1">
      <c r="A942" s="18">
        <v>940</v>
      </c>
      <c r="B942" s="229" t="s">
        <v>2527</v>
      </c>
      <c r="C942" s="231">
        <f t="shared" ca="1" si="14"/>
        <v>28</v>
      </c>
      <c r="D942" s="228" t="s">
        <v>2708</v>
      </c>
      <c r="E942" s="275" t="s">
        <v>17</v>
      </c>
      <c r="F942" s="230">
        <v>35364</v>
      </c>
      <c r="G942" s="229" t="s">
        <v>18</v>
      </c>
      <c r="H942" s="228" t="s">
        <v>1326</v>
      </c>
      <c r="I942" s="232">
        <v>45404</v>
      </c>
      <c r="J942" s="238" t="s">
        <v>1327</v>
      </c>
      <c r="K942" s="229" t="s">
        <v>2598</v>
      </c>
      <c r="L942" s="237" t="s">
        <v>30</v>
      </c>
      <c r="M942" s="227" t="s">
        <v>23</v>
      </c>
      <c r="N942" s="233" t="s">
        <v>24</v>
      </c>
      <c r="O942" s="2"/>
    </row>
    <row r="943" spans="1:15" s="68" customFormat="1" ht="30" customHeight="1">
      <c r="A943" s="18">
        <v>941</v>
      </c>
      <c r="B943" s="229" t="s">
        <v>2528</v>
      </c>
      <c r="C943" s="231">
        <f t="shared" ca="1" si="14"/>
        <v>31</v>
      </c>
      <c r="D943" s="228" t="s">
        <v>2709</v>
      </c>
      <c r="E943" s="275" t="s">
        <v>17</v>
      </c>
      <c r="F943" s="230">
        <v>34075</v>
      </c>
      <c r="G943" s="229" t="s">
        <v>18</v>
      </c>
      <c r="H943" s="228" t="s">
        <v>1326</v>
      </c>
      <c r="I943" s="232">
        <v>45404</v>
      </c>
      <c r="J943" s="238" t="s">
        <v>1327</v>
      </c>
      <c r="K943" s="229" t="s">
        <v>2598</v>
      </c>
      <c r="L943" s="237" t="s">
        <v>30</v>
      </c>
      <c r="M943" s="227" t="s">
        <v>23</v>
      </c>
      <c r="N943" s="233" t="s">
        <v>24</v>
      </c>
      <c r="O943" s="2"/>
    </row>
    <row r="944" spans="1:15" s="68" customFormat="1" ht="30" customHeight="1">
      <c r="A944" s="18">
        <v>942</v>
      </c>
      <c r="B944" s="229" t="s">
        <v>2529</v>
      </c>
      <c r="C944" s="231">
        <f t="shared" ca="1" si="14"/>
        <v>24</v>
      </c>
      <c r="D944" s="228" t="s">
        <v>2710</v>
      </c>
      <c r="E944" s="275" t="s">
        <v>17</v>
      </c>
      <c r="F944" s="230">
        <v>36653</v>
      </c>
      <c r="G944" s="229" t="s">
        <v>18</v>
      </c>
      <c r="H944" s="228" t="s">
        <v>1326</v>
      </c>
      <c r="I944" s="232">
        <v>45404</v>
      </c>
      <c r="J944" s="238" t="s">
        <v>1327</v>
      </c>
      <c r="K944" s="229" t="s">
        <v>2598</v>
      </c>
      <c r="L944" s="237" t="s">
        <v>30</v>
      </c>
      <c r="M944" s="227" t="s">
        <v>23</v>
      </c>
      <c r="N944" s="233" t="s">
        <v>24</v>
      </c>
      <c r="O944" s="2"/>
    </row>
    <row r="945" spans="1:15" s="68" customFormat="1" ht="30" customHeight="1">
      <c r="A945" s="18">
        <v>943</v>
      </c>
      <c r="B945" s="229" t="s">
        <v>2530</v>
      </c>
      <c r="C945" s="231">
        <f t="shared" ca="1" si="14"/>
        <v>35</v>
      </c>
      <c r="D945" s="228" t="s">
        <v>2711</v>
      </c>
      <c r="E945" s="275" t="s">
        <v>17</v>
      </c>
      <c r="F945" s="230">
        <v>32611</v>
      </c>
      <c r="G945" s="229" t="s">
        <v>18</v>
      </c>
      <c r="H945" s="228" t="s">
        <v>1326</v>
      </c>
      <c r="I945" s="232">
        <v>45404</v>
      </c>
      <c r="J945" s="238" t="s">
        <v>1327</v>
      </c>
      <c r="K945" s="229" t="s">
        <v>2598</v>
      </c>
      <c r="L945" s="237" t="s">
        <v>30</v>
      </c>
      <c r="M945" s="227" t="s">
        <v>23</v>
      </c>
      <c r="N945" s="233" t="s">
        <v>24</v>
      </c>
      <c r="O945" s="2"/>
    </row>
    <row r="946" spans="1:15" s="68" customFormat="1" ht="30" customHeight="1">
      <c r="A946" s="18">
        <v>944</v>
      </c>
      <c r="B946" s="229" t="s">
        <v>2531</v>
      </c>
      <c r="C946" s="231">
        <f t="shared" ref="C946:C990" ca="1" si="15">(YEAR(NOW())-YEAR(F946))</f>
        <v>23</v>
      </c>
      <c r="D946" s="228" t="s">
        <v>2712</v>
      </c>
      <c r="E946" s="275" t="s">
        <v>17</v>
      </c>
      <c r="F946" s="230">
        <v>37191</v>
      </c>
      <c r="G946" s="229" t="s">
        <v>2755</v>
      </c>
      <c r="H946" s="228" t="s">
        <v>1326</v>
      </c>
      <c r="I946" s="232">
        <v>45404</v>
      </c>
      <c r="J946" s="238" t="s">
        <v>1327</v>
      </c>
      <c r="K946" s="229" t="s">
        <v>2598</v>
      </c>
      <c r="L946" s="237" t="s">
        <v>30</v>
      </c>
      <c r="M946" s="227" t="s">
        <v>23</v>
      </c>
      <c r="N946" s="233" t="s">
        <v>24</v>
      </c>
      <c r="O946" s="2"/>
    </row>
    <row r="947" spans="1:15" s="68" customFormat="1" ht="30" customHeight="1">
      <c r="A947" s="18">
        <v>945</v>
      </c>
      <c r="B947" s="229" t="s">
        <v>2532</v>
      </c>
      <c r="C947" s="231">
        <f t="shared" ca="1" si="15"/>
        <v>34</v>
      </c>
      <c r="D947" s="228" t="s">
        <v>2713</v>
      </c>
      <c r="E947" s="275" t="s">
        <v>509</v>
      </c>
      <c r="F947" s="230">
        <v>33029</v>
      </c>
      <c r="G947" s="229" t="s">
        <v>18</v>
      </c>
      <c r="H947" s="228" t="s">
        <v>1326</v>
      </c>
      <c r="I947" s="232">
        <v>45404</v>
      </c>
      <c r="J947" s="238" t="s">
        <v>1327</v>
      </c>
      <c r="K947" s="229" t="s">
        <v>2598</v>
      </c>
      <c r="L947" s="237" t="s">
        <v>30</v>
      </c>
      <c r="M947" s="227" t="s">
        <v>23</v>
      </c>
      <c r="N947" s="233" t="s">
        <v>24</v>
      </c>
      <c r="O947" s="2"/>
    </row>
    <row r="948" spans="1:15" s="68" customFormat="1" ht="30" customHeight="1">
      <c r="A948" s="18">
        <v>946</v>
      </c>
      <c r="B948" s="229" t="s">
        <v>2533</v>
      </c>
      <c r="C948" s="231">
        <f t="shared" ca="1" si="15"/>
        <v>23</v>
      </c>
      <c r="D948" s="228" t="s">
        <v>2714</v>
      </c>
      <c r="E948" s="275" t="s">
        <v>17</v>
      </c>
      <c r="F948" s="230">
        <v>37004</v>
      </c>
      <c r="G948" s="229" t="s">
        <v>18</v>
      </c>
      <c r="H948" s="228" t="s">
        <v>1326</v>
      </c>
      <c r="I948" s="232">
        <v>45404</v>
      </c>
      <c r="J948" s="238" t="s">
        <v>1327</v>
      </c>
      <c r="K948" s="229" t="s">
        <v>2598</v>
      </c>
      <c r="L948" s="237" t="s">
        <v>30</v>
      </c>
      <c r="M948" s="227" t="s">
        <v>23</v>
      </c>
      <c r="N948" s="233" t="s">
        <v>24</v>
      </c>
      <c r="O948" s="2"/>
    </row>
    <row r="949" spans="1:15" s="68" customFormat="1" ht="30" customHeight="1">
      <c r="A949" s="18">
        <v>947</v>
      </c>
      <c r="B949" s="229" t="s">
        <v>2534</v>
      </c>
      <c r="C949" s="231">
        <f t="shared" ca="1" si="15"/>
        <v>23</v>
      </c>
      <c r="D949" s="228" t="s">
        <v>2715</v>
      </c>
      <c r="E949" s="275" t="s">
        <v>17</v>
      </c>
      <c r="F949" s="230">
        <v>37193</v>
      </c>
      <c r="G949" s="229" t="s">
        <v>18</v>
      </c>
      <c r="H949" s="228" t="s">
        <v>1326</v>
      </c>
      <c r="I949" s="232">
        <v>45404</v>
      </c>
      <c r="J949" s="238" t="s">
        <v>1327</v>
      </c>
      <c r="K949" s="229" t="s">
        <v>2598</v>
      </c>
      <c r="L949" s="237" t="s">
        <v>30</v>
      </c>
      <c r="M949" s="227" t="s">
        <v>23</v>
      </c>
      <c r="N949" s="233" t="s">
        <v>24</v>
      </c>
      <c r="O949" s="2"/>
    </row>
    <row r="950" spans="1:15" s="68" customFormat="1" ht="30" customHeight="1">
      <c r="A950" s="18">
        <v>948</v>
      </c>
      <c r="B950" s="229" t="s">
        <v>2535</v>
      </c>
      <c r="C950" s="231">
        <f t="shared" ca="1" si="15"/>
        <v>26</v>
      </c>
      <c r="D950" s="228" t="s">
        <v>2716</v>
      </c>
      <c r="E950" s="275" t="s">
        <v>73</v>
      </c>
      <c r="F950" s="230">
        <v>35980</v>
      </c>
      <c r="G950" s="229" t="s">
        <v>18</v>
      </c>
      <c r="H950" s="228" t="s">
        <v>1326</v>
      </c>
      <c r="I950" s="232">
        <v>45404</v>
      </c>
      <c r="J950" s="238" t="s">
        <v>1327</v>
      </c>
      <c r="K950" s="229" t="s">
        <v>2598</v>
      </c>
      <c r="L950" s="237" t="s">
        <v>30</v>
      </c>
      <c r="M950" s="227" t="s">
        <v>23</v>
      </c>
      <c r="N950" s="233" t="s">
        <v>24</v>
      </c>
      <c r="O950" s="2"/>
    </row>
    <row r="951" spans="1:15" s="68" customFormat="1" ht="30" customHeight="1">
      <c r="A951" s="18">
        <v>949</v>
      </c>
      <c r="B951" s="229" t="s">
        <v>2536</v>
      </c>
      <c r="C951" s="231">
        <f t="shared" ca="1" si="15"/>
        <v>29</v>
      </c>
      <c r="D951" s="228" t="s">
        <v>2717</v>
      </c>
      <c r="E951" s="275" t="s">
        <v>17</v>
      </c>
      <c r="F951" s="230">
        <v>34891</v>
      </c>
      <c r="G951" s="229" t="s">
        <v>18</v>
      </c>
      <c r="H951" s="228" t="s">
        <v>1326</v>
      </c>
      <c r="I951" s="232">
        <v>45404</v>
      </c>
      <c r="J951" s="238" t="s">
        <v>1327</v>
      </c>
      <c r="K951" s="229" t="s">
        <v>2598</v>
      </c>
      <c r="L951" s="237" t="s">
        <v>30</v>
      </c>
      <c r="M951" s="227" t="s">
        <v>23</v>
      </c>
      <c r="N951" s="233" t="s">
        <v>24</v>
      </c>
      <c r="O951" s="2"/>
    </row>
    <row r="952" spans="1:15" s="68" customFormat="1" ht="30" customHeight="1">
      <c r="A952" s="18">
        <v>950</v>
      </c>
      <c r="B952" s="229" t="s">
        <v>2537</v>
      </c>
      <c r="C952" s="231">
        <f t="shared" ca="1" si="15"/>
        <v>28</v>
      </c>
      <c r="D952" s="228" t="s">
        <v>2718</v>
      </c>
      <c r="E952" s="275" t="s">
        <v>17</v>
      </c>
      <c r="F952" s="230">
        <v>35092</v>
      </c>
      <c r="G952" s="229" t="s">
        <v>18</v>
      </c>
      <c r="H952" s="228" t="s">
        <v>1326</v>
      </c>
      <c r="I952" s="232">
        <v>45404</v>
      </c>
      <c r="J952" s="238" t="s">
        <v>1327</v>
      </c>
      <c r="K952" s="229" t="s">
        <v>2598</v>
      </c>
      <c r="L952" s="237" t="s">
        <v>30</v>
      </c>
      <c r="M952" s="227" t="s">
        <v>23</v>
      </c>
      <c r="N952" s="233" t="s">
        <v>24</v>
      </c>
      <c r="O952" s="2"/>
    </row>
    <row r="953" spans="1:15" s="68" customFormat="1" ht="30" customHeight="1">
      <c r="A953" s="18">
        <v>951</v>
      </c>
      <c r="B953" s="229" t="s">
        <v>2538</v>
      </c>
      <c r="C953" s="231">
        <f t="shared" ca="1" si="15"/>
        <v>33</v>
      </c>
      <c r="D953" s="228" t="s">
        <v>2719</v>
      </c>
      <c r="E953" s="275" t="s">
        <v>73</v>
      </c>
      <c r="F953" s="230">
        <v>33494</v>
      </c>
      <c r="G953" s="229" t="s">
        <v>2755</v>
      </c>
      <c r="H953" s="228" t="s">
        <v>1326</v>
      </c>
      <c r="I953" s="232">
        <v>45404</v>
      </c>
      <c r="J953" s="238" t="s">
        <v>1327</v>
      </c>
      <c r="K953" s="229" t="s">
        <v>2598</v>
      </c>
      <c r="L953" s="237" t="s">
        <v>30</v>
      </c>
      <c r="M953" s="227" t="s">
        <v>23</v>
      </c>
      <c r="N953" s="233" t="s">
        <v>24</v>
      </c>
      <c r="O953" s="2"/>
    </row>
    <row r="954" spans="1:15" s="68" customFormat="1" ht="30" customHeight="1">
      <c r="A954" s="18">
        <v>952</v>
      </c>
      <c r="B954" s="229" t="s">
        <v>2539</v>
      </c>
      <c r="C954" s="231">
        <f t="shared" ca="1" si="15"/>
        <v>33</v>
      </c>
      <c r="D954" s="228" t="s">
        <v>2720</v>
      </c>
      <c r="E954" s="275" t="s">
        <v>2621</v>
      </c>
      <c r="F954" s="230">
        <v>33336</v>
      </c>
      <c r="G954" s="229" t="s">
        <v>2755</v>
      </c>
      <c r="H954" s="228" t="s">
        <v>1326</v>
      </c>
      <c r="I954" s="232">
        <v>45404</v>
      </c>
      <c r="J954" s="238" t="s">
        <v>1327</v>
      </c>
      <c r="K954" s="229" t="s">
        <v>2598</v>
      </c>
      <c r="L954" s="237" t="s">
        <v>30</v>
      </c>
      <c r="M954" s="227" t="s">
        <v>23</v>
      </c>
      <c r="N954" s="233" t="s">
        <v>24</v>
      </c>
      <c r="O954" s="2"/>
    </row>
    <row r="955" spans="1:15" s="68" customFormat="1" ht="30" customHeight="1">
      <c r="A955" s="18">
        <v>953</v>
      </c>
      <c r="B955" s="229" t="s">
        <v>2540</v>
      </c>
      <c r="C955" s="231">
        <f t="shared" ca="1" si="15"/>
        <v>22</v>
      </c>
      <c r="D955" s="228" t="s">
        <v>2721</v>
      </c>
      <c r="E955" s="275" t="s">
        <v>2622</v>
      </c>
      <c r="F955" s="230">
        <v>37462</v>
      </c>
      <c r="G955" s="229" t="s">
        <v>2755</v>
      </c>
      <c r="H955" s="228" t="s">
        <v>1326</v>
      </c>
      <c r="I955" s="232">
        <v>45404</v>
      </c>
      <c r="J955" s="238" t="s">
        <v>1327</v>
      </c>
      <c r="K955" s="229" t="s">
        <v>2598</v>
      </c>
      <c r="L955" s="237" t="s">
        <v>30</v>
      </c>
      <c r="M955" s="227" t="s">
        <v>23</v>
      </c>
      <c r="N955" s="233" t="s">
        <v>24</v>
      </c>
      <c r="O955" s="2"/>
    </row>
    <row r="956" spans="1:15" s="68" customFormat="1" ht="30" customHeight="1">
      <c r="A956" s="18">
        <v>954</v>
      </c>
      <c r="B956" s="229" t="s">
        <v>2541</v>
      </c>
      <c r="C956" s="231">
        <f t="shared" ca="1" si="15"/>
        <v>24</v>
      </c>
      <c r="D956" s="228" t="s">
        <v>2722</v>
      </c>
      <c r="E956" s="275" t="s">
        <v>246</v>
      </c>
      <c r="F956" s="230">
        <v>36694</v>
      </c>
      <c r="G956" s="229" t="s">
        <v>2755</v>
      </c>
      <c r="H956" s="228" t="s">
        <v>1326</v>
      </c>
      <c r="I956" s="232">
        <v>45404</v>
      </c>
      <c r="J956" s="238" t="s">
        <v>1327</v>
      </c>
      <c r="K956" s="229" t="s">
        <v>2598</v>
      </c>
      <c r="L956" s="237" t="s">
        <v>30</v>
      </c>
      <c r="M956" s="227" t="s">
        <v>23</v>
      </c>
      <c r="N956" s="233" t="s">
        <v>24</v>
      </c>
      <c r="O956" s="2"/>
    </row>
    <row r="957" spans="1:15" s="68" customFormat="1" ht="30" customHeight="1">
      <c r="A957" s="18">
        <v>955</v>
      </c>
      <c r="B957" s="229" t="s">
        <v>2542</v>
      </c>
      <c r="C957" s="231">
        <f t="shared" ca="1" si="15"/>
        <v>35</v>
      </c>
      <c r="D957" s="228" t="s">
        <v>2723</v>
      </c>
      <c r="E957" s="275" t="s">
        <v>17</v>
      </c>
      <c r="F957" s="230">
        <v>32765</v>
      </c>
      <c r="G957" s="229" t="s">
        <v>2755</v>
      </c>
      <c r="H957" s="228" t="s">
        <v>1326</v>
      </c>
      <c r="I957" s="232">
        <v>45404</v>
      </c>
      <c r="J957" s="238" t="s">
        <v>1327</v>
      </c>
      <c r="K957" s="229" t="s">
        <v>2598</v>
      </c>
      <c r="L957" s="237" t="s">
        <v>30</v>
      </c>
      <c r="M957" s="227" t="s">
        <v>23</v>
      </c>
      <c r="N957" s="233" t="s">
        <v>24</v>
      </c>
      <c r="O957" s="2"/>
    </row>
    <row r="958" spans="1:15" s="68" customFormat="1" ht="30" customHeight="1">
      <c r="A958" s="18">
        <v>956</v>
      </c>
      <c r="B958" s="229" t="s">
        <v>2543</v>
      </c>
      <c r="C958" s="231">
        <f t="shared" ca="1" si="15"/>
        <v>31</v>
      </c>
      <c r="D958" s="228" t="s">
        <v>2724</v>
      </c>
      <c r="E958" s="275" t="s">
        <v>246</v>
      </c>
      <c r="F958" s="230">
        <v>34207</v>
      </c>
      <c r="G958" s="229" t="s">
        <v>2755</v>
      </c>
      <c r="H958" s="228" t="s">
        <v>1326</v>
      </c>
      <c r="I958" s="232">
        <v>45404</v>
      </c>
      <c r="J958" s="238" t="s">
        <v>1327</v>
      </c>
      <c r="K958" s="229" t="s">
        <v>2598</v>
      </c>
      <c r="L958" s="237" t="s">
        <v>30</v>
      </c>
      <c r="M958" s="227" t="s">
        <v>23</v>
      </c>
      <c r="N958" s="233" t="s">
        <v>24</v>
      </c>
      <c r="O958" s="2"/>
    </row>
    <row r="959" spans="1:15" s="68" customFormat="1" ht="30" customHeight="1">
      <c r="A959" s="18">
        <v>957</v>
      </c>
      <c r="B959" s="229" t="s">
        <v>2544</v>
      </c>
      <c r="C959" s="231">
        <f t="shared" ca="1" si="15"/>
        <v>25</v>
      </c>
      <c r="D959" s="228" t="s">
        <v>2725</v>
      </c>
      <c r="E959" s="275" t="s">
        <v>779</v>
      </c>
      <c r="F959" s="230">
        <v>36387</v>
      </c>
      <c r="G959" s="229" t="s">
        <v>18</v>
      </c>
      <c r="H959" s="228" t="s">
        <v>1326</v>
      </c>
      <c r="I959" s="232">
        <v>45404</v>
      </c>
      <c r="J959" s="238" t="s">
        <v>1327</v>
      </c>
      <c r="K959" s="229" t="s">
        <v>2598</v>
      </c>
      <c r="L959" s="237" t="s">
        <v>30</v>
      </c>
      <c r="M959" s="227" t="s">
        <v>23</v>
      </c>
      <c r="N959" s="233" t="s">
        <v>24</v>
      </c>
      <c r="O959" s="2"/>
    </row>
    <row r="960" spans="1:15" s="68" customFormat="1" ht="30" customHeight="1">
      <c r="A960" s="18">
        <v>958</v>
      </c>
      <c r="B960" s="229" t="s">
        <v>2545</v>
      </c>
      <c r="C960" s="231">
        <f t="shared" ca="1" si="15"/>
        <v>25</v>
      </c>
      <c r="D960" s="228" t="s">
        <v>2726</v>
      </c>
      <c r="E960" s="275" t="s">
        <v>509</v>
      </c>
      <c r="F960" s="230">
        <v>36482</v>
      </c>
      <c r="G960" s="229" t="s">
        <v>18</v>
      </c>
      <c r="H960" s="228" t="s">
        <v>1326</v>
      </c>
      <c r="I960" s="232">
        <v>45404</v>
      </c>
      <c r="J960" s="238" t="s">
        <v>1327</v>
      </c>
      <c r="K960" s="229" t="s">
        <v>2598</v>
      </c>
      <c r="L960" s="237" t="s">
        <v>30</v>
      </c>
      <c r="M960" s="227" t="s">
        <v>23</v>
      </c>
      <c r="N960" s="233" t="s">
        <v>24</v>
      </c>
      <c r="O960" s="2"/>
    </row>
    <row r="961" spans="1:15" s="68" customFormat="1" ht="30" customHeight="1">
      <c r="A961" s="18">
        <v>959</v>
      </c>
      <c r="B961" s="229" t="s">
        <v>2546</v>
      </c>
      <c r="C961" s="231">
        <f t="shared" ca="1" si="15"/>
        <v>23</v>
      </c>
      <c r="D961" s="228" t="s">
        <v>2727</v>
      </c>
      <c r="E961" s="275" t="s">
        <v>1150</v>
      </c>
      <c r="F961" s="230">
        <v>37160</v>
      </c>
      <c r="G961" s="229" t="s">
        <v>2755</v>
      </c>
      <c r="H961" s="228" t="s">
        <v>1326</v>
      </c>
      <c r="I961" s="232">
        <v>45404</v>
      </c>
      <c r="J961" s="238" t="s">
        <v>1327</v>
      </c>
      <c r="K961" s="229" t="s">
        <v>2599</v>
      </c>
      <c r="L961" s="237" t="s">
        <v>2582</v>
      </c>
      <c r="M961" s="227" t="s">
        <v>1227</v>
      </c>
      <c r="N961" s="233" t="s">
        <v>24</v>
      </c>
      <c r="O961" s="2"/>
    </row>
    <row r="962" spans="1:15" s="68" customFormat="1" ht="30" customHeight="1">
      <c r="A962" s="18">
        <v>960</v>
      </c>
      <c r="B962" s="229" t="s">
        <v>2547</v>
      </c>
      <c r="C962" s="231">
        <f t="shared" ca="1" si="15"/>
        <v>25</v>
      </c>
      <c r="D962" s="228" t="s">
        <v>2728</v>
      </c>
      <c r="E962" s="275" t="s">
        <v>1150</v>
      </c>
      <c r="F962" s="230">
        <v>36469</v>
      </c>
      <c r="G962" s="229" t="s">
        <v>18</v>
      </c>
      <c r="H962" s="228" t="s">
        <v>1326</v>
      </c>
      <c r="I962" s="232">
        <v>45404</v>
      </c>
      <c r="J962" s="238" t="s">
        <v>1327</v>
      </c>
      <c r="K962" s="229" t="s">
        <v>2599</v>
      </c>
      <c r="L962" s="237" t="s">
        <v>2582</v>
      </c>
      <c r="M962" s="227" t="s">
        <v>1227</v>
      </c>
      <c r="N962" s="233" t="s">
        <v>24</v>
      </c>
      <c r="O962" s="2"/>
    </row>
    <row r="963" spans="1:15" s="68" customFormat="1" ht="30" customHeight="1">
      <c r="A963" s="18">
        <v>961</v>
      </c>
      <c r="B963" s="229" t="s">
        <v>2548</v>
      </c>
      <c r="C963" s="231">
        <f t="shared" ca="1" si="15"/>
        <v>23</v>
      </c>
      <c r="D963" s="228" t="s">
        <v>2729</v>
      </c>
      <c r="E963" s="275" t="s">
        <v>73</v>
      </c>
      <c r="F963" s="230">
        <v>36971</v>
      </c>
      <c r="G963" s="229" t="s">
        <v>2755</v>
      </c>
      <c r="H963" s="228" t="s">
        <v>1326</v>
      </c>
      <c r="I963" s="232">
        <v>45404</v>
      </c>
      <c r="J963" s="238" t="s">
        <v>1327</v>
      </c>
      <c r="K963" s="229" t="s">
        <v>2599</v>
      </c>
      <c r="L963" s="237" t="s">
        <v>2582</v>
      </c>
      <c r="M963" s="227" t="s">
        <v>1227</v>
      </c>
      <c r="N963" s="233" t="s">
        <v>24</v>
      </c>
      <c r="O963" s="2"/>
    </row>
    <row r="964" spans="1:15" s="68" customFormat="1" ht="30" customHeight="1">
      <c r="A964" s="18">
        <v>962</v>
      </c>
      <c r="B964" s="229" t="s">
        <v>2549</v>
      </c>
      <c r="C964" s="231">
        <f t="shared" ca="1" si="15"/>
        <v>25</v>
      </c>
      <c r="D964" s="228" t="s">
        <v>2730</v>
      </c>
      <c r="E964" s="275" t="s">
        <v>17</v>
      </c>
      <c r="F964" s="230">
        <v>36413</v>
      </c>
      <c r="G964" s="229" t="s">
        <v>18</v>
      </c>
      <c r="H964" s="228" t="s">
        <v>1326</v>
      </c>
      <c r="I964" s="232">
        <v>45404</v>
      </c>
      <c r="J964" s="238" t="s">
        <v>1327</v>
      </c>
      <c r="K964" s="229" t="s">
        <v>2599</v>
      </c>
      <c r="L964" s="237" t="s">
        <v>2582</v>
      </c>
      <c r="M964" s="227" t="s">
        <v>1227</v>
      </c>
      <c r="N964" s="233" t="s">
        <v>24</v>
      </c>
      <c r="O964" s="2"/>
    </row>
    <row r="965" spans="1:15" s="68" customFormat="1" ht="30" customHeight="1">
      <c r="A965" s="18">
        <v>963</v>
      </c>
      <c r="B965" s="229" t="s">
        <v>2550</v>
      </c>
      <c r="C965" s="231">
        <f t="shared" ca="1" si="15"/>
        <v>25</v>
      </c>
      <c r="D965" s="228" t="s">
        <v>2731</v>
      </c>
      <c r="E965" s="275" t="s">
        <v>17</v>
      </c>
      <c r="F965" s="230">
        <v>36413</v>
      </c>
      <c r="G965" s="229" t="s">
        <v>18</v>
      </c>
      <c r="H965" s="228" t="s">
        <v>1326</v>
      </c>
      <c r="I965" s="232">
        <v>45404</v>
      </c>
      <c r="J965" s="238" t="s">
        <v>1327</v>
      </c>
      <c r="K965" s="229" t="s">
        <v>2599</v>
      </c>
      <c r="L965" s="237" t="s">
        <v>2582</v>
      </c>
      <c r="M965" s="227" t="s">
        <v>1227</v>
      </c>
      <c r="N965" s="233" t="s">
        <v>24</v>
      </c>
      <c r="O965" s="2"/>
    </row>
    <row r="966" spans="1:15" s="68" customFormat="1" ht="30" customHeight="1">
      <c r="A966" s="18">
        <v>964</v>
      </c>
      <c r="B966" s="229" t="s">
        <v>2551</v>
      </c>
      <c r="C966" s="231">
        <f t="shared" ca="1" si="15"/>
        <v>30</v>
      </c>
      <c r="D966" s="228" t="s">
        <v>2732</v>
      </c>
      <c r="E966" s="275" t="s">
        <v>103</v>
      </c>
      <c r="F966" s="230">
        <v>34498</v>
      </c>
      <c r="G966" s="229" t="s">
        <v>2755</v>
      </c>
      <c r="H966" s="228" t="s">
        <v>1326</v>
      </c>
      <c r="I966" s="232">
        <v>45404</v>
      </c>
      <c r="J966" s="238" t="s">
        <v>1327</v>
      </c>
      <c r="K966" s="229" t="s">
        <v>2599</v>
      </c>
      <c r="L966" s="237" t="s">
        <v>2582</v>
      </c>
      <c r="M966" s="227" t="s">
        <v>1227</v>
      </c>
      <c r="N966" s="233" t="s">
        <v>24</v>
      </c>
      <c r="O966" s="2"/>
    </row>
    <row r="967" spans="1:15" s="68" customFormat="1" ht="30" customHeight="1">
      <c r="A967" s="18">
        <v>965</v>
      </c>
      <c r="B967" s="229" t="s">
        <v>2552</v>
      </c>
      <c r="C967" s="231">
        <f t="shared" ca="1" si="15"/>
        <v>23</v>
      </c>
      <c r="D967" s="228" t="s">
        <v>2733</v>
      </c>
      <c r="E967" s="275" t="s">
        <v>73</v>
      </c>
      <c r="F967" s="230">
        <v>36970</v>
      </c>
      <c r="G967" s="229" t="s">
        <v>18</v>
      </c>
      <c r="H967" s="228" t="s">
        <v>1326</v>
      </c>
      <c r="I967" s="232">
        <v>45404</v>
      </c>
      <c r="J967" s="238" t="s">
        <v>1327</v>
      </c>
      <c r="K967" s="229" t="s">
        <v>2599</v>
      </c>
      <c r="L967" s="237" t="s">
        <v>2582</v>
      </c>
      <c r="M967" s="227" t="s">
        <v>1227</v>
      </c>
      <c r="N967" s="233" t="s">
        <v>24</v>
      </c>
      <c r="O967" s="2"/>
    </row>
    <row r="968" spans="1:15" s="68" customFormat="1" ht="30" customHeight="1">
      <c r="A968" s="18">
        <v>966</v>
      </c>
      <c r="B968" s="229" t="s">
        <v>2553</v>
      </c>
      <c r="C968" s="231">
        <f t="shared" ca="1" si="15"/>
        <v>26</v>
      </c>
      <c r="D968" s="228" t="s">
        <v>2734</v>
      </c>
      <c r="E968" s="275" t="s">
        <v>653</v>
      </c>
      <c r="F968" s="230">
        <v>36036</v>
      </c>
      <c r="G968" s="229" t="s">
        <v>18</v>
      </c>
      <c r="H968" s="228" t="s">
        <v>1326</v>
      </c>
      <c r="I968" s="232">
        <v>45404</v>
      </c>
      <c r="J968" s="238" t="s">
        <v>1327</v>
      </c>
      <c r="K968" s="229" t="s">
        <v>2600</v>
      </c>
      <c r="L968" s="237" t="s">
        <v>2582</v>
      </c>
      <c r="M968" s="227" t="s">
        <v>1227</v>
      </c>
      <c r="N968" s="233" t="s">
        <v>24</v>
      </c>
      <c r="O968" s="2"/>
    </row>
    <row r="969" spans="1:15" s="68" customFormat="1" ht="30" customHeight="1">
      <c r="A969" s="18">
        <v>967</v>
      </c>
      <c r="B969" s="229" t="s">
        <v>2554</v>
      </c>
      <c r="C969" s="231">
        <f t="shared" ca="1" si="15"/>
        <v>24</v>
      </c>
      <c r="D969" s="228" t="s">
        <v>2735</v>
      </c>
      <c r="E969" s="275" t="s">
        <v>17</v>
      </c>
      <c r="F969" s="230">
        <v>36528</v>
      </c>
      <c r="G969" s="229" t="s">
        <v>18</v>
      </c>
      <c r="H969" s="228" t="s">
        <v>1326</v>
      </c>
      <c r="I969" s="232">
        <v>45404</v>
      </c>
      <c r="J969" s="238" t="s">
        <v>1327</v>
      </c>
      <c r="K969" s="229" t="s">
        <v>2599</v>
      </c>
      <c r="L969" s="237" t="s">
        <v>2582</v>
      </c>
      <c r="M969" s="227" t="s">
        <v>1227</v>
      </c>
      <c r="N969" s="233" t="s">
        <v>24</v>
      </c>
      <c r="O969" s="2"/>
    </row>
    <row r="970" spans="1:15" s="68" customFormat="1" ht="30" customHeight="1">
      <c r="A970" s="18">
        <v>968</v>
      </c>
      <c r="B970" s="229" t="s">
        <v>2555</v>
      </c>
      <c r="C970" s="231">
        <f t="shared" ca="1" si="15"/>
        <v>24</v>
      </c>
      <c r="D970" s="228" t="s">
        <v>2736</v>
      </c>
      <c r="E970" s="275" t="s">
        <v>45</v>
      </c>
      <c r="F970" s="230">
        <v>36863</v>
      </c>
      <c r="G970" s="229" t="s">
        <v>18</v>
      </c>
      <c r="H970" s="228" t="s">
        <v>1326</v>
      </c>
      <c r="I970" s="232">
        <v>45404</v>
      </c>
      <c r="J970" s="238" t="s">
        <v>1327</v>
      </c>
      <c r="K970" s="229" t="s">
        <v>2599</v>
      </c>
      <c r="L970" s="237" t="s">
        <v>2582</v>
      </c>
      <c r="M970" s="227" t="s">
        <v>1227</v>
      </c>
      <c r="N970" s="233" t="s">
        <v>24</v>
      </c>
      <c r="O970" s="2"/>
    </row>
    <row r="971" spans="1:15" s="68" customFormat="1" ht="30" customHeight="1">
      <c r="A971" s="18">
        <v>969</v>
      </c>
      <c r="B971" s="229" t="s">
        <v>2556</v>
      </c>
      <c r="C971" s="231">
        <f t="shared" ca="1" si="15"/>
        <v>24</v>
      </c>
      <c r="D971" s="228" t="s">
        <v>2737</v>
      </c>
      <c r="E971" s="275" t="s">
        <v>17</v>
      </c>
      <c r="F971" s="230">
        <v>36609</v>
      </c>
      <c r="G971" s="229" t="s">
        <v>18</v>
      </c>
      <c r="H971" s="228" t="s">
        <v>1326</v>
      </c>
      <c r="I971" s="232">
        <v>45404</v>
      </c>
      <c r="J971" s="238" t="s">
        <v>1327</v>
      </c>
      <c r="K971" s="229" t="s">
        <v>2599</v>
      </c>
      <c r="L971" s="237" t="s">
        <v>2582</v>
      </c>
      <c r="M971" s="227" t="s">
        <v>1227</v>
      </c>
      <c r="N971" s="233" t="s">
        <v>24</v>
      </c>
      <c r="O971" s="2"/>
    </row>
    <row r="972" spans="1:15" s="68" customFormat="1" ht="30" customHeight="1">
      <c r="A972" s="18">
        <v>970</v>
      </c>
      <c r="B972" s="229" t="s">
        <v>2557</v>
      </c>
      <c r="C972" s="231">
        <f t="shared" ca="1" si="15"/>
        <v>23</v>
      </c>
      <c r="D972" s="228" t="s">
        <v>2738</v>
      </c>
      <c r="E972" s="275" t="s">
        <v>17</v>
      </c>
      <c r="F972" s="230">
        <v>37127</v>
      </c>
      <c r="G972" s="229" t="s">
        <v>18</v>
      </c>
      <c r="H972" s="228" t="s">
        <v>1326</v>
      </c>
      <c r="I972" s="232">
        <v>45404</v>
      </c>
      <c r="J972" s="238" t="s">
        <v>1327</v>
      </c>
      <c r="K972" s="229" t="s">
        <v>2599</v>
      </c>
      <c r="L972" s="237" t="s">
        <v>2582</v>
      </c>
      <c r="M972" s="227" t="s">
        <v>1227</v>
      </c>
      <c r="N972" s="233" t="s">
        <v>24</v>
      </c>
      <c r="O972" s="2"/>
    </row>
    <row r="973" spans="1:15" s="68" customFormat="1" ht="30" customHeight="1">
      <c r="A973" s="18">
        <v>971</v>
      </c>
      <c r="B973" s="229" t="s">
        <v>2558</v>
      </c>
      <c r="C973" s="231">
        <f t="shared" ca="1" si="15"/>
        <v>23</v>
      </c>
      <c r="D973" s="228" t="s">
        <v>2739</v>
      </c>
      <c r="E973" s="275" t="s">
        <v>298</v>
      </c>
      <c r="F973" s="230">
        <v>37085</v>
      </c>
      <c r="G973" s="229" t="s">
        <v>18</v>
      </c>
      <c r="H973" s="228" t="s">
        <v>1326</v>
      </c>
      <c r="I973" s="232">
        <v>45404</v>
      </c>
      <c r="J973" s="238" t="s">
        <v>1327</v>
      </c>
      <c r="K973" s="229" t="s">
        <v>2599</v>
      </c>
      <c r="L973" s="237" t="s">
        <v>2582</v>
      </c>
      <c r="M973" s="227" t="s">
        <v>1227</v>
      </c>
      <c r="N973" s="233" t="s">
        <v>24</v>
      </c>
      <c r="O973" s="2"/>
    </row>
    <row r="974" spans="1:15" s="68" customFormat="1" ht="30" customHeight="1">
      <c r="A974" s="18">
        <v>972</v>
      </c>
      <c r="B974" s="229" t="s">
        <v>2559</v>
      </c>
      <c r="C974" s="231">
        <f t="shared" ca="1" si="15"/>
        <v>23</v>
      </c>
      <c r="D974" s="228" t="s">
        <v>2740</v>
      </c>
      <c r="E974" s="275" t="s">
        <v>17</v>
      </c>
      <c r="F974" s="230">
        <v>37185</v>
      </c>
      <c r="G974" s="229" t="s">
        <v>18</v>
      </c>
      <c r="H974" s="228" t="s">
        <v>1326</v>
      </c>
      <c r="I974" s="232">
        <v>45404</v>
      </c>
      <c r="J974" s="238" t="s">
        <v>1327</v>
      </c>
      <c r="K974" s="229" t="s">
        <v>2599</v>
      </c>
      <c r="L974" s="237" t="s">
        <v>2582</v>
      </c>
      <c r="M974" s="227" t="s">
        <v>1227</v>
      </c>
      <c r="N974" s="233" t="s">
        <v>24</v>
      </c>
      <c r="O974" s="2"/>
    </row>
    <row r="975" spans="1:15" s="68" customFormat="1" ht="30" customHeight="1">
      <c r="A975" s="18">
        <v>973</v>
      </c>
      <c r="B975" s="229" t="s">
        <v>2560</v>
      </c>
      <c r="C975" s="231">
        <f t="shared" ca="1" si="15"/>
        <v>25</v>
      </c>
      <c r="D975" s="228" t="s">
        <v>2741</v>
      </c>
      <c r="E975" s="275" t="s">
        <v>73</v>
      </c>
      <c r="F975" s="230">
        <v>36305</v>
      </c>
      <c r="G975" s="229" t="s">
        <v>18</v>
      </c>
      <c r="H975" s="228" t="s">
        <v>1326</v>
      </c>
      <c r="I975" s="232">
        <v>45404</v>
      </c>
      <c r="J975" s="238" t="s">
        <v>1327</v>
      </c>
      <c r="K975" s="229" t="s">
        <v>2599</v>
      </c>
      <c r="L975" s="237" t="s">
        <v>2582</v>
      </c>
      <c r="M975" s="227" t="s">
        <v>1227</v>
      </c>
      <c r="N975" s="233" t="s">
        <v>24</v>
      </c>
      <c r="O975" s="2"/>
    </row>
    <row r="976" spans="1:15" s="68" customFormat="1" ht="30" customHeight="1">
      <c r="A976" s="18">
        <v>974</v>
      </c>
      <c r="B976" s="229" t="s">
        <v>2561</v>
      </c>
      <c r="C976" s="231">
        <f t="shared" ca="1" si="15"/>
        <v>26</v>
      </c>
      <c r="D976" s="228" t="s">
        <v>2742</v>
      </c>
      <c r="E976" s="275" t="s">
        <v>80</v>
      </c>
      <c r="F976" s="230">
        <v>36122</v>
      </c>
      <c r="G976" s="229" t="s">
        <v>2755</v>
      </c>
      <c r="H976" s="228" t="s">
        <v>1326</v>
      </c>
      <c r="I976" s="232">
        <v>45404</v>
      </c>
      <c r="J976" s="238" t="s">
        <v>1327</v>
      </c>
      <c r="K976" s="229" t="s">
        <v>2601</v>
      </c>
      <c r="L976" s="237" t="s">
        <v>2583</v>
      </c>
      <c r="M976" s="227" t="s">
        <v>1227</v>
      </c>
      <c r="N976" s="233" t="s">
        <v>77</v>
      </c>
      <c r="O976" s="2"/>
    </row>
    <row r="977" spans="1:15" s="68" customFormat="1" ht="30" customHeight="1">
      <c r="A977" s="18">
        <v>975</v>
      </c>
      <c r="B977" s="229" t="s">
        <v>2562</v>
      </c>
      <c r="C977" s="231">
        <f t="shared" ca="1" si="15"/>
        <v>27</v>
      </c>
      <c r="D977" s="228" t="s">
        <v>2743</v>
      </c>
      <c r="E977" s="275" t="s">
        <v>73</v>
      </c>
      <c r="F977" s="230">
        <v>35552</v>
      </c>
      <c r="G977" s="229" t="s">
        <v>18</v>
      </c>
      <c r="H977" s="228" t="s">
        <v>1326</v>
      </c>
      <c r="I977" s="232">
        <v>45404</v>
      </c>
      <c r="J977" s="238" t="s">
        <v>1327</v>
      </c>
      <c r="K977" s="229" t="s">
        <v>2602</v>
      </c>
      <c r="L977" s="237" t="s">
        <v>2583</v>
      </c>
      <c r="M977" s="227" t="s">
        <v>1227</v>
      </c>
      <c r="N977" s="233" t="s">
        <v>77</v>
      </c>
      <c r="O977" s="2"/>
    </row>
    <row r="978" spans="1:15" s="68" customFormat="1" ht="30" customHeight="1">
      <c r="A978" s="18">
        <v>976</v>
      </c>
      <c r="B978" s="229" t="s">
        <v>2563</v>
      </c>
      <c r="C978" s="231">
        <f t="shared" ca="1" si="15"/>
        <v>23</v>
      </c>
      <c r="D978" s="228" t="s">
        <v>2744</v>
      </c>
      <c r="E978" s="275" t="s">
        <v>17</v>
      </c>
      <c r="F978" s="230">
        <v>37205</v>
      </c>
      <c r="G978" s="229" t="s">
        <v>18</v>
      </c>
      <c r="H978" s="228" t="s">
        <v>1326</v>
      </c>
      <c r="I978" s="232">
        <v>45404</v>
      </c>
      <c r="J978" s="238" t="s">
        <v>1327</v>
      </c>
      <c r="K978" s="229" t="s">
        <v>2603</v>
      </c>
      <c r="L978" s="237" t="s">
        <v>2583</v>
      </c>
      <c r="M978" s="227" t="s">
        <v>1227</v>
      </c>
      <c r="N978" s="233" t="s">
        <v>77</v>
      </c>
      <c r="O978" s="2"/>
    </row>
    <row r="979" spans="1:15" s="68" customFormat="1" ht="30" customHeight="1">
      <c r="A979" s="18">
        <v>977</v>
      </c>
      <c r="B979" s="229" t="s">
        <v>2564</v>
      </c>
      <c r="C979" s="231">
        <f t="shared" ca="1" si="15"/>
        <v>19</v>
      </c>
      <c r="D979" s="228" t="s">
        <v>2745</v>
      </c>
      <c r="E979" s="275" t="s">
        <v>2623</v>
      </c>
      <c r="F979" s="230">
        <v>38505</v>
      </c>
      <c r="G979" s="229" t="s">
        <v>18</v>
      </c>
      <c r="H979" s="228" t="s">
        <v>1326</v>
      </c>
      <c r="I979" s="232">
        <v>45404</v>
      </c>
      <c r="J979" s="238" t="s">
        <v>1327</v>
      </c>
      <c r="K979" s="229" t="s">
        <v>2601</v>
      </c>
      <c r="L979" s="237" t="s">
        <v>2583</v>
      </c>
      <c r="M979" s="227" t="s">
        <v>1227</v>
      </c>
      <c r="N979" s="233" t="s">
        <v>77</v>
      </c>
      <c r="O979" s="2"/>
    </row>
    <row r="980" spans="1:15" s="68" customFormat="1" ht="30" customHeight="1">
      <c r="A980" s="18">
        <v>978</v>
      </c>
      <c r="B980" s="229" t="s">
        <v>2565</v>
      </c>
      <c r="C980" s="231">
        <f t="shared" ca="1" si="15"/>
        <v>21</v>
      </c>
      <c r="D980" s="228" t="s">
        <v>2746</v>
      </c>
      <c r="E980" s="275" t="s">
        <v>431</v>
      </c>
      <c r="F980" s="230">
        <v>37649</v>
      </c>
      <c r="G980" s="229" t="s">
        <v>18</v>
      </c>
      <c r="H980" s="228" t="s">
        <v>1326</v>
      </c>
      <c r="I980" s="232">
        <v>45404</v>
      </c>
      <c r="J980" s="238" t="s">
        <v>1327</v>
      </c>
      <c r="K980" s="229" t="s">
        <v>2601</v>
      </c>
      <c r="L980" s="237" t="s">
        <v>2583</v>
      </c>
      <c r="M980" s="227" t="s">
        <v>1227</v>
      </c>
      <c r="N980" s="233" t="s">
        <v>77</v>
      </c>
      <c r="O980" s="2"/>
    </row>
    <row r="981" spans="1:15" s="68" customFormat="1" ht="30" customHeight="1">
      <c r="A981" s="18">
        <v>979</v>
      </c>
      <c r="B981" s="229" t="s">
        <v>2566</v>
      </c>
      <c r="C981" s="231">
        <f t="shared" ca="1" si="15"/>
        <v>31</v>
      </c>
      <c r="D981" s="228" t="s">
        <v>2747</v>
      </c>
      <c r="E981" s="275" t="s">
        <v>17</v>
      </c>
      <c r="F981" s="230">
        <v>34219</v>
      </c>
      <c r="G981" s="229" t="s">
        <v>2755</v>
      </c>
      <c r="H981" s="228" t="s">
        <v>1326</v>
      </c>
      <c r="I981" s="232">
        <v>45404</v>
      </c>
      <c r="J981" s="238" t="s">
        <v>1327</v>
      </c>
      <c r="K981" s="229" t="s">
        <v>2604</v>
      </c>
      <c r="L981" s="237" t="s">
        <v>1593</v>
      </c>
      <c r="M981" s="227" t="s">
        <v>1227</v>
      </c>
      <c r="N981" s="233" t="s">
        <v>24</v>
      </c>
      <c r="O981" s="2"/>
    </row>
    <row r="982" spans="1:15" s="68" customFormat="1" ht="30" customHeight="1">
      <c r="A982" s="18">
        <v>980</v>
      </c>
      <c r="B982" s="229" t="s">
        <v>2567</v>
      </c>
      <c r="C982" s="231">
        <f t="shared" ca="1" si="15"/>
        <v>27</v>
      </c>
      <c r="D982" s="228" t="s">
        <v>2748</v>
      </c>
      <c r="E982" s="275" t="s">
        <v>17</v>
      </c>
      <c r="F982" s="230">
        <v>35546</v>
      </c>
      <c r="G982" s="229" t="s">
        <v>2755</v>
      </c>
      <c r="H982" s="228" t="s">
        <v>1326</v>
      </c>
      <c r="I982" s="232">
        <v>45404</v>
      </c>
      <c r="J982" s="238" t="s">
        <v>1327</v>
      </c>
      <c r="K982" s="229" t="s">
        <v>2604</v>
      </c>
      <c r="L982" s="237" t="s">
        <v>1593</v>
      </c>
      <c r="M982" s="227" t="s">
        <v>1227</v>
      </c>
      <c r="N982" s="233" t="s">
        <v>24</v>
      </c>
      <c r="O982" s="2"/>
    </row>
    <row r="983" spans="1:15" s="68" customFormat="1" ht="30" customHeight="1">
      <c r="A983" s="18">
        <v>981</v>
      </c>
      <c r="B983" s="229" t="s">
        <v>2568</v>
      </c>
      <c r="C983" s="231">
        <f t="shared" ca="1" si="15"/>
        <v>24</v>
      </c>
      <c r="D983" s="228" t="s">
        <v>2749</v>
      </c>
      <c r="E983" s="275" t="s">
        <v>17</v>
      </c>
      <c r="F983" s="230">
        <v>36806</v>
      </c>
      <c r="G983" s="229" t="s">
        <v>2755</v>
      </c>
      <c r="H983" s="228" t="s">
        <v>1326</v>
      </c>
      <c r="I983" s="232">
        <v>45404</v>
      </c>
      <c r="J983" s="238" t="s">
        <v>1327</v>
      </c>
      <c r="K983" s="229" t="s">
        <v>2605</v>
      </c>
      <c r="L983" s="237" t="s">
        <v>1593</v>
      </c>
      <c r="M983" s="227" t="s">
        <v>1227</v>
      </c>
      <c r="N983" s="233" t="s">
        <v>24</v>
      </c>
      <c r="O983" s="2"/>
    </row>
    <row r="984" spans="1:15" s="68" customFormat="1" ht="30" customHeight="1">
      <c r="A984" s="18">
        <v>982</v>
      </c>
      <c r="B984" s="229" t="s">
        <v>2569</v>
      </c>
      <c r="C984" s="231">
        <f t="shared" ca="1" si="15"/>
        <v>29</v>
      </c>
      <c r="D984" s="228" t="s">
        <v>2750</v>
      </c>
      <c r="E984" s="275" t="s">
        <v>17</v>
      </c>
      <c r="F984" s="230">
        <v>34914</v>
      </c>
      <c r="G984" s="229" t="s">
        <v>18</v>
      </c>
      <c r="H984" s="228" t="s">
        <v>1326</v>
      </c>
      <c r="I984" s="232">
        <v>45404</v>
      </c>
      <c r="J984" s="238" t="s">
        <v>1327</v>
      </c>
      <c r="K984" s="229" t="s">
        <v>2604</v>
      </c>
      <c r="L984" s="237" t="s">
        <v>1593</v>
      </c>
      <c r="M984" s="227" t="s">
        <v>1227</v>
      </c>
      <c r="N984" s="233" t="s">
        <v>24</v>
      </c>
      <c r="O984" s="2"/>
    </row>
    <row r="985" spans="1:15" s="68" customFormat="1" ht="30" customHeight="1">
      <c r="A985" s="18">
        <v>983</v>
      </c>
      <c r="B985" s="229" t="s">
        <v>2570</v>
      </c>
      <c r="C985" s="231">
        <f t="shared" ca="1" si="15"/>
        <v>25</v>
      </c>
      <c r="D985" s="228" t="s">
        <v>2751</v>
      </c>
      <c r="E985" s="275" t="s">
        <v>431</v>
      </c>
      <c r="F985" s="230">
        <v>36483</v>
      </c>
      <c r="G985" s="229" t="s">
        <v>2755</v>
      </c>
      <c r="H985" s="228" t="s">
        <v>1326</v>
      </c>
      <c r="I985" s="232">
        <v>45404</v>
      </c>
      <c r="J985" s="238" t="s">
        <v>1327</v>
      </c>
      <c r="K985" s="229" t="s">
        <v>2606</v>
      </c>
      <c r="L985" s="237" t="s">
        <v>2584</v>
      </c>
      <c r="M985" s="227" t="s">
        <v>1227</v>
      </c>
      <c r="N985" s="233" t="s">
        <v>24</v>
      </c>
      <c r="O985" s="2"/>
    </row>
    <row r="986" spans="1:15" s="68" customFormat="1" ht="30" customHeight="1">
      <c r="A986" s="18">
        <v>984</v>
      </c>
      <c r="B986" s="229" t="s">
        <v>2571</v>
      </c>
      <c r="C986" s="231">
        <f t="shared" ca="1" si="15"/>
        <v>25</v>
      </c>
      <c r="D986" s="228" t="s">
        <v>2752</v>
      </c>
      <c r="E986" s="275" t="s">
        <v>779</v>
      </c>
      <c r="F986" s="230">
        <v>36187</v>
      </c>
      <c r="G986" s="229" t="s">
        <v>2755</v>
      </c>
      <c r="H986" s="228" t="s">
        <v>1326</v>
      </c>
      <c r="I986" s="232">
        <v>45404</v>
      </c>
      <c r="J986" s="238" t="s">
        <v>1327</v>
      </c>
      <c r="K986" s="229" t="s">
        <v>2607</v>
      </c>
      <c r="L986" s="237" t="s">
        <v>497</v>
      </c>
      <c r="M986" s="227" t="s">
        <v>1227</v>
      </c>
      <c r="N986" s="233" t="s">
        <v>24</v>
      </c>
      <c r="O986" s="2"/>
    </row>
    <row r="987" spans="1:15" s="68" customFormat="1" ht="30" customHeight="1">
      <c r="A987" s="18">
        <v>985</v>
      </c>
      <c r="B987" s="229" t="s">
        <v>2572</v>
      </c>
      <c r="C987" s="231">
        <f t="shared" ca="1" si="15"/>
        <v>23</v>
      </c>
      <c r="D987" s="228" t="s">
        <v>2753</v>
      </c>
      <c r="E987" s="275" t="s">
        <v>246</v>
      </c>
      <c r="F987" s="230">
        <v>36946</v>
      </c>
      <c r="G987" s="229" t="s">
        <v>2755</v>
      </c>
      <c r="H987" s="228" t="s">
        <v>1326</v>
      </c>
      <c r="I987" s="232">
        <v>45404</v>
      </c>
      <c r="J987" s="238" t="s">
        <v>1327</v>
      </c>
      <c r="K987" s="229" t="s">
        <v>2608</v>
      </c>
      <c r="L987" s="237" t="s">
        <v>497</v>
      </c>
      <c r="M987" s="227" t="s">
        <v>1227</v>
      </c>
      <c r="N987" s="233" t="s">
        <v>24</v>
      </c>
      <c r="O987" s="2"/>
    </row>
    <row r="988" spans="1:15" s="68" customFormat="1" ht="30" customHeight="1">
      <c r="A988" s="18">
        <v>986</v>
      </c>
      <c r="B988" s="229" t="s">
        <v>2573</v>
      </c>
      <c r="C988" s="231">
        <f t="shared" ca="1" si="15"/>
        <v>32</v>
      </c>
      <c r="D988" s="228" t="s">
        <v>2754</v>
      </c>
      <c r="E988" s="275" t="s">
        <v>80</v>
      </c>
      <c r="F988" s="230">
        <v>33689</v>
      </c>
      <c r="G988" s="229" t="s">
        <v>18</v>
      </c>
      <c r="H988" s="228" t="s">
        <v>1326</v>
      </c>
      <c r="I988" s="232">
        <v>45404</v>
      </c>
      <c r="J988" s="238" t="s">
        <v>1327</v>
      </c>
      <c r="K988" s="229" t="s">
        <v>2609</v>
      </c>
      <c r="L988" s="237" t="s">
        <v>497</v>
      </c>
      <c r="M988" s="227" t="s">
        <v>1227</v>
      </c>
      <c r="N988" s="233" t="s">
        <v>24</v>
      </c>
      <c r="O988" s="2"/>
    </row>
    <row r="989" spans="1:15" s="68" customFormat="1" ht="30" customHeight="1">
      <c r="A989" s="18">
        <v>987</v>
      </c>
      <c r="B989" s="229" t="s">
        <v>2574</v>
      </c>
      <c r="C989" s="231">
        <f t="shared" ca="1" si="15"/>
        <v>25</v>
      </c>
      <c r="D989" s="228" t="s">
        <v>2624</v>
      </c>
      <c r="E989" s="275" t="s">
        <v>17</v>
      </c>
      <c r="F989" s="230">
        <v>36270</v>
      </c>
      <c r="G989" s="229" t="s">
        <v>18</v>
      </c>
      <c r="H989" s="228" t="s">
        <v>1326</v>
      </c>
      <c r="I989" s="232">
        <v>45404</v>
      </c>
      <c r="J989" s="238" t="s">
        <v>1327</v>
      </c>
      <c r="K989" s="229" t="s">
        <v>2597</v>
      </c>
      <c r="L989" s="237" t="s">
        <v>675</v>
      </c>
      <c r="M989" s="227" t="s">
        <v>23</v>
      </c>
      <c r="N989" s="233" t="s">
        <v>24</v>
      </c>
      <c r="O989" s="2"/>
    </row>
    <row r="990" spans="1:15" s="68" customFormat="1" ht="30" customHeight="1">
      <c r="A990" s="18">
        <v>988</v>
      </c>
      <c r="B990" s="227" t="s">
        <v>2772</v>
      </c>
      <c r="C990" s="231">
        <f t="shared" ca="1" si="15"/>
        <v>54</v>
      </c>
      <c r="D990" s="228" t="s">
        <v>2773</v>
      </c>
      <c r="E990" s="227" t="s">
        <v>779</v>
      </c>
      <c r="F990" s="249">
        <v>25831</v>
      </c>
      <c r="G990" s="250" t="s">
        <v>2755</v>
      </c>
      <c r="H990" s="250" t="s">
        <v>19</v>
      </c>
      <c r="I990" s="251">
        <v>45383</v>
      </c>
      <c r="J990" s="250" t="s">
        <v>81</v>
      </c>
      <c r="K990" s="227" t="s">
        <v>2440</v>
      </c>
      <c r="L990" s="227" t="s">
        <v>2774</v>
      </c>
      <c r="M990" s="227" t="s">
        <v>37</v>
      </c>
      <c r="N990" s="252" t="s">
        <v>37</v>
      </c>
      <c r="O990" s="2"/>
    </row>
    <row r="991" spans="1:15" s="68" customFormat="1" ht="30" customHeight="1">
      <c r="A991" s="18">
        <v>989</v>
      </c>
      <c r="B991" s="253" t="s">
        <v>2776</v>
      </c>
      <c r="C991" s="231"/>
      <c r="D991" s="228"/>
      <c r="E991" s="227"/>
      <c r="F991" s="234"/>
      <c r="G991" s="228"/>
      <c r="H991" s="228" t="s">
        <v>1109</v>
      </c>
      <c r="I991" s="232"/>
      <c r="J991" s="228"/>
      <c r="K991" s="227"/>
      <c r="L991" s="253" t="s">
        <v>2780</v>
      </c>
      <c r="M991" s="227"/>
      <c r="N991" s="233"/>
      <c r="O991" s="2"/>
    </row>
    <row r="992" spans="1:15" s="68" customFormat="1" ht="30" customHeight="1">
      <c r="A992" s="18">
        <v>990</v>
      </c>
      <c r="B992" s="253" t="s">
        <v>2777</v>
      </c>
      <c r="C992" s="231"/>
      <c r="D992" s="228"/>
      <c r="E992" s="227"/>
      <c r="F992" s="234"/>
      <c r="G992" s="228"/>
      <c r="H992" s="228" t="s">
        <v>1109</v>
      </c>
      <c r="I992" s="232"/>
      <c r="J992" s="228"/>
      <c r="K992" s="227"/>
      <c r="L992" s="253" t="s">
        <v>2781</v>
      </c>
      <c r="M992" s="227"/>
      <c r="N992" s="233"/>
      <c r="O992" s="2"/>
    </row>
    <row r="993" spans="1:15" s="68" customFormat="1" ht="30" customHeight="1">
      <c r="A993" s="18">
        <v>991</v>
      </c>
      <c r="B993" s="253" t="s">
        <v>2778</v>
      </c>
      <c r="C993" s="231"/>
      <c r="D993" s="228"/>
      <c r="E993" s="227"/>
      <c r="F993" s="234"/>
      <c r="G993" s="228"/>
      <c r="H993" s="228" t="s">
        <v>1109</v>
      </c>
      <c r="I993" s="232"/>
      <c r="J993" s="228"/>
      <c r="K993" s="227"/>
      <c r="L993" s="253" t="s">
        <v>2782</v>
      </c>
      <c r="M993" s="227"/>
      <c r="N993" s="233"/>
      <c r="O993" s="2"/>
    </row>
    <row r="994" spans="1:15" s="68" customFormat="1" ht="30" customHeight="1">
      <c r="A994" s="18">
        <v>992</v>
      </c>
      <c r="B994" s="253" t="s">
        <v>2779</v>
      </c>
      <c r="C994" s="231"/>
      <c r="D994" s="228"/>
      <c r="E994" s="227"/>
      <c r="F994" s="234"/>
      <c r="G994" s="228"/>
      <c r="H994" s="228" t="s">
        <v>1109</v>
      </c>
      <c r="I994" s="232"/>
      <c r="J994" s="228"/>
      <c r="K994" s="227"/>
      <c r="L994" s="253" t="s">
        <v>2783</v>
      </c>
      <c r="M994" s="227"/>
      <c r="N994" s="233"/>
      <c r="O994" s="2"/>
    </row>
    <row r="995" spans="1:15" ht="6" customHeight="1">
      <c r="A995" s="69"/>
      <c r="B995" s="70"/>
      <c r="C995" s="71"/>
      <c r="D995" s="72"/>
      <c r="E995" s="276"/>
      <c r="F995" s="74"/>
      <c r="G995" s="75"/>
      <c r="H995" s="75"/>
      <c r="I995" s="75"/>
      <c r="J995" s="75"/>
      <c r="K995" s="70"/>
      <c r="L995" s="76"/>
      <c r="M995" s="70"/>
      <c r="N995" s="69"/>
    </row>
  </sheetData>
  <sheetProtection selectLockedCells="1"/>
  <autoFilter ref="A3:O994" xr:uid="{1A0A97A4-D014-4E44-96BE-E3571FF25232}"/>
  <mergeCells count="2">
    <mergeCell ref="A1:M1"/>
    <mergeCell ref="A2:B2"/>
  </mergeCells>
  <conditionalFormatting sqref="B561">
    <cfRule type="duplicateValues" dxfId="4" priority="5"/>
  </conditionalFormatting>
  <conditionalFormatting sqref="B851">
    <cfRule type="duplicateValues" dxfId="3" priority="4"/>
  </conditionalFormatting>
  <conditionalFormatting sqref="B853">
    <cfRule type="duplicateValues" dxfId="2" priority="3"/>
  </conditionalFormatting>
  <conditionalFormatting sqref="B852">
    <cfRule type="duplicateValues" dxfId="1" priority="2"/>
  </conditionalFormatting>
  <conditionalFormatting sqref="C1:C1048576">
    <cfRule type="cellIs" dxfId="0" priority="1" operator="between">
      <formula>58</formula>
      <formula>60</formula>
    </cfRule>
  </conditionalFormatting>
  <pageMargins left="0.25" right="0.25" top="0.75" bottom="0.75" header="0.3" footer="0.3"/>
  <pageSetup paperSize="5" scale="8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4D199-FAE3-4C5F-ABA6-82F45A689455}">
  <sheetPr>
    <tabColor rgb="FFFFFF00"/>
  </sheetPr>
  <dimension ref="A1:W187"/>
  <sheetViews>
    <sheetView topLeftCell="A4" zoomScale="70" zoomScaleNormal="70" zoomScaleSheetLayoutView="70" workbookViewId="0">
      <selection activeCell="A3" sqref="A3:A4"/>
    </sheetView>
  </sheetViews>
  <sheetFormatPr defaultRowHeight="32.1" customHeight="1"/>
  <cols>
    <col min="1" max="1" width="3.7109375" style="3" bestFit="1" customWidth="1"/>
    <col min="2" max="2" width="61.5703125" style="172" customWidth="1"/>
    <col min="3" max="3" width="10.7109375" style="176" customWidth="1"/>
    <col min="4" max="4" width="15.5703125" style="3" customWidth="1"/>
    <col min="5" max="5" width="10.7109375" style="173" customWidth="1"/>
    <col min="6" max="6" width="10.7109375" style="174" customWidth="1"/>
    <col min="7" max="7" width="10.7109375" style="3" customWidth="1"/>
    <col min="8" max="9" width="9.140625" style="3"/>
    <col min="10" max="10" width="36.42578125" style="92" bestFit="1" customWidth="1"/>
    <col min="11" max="11" width="9.28515625" style="3" bestFit="1" customWidth="1"/>
    <col min="12" max="12" width="30.5703125" style="3" customWidth="1"/>
    <col min="13" max="13" width="27.85546875" style="3" customWidth="1"/>
    <col min="14" max="14" width="21" style="3" bestFit="1" customWidth="1"/>
    <col min="15" max="15" width="9.140625" style="3"/>
    <col min="16" max="16" width="8.85546875" style="3" customWidth="1"/>
    <col min="17" max="17" width="34.28515625" style="3" bestFit="1" customWidth="1"/>
    <col min="18" max="18" width="25.85546875" style="3" bestFit="1" customWidth="1"/>
    <col min="19" max="19" width="18.5703125" style="3" bestFit="1" customWidth="1"/>
    <col min="20" max="20" width="15.42578125" style="3" bestFit="1" customWidth="1"/>
    <col min="21" max="21" width="22.140625" style="3" customWidth="1"/>
    <col min="22" max="16384" width="9.140625" style="3"/>
  </cols>
  <sheetData>
    <row r="1" spans="1:23" ht="23.25">
      <c r="A1" s="299" t="s">
        <v>2233</v>
      </c>
      <c r="B1" s="299"/>
      <c r="C1" s="299"/>
      <c r="D1" s="299"/>
      <c r="E1" s="299"/>
      <c r="F1" s="299"/>
      <c r="G1" s="299"/>
      <c r="J1" s="90"/>
      <c r="L1" s="91" t="s">
        <v>13</v>
      </c>
      <c r="M1" s="91" t="s">
        <v>2234</v>
      </c>
      <c r="Q1" s="226"/>
      <c r="R1" s="226"/>
      <c r="S1" s="221"/>
      <c r="T1" s="222"/>
    </row>
    <row r="2" spans="1:23" ht="23.25">
      <c r="A2" s="300" t="s">
        <v>2784</v>
      </c>
      <c r="B2" s="300"/>
      <c r="C2" s="300"/>
      <c r="D2" s="300"/>
      <c r="E2" s="300"/>
      <c r="F2" s="300"/>
      <c r="G2" s="300"/>
      <c r="L2" s="93" t="s">
        <v>2235</v>
      </c>
      <c r="M2" s="94">
        <f>G5</f>
        <v>22</v>
      </c>
      <c r="Q2" s="223"/>
      <c r="R2" s="224"/>
      <c r="S2" s="221"/>
      <c r="T2" s="221"/>
    </row>
    <row r="3" spans="1:23" ht="23.25">
      <c r="A3" s="301" t="s">
        <v>2</v>
      </c>
      <c r="B3" s="301" t="s">
        <v>2237</v>
      </c>
      <c r="C3" s="301" t="s">
        <v>2238</v>
      </c>
      <c r="D3" s="301"/>
      <c r="E3" s="301"/>
      <c r="F3" s="301"/>
      <c r="G3" s="301"/>
      <c r="L3" s="93" t="s">
        <v>2239</v>
      </c>
      <c r="M3" s="94">
        <f>G30</f>
        <v>24</v>
      </c>
      <c r="Q3" s="223"/>
      <c r="R3" s="224"/>
      <c r="S3" s="221"/>
      <c r="T3" s="221"/>
    </row>
    <row r="4" spans="1:23" ht="31.5">
      <c r="A4" s="301"/>
      <c r="B4" s="301"/>
      <c r="C4" s="95" t="s">
        <v>2236</v>
      </c>
      <c r="D4" s="95" t="s">
        <v>2240</v>
      </c>
      <c r="E4" s="95" t="s">
        <v>1109</v>
      </c>
      <c r="F4" s="95" t="s">
        <v>1326</v>
      </c>
      <c r="G4" s="95" t="s">
        <v>2234</v>
      </c>
      <c r="L4" s="93" t="s">
        <v>2241</v>
      </c>
      <c r="M4" s="94">
        <f>SUM(G31:G48)</f>
        <v>35</v>
      </c>
      <c r="N4" s="96"/>
      <c r="Q4" s="223"/>
      <c r="R4" s="221"/>
      <c r="S4" s="221"/>
      <c r="T4" s="221"/>
    </row>
    <row r="5" spans="1:23" s="100" customFormat="1" ht="23.25">
      <c r="A5" s="91">
        <v>1</v>
      </c>
      <c r="B5" s="97" t="s">
        <v>2242</v>
      </c>
      <c r="C5" s="98">
        <f>SUM(C6:C27)</f>
        <v>22</v>
      </c>
      <c r="D5" s="98">
        <f>SUM(D6:D27)</f>
        <v>0</v>
      </c>
      <c r="E5" s="98">
        <f>SUM(E6:E27)</f>
        <v>0</v>
      </c>
      <c r="F5" s="98">
        <f>SUM(F6:F27)</f>
        <v>0</v>
      </c>
      <c r="G5" s="99">
        <f t="shared" ref="G5:G70" si="0">SUM(C5:F5)</f>
        <v>22</v>
      </c>
      <c r="J5" s="101"/>
      <c r="L5" s="93" t="s">
        <v>2243</v>
      </c>
      <c r="M5" s="94">
        <f>SUM(G49:G50)</f>
        <v>3</v>
      </c>
      <c r="Q5" s="222"/>
      <c r="R5" s="224"/>
      <c r="S5" s="225"/>
      <c r="T5" s="221"/>
    </row>
    <row r="6" spans="1:23" s="100" customFormat="1" ht="32.1" customHeight="1">
      <c r="A6" s="102"/>
      <c r="B6" s="103" t="s">
        <v>2244</v>
      </c>
      <c r="C6" s="104">
        <v>1</v>
      </c>
      <c r="D6" s="102"/>
      <c r="E6" s="105"/>
      <c r="F6" s="106"/>
      <c r="G6" s="102">
        <f t="shared" si="0"/>
        <v>1</v>
      </c>
      <c r="J6" s="101"/>
      <c r="L6" s="93" t="s">
        <v>2245</v>
      </c>
      <c r="M6" s="94">
        <f>G54</f>
        <v>372</v>
      </c>
      <c r="W6" s="107"/>
    </row>
    <row r="7" spans="1:23" s="100" customFormat="1" ht="32.1" customHeight="1">
      <c r="A7" s="102"/>
      <c r="B7" s="103" t="s">
        <v>2246</v>
      </c>
      <c r="C7" s="104">
        <v>1</v>
      </c>
      <c r="D7" s="102"/>
      <c r="E7" s="105"/>
      <c r="F7" s="106"/>
      <c r="G7" s="102">
        <f t="shared" si="0"/>
        <v>1</v>
      </c>
      <c r="J7" s="101"/>
      <c r="L7" s="93" t="s">
        <v>2247</v>
      </c>
      <c r="M7" s="94">
        <f>G60</f>
        <v>68</v>
      </c>
      <c r="N7" s="108"/>
    </row>
    <row r="8" spans="1:23" s="100" customFormat="1" ht="32.1" customHeight="1">
      <c r="A8" s="102"/>
      <c r="B8" s="220" t="s">
        <v>2248</v>
      </c>
      <c r="C8" s="104">
        <v>1</v>
      </c>
      <c r="D8" s="102"/>
      <c r="E8" s="105"/>
      <c r="F8" s="106"/>
      <c r="G8" s="102">
        <f t="shared" si="0"/>
        <v>1</v>
      </c>
      <c r="J8" s="101"/>
      <c r="L8" s="93" t="s">
        <v>2249</v>
      </c>
      <c r="M8" s="94">
        <f>SUM(G51,G63,G65,G69,G72,G75,G87,G95)</f>
        <v>204</v>
      </c>
      <c r="N8" s="107"/>
    </row>
    <row r="9" spans="1:23" s="100" customFormat="1" ht="32.1" customHeight="1">
      <c r="A9" s="102"/>
      <c r="B9" s="103" t="s">
        <v>2250</v>
      </c>
      <c r="C9" s="104">
        <v>1</v>
      </c>
      <c r="D9" s="102"/>
      <c r="E9" s="105"/>
      <c r="F9" s="106"/>
      <c r="G9" s="102">
        <f t="shared" si="0"/>
        <v>1</v>
      </c>
      <c r="J9" s="101"/>
      <c r="L9" s="93" t="s">
        <v>2251</v>
      </c>
      <c r="M9" s="94">
        <f>G101</f>
        <v>264</v>
      </c>
      <c r="N9" s="108"/>
    </row>
    <row r="10" spans="1:23" s="100" customFormat="1" ht="32.1" customHeight="1">
      <c r="A10" s="102"/>
      <c r="B10" s="103" t="s">
        <v>2252</v>
      </c>
      <c r="C10" s="104">
        <v>1</v>
      </c>
      <c r="D10" s="102"/>
      <c r="E10" s="105"/>
      <c r="F10" s="106"/>
      <c r="G10" s="102">
        <f t="shared" si="0"/>
        <v>1</v>
      </c>
      <c r="J10" s="101"/>
      <c r="L10" s="93" t="s">
        <v>2253</v>
      </c>
      <c r="M10" s="94">
        <f>SUM(M2:M9)</f>
        <v>992</v>
      </c>
    </row>
    <row r="11" spans="1:23" s="100" customFormat="1" ht="32.1" customHeight="1">
      <c r="A11" s="102"/>
      <c r="B11" s="103" t="s">
        <v>2254</v>
      </c>
      <c r="C11" s="104">
        <v>1</v>
      </c>
      <c r="D11" s="102"/>
      <c r="E11" s="105"/>
      <c r="F11" s="106"/>
      <c r="G11" s="102">
        <f t="shared" si="0"/>
        <v>1</v>
      </c>
      <c r="J11" s="101"/>
    </row>
    <row r="12" spans="1:23" s="100" customFormat="1" ht="32.1" customHeight="1">
      <c r="A12" s="102"/>
      <c r="B12" s="103" t="s">
        <v>2255</v>
      </c>
      <c r="C12" s="104">
        <v>1</v>
      </c>
      <c r="D12" s="102"/>
      <c r="E12" s="105"/>
      <c r="F12" s="106"/>
      <c r="G12" s="102">
        <f t="shared" si="0"/>
        <v>1</v>
      </c>
      <c r="J12" s="101"/>
    </row>
    <row r="13" spans="1:23" s="100" customFormat="1" ht="32.1" customHeight="1">
      <c r="A13" s="102"/>
      <c r="B13" s="103" t="s">
        <v>2256</v>
      </c>
      <c r="C13" s="104">
        <v>1</v>
      </c>
      <c r="D13" s="102"/>
      <c r="E13" s="105"/>
      <c r="F13" s="106"/>
      <c r="G13" s="102">
        <f t="shared" si="0"/>
        <v>1</v>
      </c>
      <c r="J13" s="101"/>
    </row>
    <row r="14" spans="1:23" s="100" customFormat="1" ht="32.1" customHeight="1">
      <c r="A14" s="102"/>
      <c r="B14" s="103" t="s">
        <v>2257</v>
      </c>
      <c r="C14" s="104">
        <v>1</v>
      </c>
      <c r="D14" s="102"/>
      <c r="E14" s="105"/>
      <c r="F14" s="106"/>
      <c r="G14" s="102">
        <f t="shared" si="0"/>
        <v>1</v>
      </c>
      <c r="J14" s="101"/>
    </row>
    <row r="15" spans="1:23" s="100" customFormat="1" ht="32.1" customHeight="1">
      <c r="A15" s="102"/>
      <c r="B15" s="103" t="s">
        <v>2258</v>
      </c>
      <c r="C15" s="104">
        <v>1</v>
      </c>
      <c r="D15" s="102"/>
      <c r="E15" s="105"/>
      <c r="F15" s="106"/>
      <c r="G15" s="102">
        <f t="shared" si="0"/>
        <v>1</v>
      </c>
      <c r="J15" s="101"/>
    </row>
    <row r="16" spans="1:23" s="100" customFormat="1" ht="32.1" customHeight="1">
      <c r="A16" s="102"/>
      <c r="B16" s="103" t="s">
        <v>2768</v>
      </c>
      <c r="C16" s="104">
        <v>1</v>
      </c>
      <c r="D16" s="102"/>
      <c r="E16" s="105"/>
      <c r="F16" s="106"/>
      <c r="G16" s="102">
        <f t="shared" si="0"/>
        <v>1</v>
      </c>
      <c r="J16" s="101"/>
    </row>
    <row r="17" spans="1:10" s="100" customFormat="1" ht="32.1" customHeight="1">
      <c r="A17" s="102"/>
      <c r="B17" s="103" t="s">
        <v>2769</v>
      </c>
      <c r="C17" s="104">
        <v>1</v>
      </c>
      <c r="D17" s="102"/>
      <c r="E17" s="105"/>
      <c r="F17" s="106"/>
      <c r="G17" s="102">
        <f t="shared" si="0"/>
        <v>1</v>
      </c>
      <c r="J17" s="101"/>
    </row>
    <row r="18" spans="1:10" s="100" customFormat="1" ht="32.1" customHeight="1">
      <c r="A18" s="102"/>
      <c r="B18" s="103" t="s">
        <v>2260</v>
      </c>
      <c r="C18" s="104">
        <v>1</v>
      </c>
      <c r="D18" s="102"/>
      <c r="E18" s="105"/>
      <c r="F18" s="106"/>
      <c r="G18" s="102">
        <f t="shared" si="0"/>
        <v>1</v>
      </c>
      <c r="J18" s="101"/>
    </row>
    <row r="19" spans="1:10" s="100" customFormat="1" ht="32.1" customHeight="1">
      <c r="A19" s="102"/>
      <c r="B19" s="103" t="s">
        <v>2261</v>
      </c>
      <c r="C19" s="104">
        <v>1</v>
      </c>
      <c r="D19" s="102"/>
      <c r="E19" s="105"/>
      <c r="F19" s="106"/>
      <c r="G19" s="102">
        <f t="shared" si="0"/>
        <v>1</v>
      </c>
      <c r="J19" s="101"/>
    </row>
    <row r="20" spans="1:10" s="100" customFormat="1" ht="32.1" customHeight="1">
      <c r="A20" s="102"/>
      <c r="B20" s="103" t="s">
        <v>2262</v>
      </c>
      <c r="C20" s="104">
        <v>1</v>
      </c>
      <c r="D20" s="102"/>
      <c r="E20" s="105"/>
      <c r="F20" s="106"/>
      <c r="G20" s="102">
        <f t="shared" si="0"/>
        <v>1</v>
      </c>
      <c r="J20" s="101"/>
    </row>
    <row r="21" spans="1:10" s="100" customFormat="1" ht="32.1" customHeight="1">
      <c r="A21" s="102"/>
      <c r="B21" s="103" t="s">
        <v>2263</v>
      </c>
      <c r="C21" s="104">
        <v>1</v>
      </c>
      <c r="D21" s="102"/>
      <c r="E21" s="105"/>
      <c r="F21" s="106"/>
      <c r="G21" s="102">
        <f t="shared" si="0"/>
        <v>1</v>
      </c>
      <c r="J21" s="101"/>
    </row>
    <row r="22" spans="1:10" s="100" customFormat="1" ht="32.1" customHeight="1">
      <c r="A22" s="102"/>
      <c r="B22" s="103" t="s">
        <v>2264</v>
      </c>
      <c r="C22" s="104">
        <v>1</v>
      </c>
      <c r="D22" s="102"/>
      <c r="E22" s="105"/>
      <c r="F22" s="106"/>
      <c r="G22" s="102">
        <f t="shared" si="0"/>
        <v>1</v>
      </c>
      <c r="J22" s="101"/>
    </row>
    <row r="23" spans="1:10" s="100" customFormat="1" ht="32.1" customHeight="1">
      <c r="A23" s="102"/>
      <c r="B23" s="103" t="s">
        <v>2265</v>
      </c>
      <c r="C23" s="104">
        <v>1</v>
      </c>
      <c r="D23" s="102"/>
      <c r="E23" s="105"/>
      <c r="F23" s="106"/>
      <c r="G23" s="102">
        <f t="shared" si="0"/>
        <v>1</v>
      </c>
    </row>
    <row r="24" spans="1:10" s="100" customFormat="1" ht="32.1" customHeight="1">
      <c r="A24" s="102"/>
      <c r="B24" s="103" t="s">
        <v>2266</v>
      </c>
      <c r="C24" s="104">
        <v>1</v>
      </c>
      <c r="D24" s="102"/>
      <c r="E24" s="105"/>
      <c r="F24" s="106"/>
      <c r="G24" s="102">
        <f t="shared" si="0"/>
        <v>1</v>
      </c>
      <c r="J24" s="101"/>
    </row>
    <row r="25" spans="1:10" s="100" customFormat="1" ht="32.1" customHeight="1">
      <c r="A25" s="102"/>
      <c r="B25" s="220" t="s">
        <v>2267</v>
      </c>
      <c r="C25" s="104">
        <v>1</v>
      </c>
      <c r="D25" s="102"/>
      <c r="E25" s="105"/>
      <c r="F25" s="106"/>
      <c r="G25" s="102">
        <f t="shared" si="0"/>
        <v>1</v>
      </c>
      <c r="J25" s="101"/>
    </row>
    <row r="26" spans="1:10" s="100" customFormat="1" ht="32.1" customHeight="1">
      <c r="A26" s="102"/>
      <c r="B26" s="220" t="s">
        <v>2268</v>
      </c>
      <c r="C26" s="104">
        <v>1</v>
      </c>
      <c r="D26" s="102"/>
      <c r="E26" s="105"/>
      <c r="F26" s="106"/>
      <c r="G26" s="102">
        <f t="shared" si="0"/>
        <v>1</v>
      </c>
      <c r="J26" s="101"/>
    </row>
    <row r="27" spans="1:10" s="100" customFormat="1" ht="32.1" customHeight="1">
      <c r="A27" s="102"/>
      <c r="B27" s="103" t="s">
        <v>2269</v>
      </c>
      <c r="C27" s="104">
        <v>1</v>
      </c>
      <c r="D27" s="102"/>
      <c r="E27" s="105"/>
      <c r="F27" s="106"/>
      <c r="G27" s="102">
        <f t="shared" si="0"/>
        <v>1</v>
      </c>
      <c r="J27" s="101"/>
    </row>
    <row r="28" spans="1:10" s="100" customFormat="1" ht="32.1" customHeight="1">
      <c r="A28" s="91">
        <v>2</v>
      </c>
      <c r="B28" s="97" t="s">
        <v>2270</v>
      </c>
      <c r="C28" s="109"/>
      <c r="D28" s="110"/>
      <c r="E28" s="111"/>
      <c r="F28" s="109"/>
      <c r="G28" s="112">
        <f t="shared" si="0"/>
        <v>0</v>
      </c>
      <c r="J28" s="101"/>
    </row>
    <row r="29" spans="1:10" s="100" customFormat="1" ht="32.1" customHeight="1">
      <c r="A29" s="113">
        <v>1</v>
      </c>
      <c r="B29" s="114" t="s">
        <v>2271</v>
      </c>
      <c r="C29" s="115">
        <f>SUM(C30:C50)</f>
        <v>46</v>
      </c>
      <c r="D29" s="115">
        <f>SUM(D30:D50)</f>
        <v>0</v>
      </c>
      <c r="E29" s="115">
        <f>SUM(E30:E50)</f>
        <v>5</v>
      </c>
      <c r="F29" s="116">
        <f>SUM(F30:F50)</f>
        <v>11</v>
      </c>
      <c r="G29" s="117">
        <f t="shared" si="0"/>
        <v>62</v>
      </c>
      <c r="H29" s="107"/>
      <c r="J29" s="101"/>
    </row>
    <row r="30" spans="1:10" s="100" customFormat="1" ht="32.1" customHeight="1">
      <c r="A30" s="93"/>
      <c r="B30" s="103" t="s">
        <v>2272</v>
      </c>
      <c r="C30" s="118">
        <f>13+3</f>
        <v>16</v>
      </c>
      <c r="D30" s="119"/>
      <c r="E30" s="102">
        <v>2</v>
      </c>
      <c r="F30" s="106">
        <f>4+2</f>
        <v>6</v>
      </c>
      <c r="G30" s="102">
        <f t="shared" si="0"/>
        <v>24</v>
      </c>
      <c r="H30" s="120"/>
      <c r="I30" s="101"/>
      <c r="J30" s="121"/>
    </row>
    <row r="31" spans="1:10" s="100" customFormat="1" ht="32.1" customHeight="1">
      <c r="A31" s="93"/>
      <c r="B31" s="103" t="s">
        <v>2273</v>
      </c>
      <c r="C31" s="122">
        <v>2</v>
      </c>
      <c r="D31" s="119"/>
      <c r="E31" s="102">
        <v>1</v>
      </c>
      <c r="F31" s="106">
        <v>1</v>
      </c>
      <c r="G31" s="102">
        <f t="shared" si="0"/>
        <v>4</v>
      </c>
      <c r="J31" s="101"/>
    </row>
    <row r="32" spans="1:10" s="100" customFormat="1" ht="32.1" customHeight="1">
      <c r="A32" s="93"/>
      <c r="B32" s="103" t="s">
        <v>2274</v>
      </c>
      <c r="C32" s="122">
        <v>2</v>
      </c>
      <c r="D32" s="123"/>
      <c r="E32" s="102"/>
      <c r="F32" s="106"/>
      <c r="G32" s="102">
        <f t="shared" si="0"/>
        <v>2</v>
      </c>
      <c r="J32" s="208"/>
    </row>
    <row r="33" spans="1:10" s="100" customFormat="1" ht="32.1" customHeight="1">
      <c r="A33" s="93"/>
      <c r="B33" s="103" t="s">
        <v>2275</v>
      </c>
      <c r="C33" s="122">
        <v>1</v>
      </c>
      <c r="D33" s="123"/>
      <c r="E33" s="102"/>
      <c r="F33" s="106"/>
      <c r="G33" s="102">
        <f t="shared" si="0"/>
        <v>1</v>
      </c>
      <c r="J33" s="101"/>
    </row>
    <row r="34" spans="1:10" s="100" customFormat="1" ht="32.1" customHeight="1">
      <c r="A34" s="93"/>
      <c r="B34" s="103" t="s">
        <v>2276</v>
      </c>
      <c r="C34" s="122">
        <v>1</v>
      </c>
      <c r="D34" s="119"/>
      <c r="E34" s="102"/>
      <c r="F34" s="106">
        <v>1</v>
      </c>
      <c r="G34" s="102">
        <f t="shared" si="0"/>
        <v>2</v>
      </c>
      <c r="J34" s="101"/>
    </row>
    <row r="35" spans="1:10" s="100" customFormat="1" ht="32.1" customHeight="1">
      <c r="A35" s="93"/>
      <c r="B35" s="103" t="s">
        <v>2277</v>
      </c>
      <c r="C35" s="122">
        <v>2</v>
      </c>
      <c r="D35" s="119"/>
      <c r="E35" s="105"/>
      <c r="F35" s="106"/>
      <c r="G35" s="102">
        <f t="shared" si="0"/>
        <v>2</v>
      </c>
      <c r="J35" s="101"/>
    </row>
    <row r="36" spans="1:10" s="100" customFormat="1" ht="32.1" customHeight="1">
      <c r="A36" s="93"/>
      <c r="B36" s="103" t="s">
        <v>2278</v>
      </c>
      <c r="C36" s="122">
        <v>2</v>
      </c>
      <c r="D36" s="119"/>
      <c r="E36" s="105"/>
      <c r="F36" s="106"/>
      <c r="G36" s="102">
        <f t="shared" si="0"/>
        <v>2</v>
      </c>
      <c r="J36" s="101"/>
    </row>
    <row r="37" spans="1:10" s="100" customFormat="1" ht="32.1" customHeight="1">
      <c r="A37" s="93"/>
      <c r="B37" s="103" t="s">
        <v>2279</v>
      </c>
      <c r="C37" s="122">
        <v>3</v>
      </c>
      <c r="D37" s="119"/>
      <c r="E37" s="105"/>
      <c r="F37" s="106"/>
      <c r="G37" s="102">
        <f t="shared" si="0"/>
        <v>3</v>
      </c>
      <c r="J37" s="101"/>
    </row>
    <row r="38" spans="1:10" s="100" customFormat="1" ht="32.1" customHeight="1">
      <c r="A38" s="93"/>
      <c r="B38" s="103" t="s">
        <v>2280</v>
      </c>
      <c r="C38" s="122">
        <v>2</v>
      </c>
      <c r="D38" s="119"/>
      <c r="E38" s="105"/>
      <c r="F38" s="106">
        <v>1</v>
      </c>
      <c r="G38" s="102">
        <f t="shared" si="0"/>
        <v>3</v>
      </c>
      <c r="J38" s="101"/>
    </row>
    <row r="39" spans="1:10" s="100" customFormat="1" ht="32.1" customHeight="1">
      <c r="A39" s="93"/>
      <c r="B39" s="103" t="s">
        <v>2281</v>
      </c>
      <c r="C39" s="122">
        <f>1+1</f>
        <v>2</v>
      </c>
      <c r="D39" s="123"/>
      <c r="E39" s="102"/>
      <c r="F39" s="106"/>
      <c r="G39" s="102">
        <f t="shared" si="0"/>
        <v>2</v>
      </c>
      <c r="J39" s="101"/>
    </row>
    <row r="40" spans="1:10" s="100" customFormat="1" ht="32.1" customHeight="1">
      <c r="A40" s="93"/>
      <c r="B40" s="103" t="s">
        <v>2282</v>
      </c>
      <c r="C40" s="122">
        <f>1+1</f>
        <v>2</v>
      </c>
      <c r="D40" s="123"/>
      <c r="E40" s="102"/>
      <c r="F40" s="106">
        <v>1</v>
      </c>
      <c r="G40" s="102">
        <f t="shared" si="0"/>
        <v>3</v>
      </c>
      <c r="J40" s="101"/>
    </row>
    <row r="41" spans="1:10" s="100" customFormat="1" ht="32.1" customHeight="1">
      <c r="A41" s="93"/>
      <c r="B41" s="103" t="s">
        <v>2283</v>
      </c>
      <c r="C41" s="125"/>
      <c r="D41" s="126"/>
      <c r="E41" s="102"/>
      <c r="F41" s="106">
        <v>1</v>
      </c>
      <c r="G41" s="102">
        <f t="shared" si="0"/>
        <v>1</v>
      </c>
      <c r="J41" s="101"/>
    </row>
    <row r="42" spans="1:10" s="100" customFormat="1" ht="32.1" customHeight="1">
      <c r="A42" s="93"/>
      <c r="B42" s="103" t="s">
        <v>2284</v>
      </c>
      <c r="C42" s="122">
        <v>2</v>
      </c>
      <c r="D42" s="119"/>
      <c r="E42" s="105"/>
      <c r="F42" s="106"/>
      <c r="G42" s="102">
        <f t="shared" si="0"/>
        <v>2</v>
      </c>
      <c r="J42" s="101"/>
    </row>
    <row r="43" spans="1:10" s="100" customFormat="1" ht="32.1" customHeight="1">
      <c r="A43" s="93"/>
      <c r="B43" s="103" t="s">
        <v>2285</v>
      </c>
      <c r="C43" s="122">
        <v>1</v>
      </c>
      <c r="D43" s="119"/>
      <c r="E43" s="105"/>
      <c r="F43" s="106"/>
      <c r="G43" s="102">
        <f t="shared" si="0"/>
        <v>1</v>
      </c>
      <c r="J43" s="101"/>
    </row>
    <row r="44" spans="1:10" s="100" customFormat="1" ht="32.1" customHeight="1">
      <c r="A44" s="93"/>
      <c r="B44" s="103" t="s">
        <v>2286</v>
      </c>
      <c r="C44" s="122">
        <v>1</v>
      </c>
      <c r="D44" s="127"/>
      <c r="E44" s="102">
        <v>1</v>
      </c>
      <c r="F44" s="106"/>
      <c r="G44" s="102">
        <f t="shared" si="0"/>
        <v>2</v>
      </c>
      <c r="J44" s="124" t="s">
        <v>2287</v>
      </c>
    </row>
    <row r="45" spans="1:10" s="100" customFormat="1" ht="32.1" customHeight="1">
      <c r="A45" s="93"/>
      <c r="B45" s="103" t="s">
        <v>2288</v>
      </c>
      <c r="C45" s="125">
        <v>1</v>
      </c>
      <c r="D45" s="125"/>
      <c r="E45" s="102"/>
      <c r="F45" s="106"/>
      <c r="G45" s="102">
        <f t="shared" si="0"/>
        <v>1</v>
      </c>
      <c r="J45" s="101"/>
    </row>
    <row r="46" spans="1:10" s="100" customFormat="1" ht="32.1" customHeight="1">
      <c r="A46" s="93"/>
      <c r="B46" s="103" t="s">
        <v>2289</v>
      </c>
      <c r="C46" s="122">
        <v>1</v>
      </c>
      <c r="D46" s="119"/>
      <c r="E46" s="102">
        <v>1</v>
      </c>
      <c r="F46" s="106"/>
      <c r="G46" s="102">
        <f t="shared" si="0"/>
        <v>2</v>
      </c>
      <c r="J46" s="101"/>
    </row>
    <row r="47" spans="1:10" s="100" customFormat="1" ht="32.1" customHeight="1">
      <c r="A47" s="93"/>
      <c r="B47" s="103" t="s">
        <v>2290</v>
      </c>
      <c r="C47" s="122">
        <v>1</v>
      </c>
      <c r="D47" s="119"/>
      <c r="E47" s="105"/>
      <c r="F47" s="106"/>
      <c r="G47" s="102">
        <f t="shared" si="0"/>
        <v>1</v>
      </c>
      <c r="J47" s="101"/>
    </row>
    <row r="48" spans="1:10" s="100" customFormat="1" ht="32.1" customHeight="1">
      <c r="A48" s="93"/>
      <c r="B48" s="103" t="s">
        <v>2291</v>
      </c>
      <c r="C48" s="122">
        <v>1</v>
      </c>
      <c r="D48" s="119"/>
      <c r="E48" s="105"/>
      <c r="F48" s="106"/>
      <c r="G48" s="102">
        <f t="shared" si="0"/>
        <v>1</v>
      </c>
      <c r="J48" s="101"/>
    </row>
    <row r="49" spans="1:11" s="100" customFormat="1" ht="32.1" customHeight="1">
      <c r="A49" s="93"/>
      <c r="B49" s="103" t="s">
        <v>2243</v>
      </c>
      <c r="C49" s="122">
        <v>2</v>
      </c>
      <c r="D49" s="119"/>
      <c r="E49" s="105"/>
      <c r="F49" s="106"/>
      <c r="G49" s="102">
        <f t="shared" si="0"/>
        <v>2</v>
      </c>
      <c r="J49" s="101"/>
    </row>
    <row r="50" spans="1:11" s="100" customFormat="1" ht="31.5" customHeight="1">
      <c r="A50" s="93"/>
      <c r="B50" s="103" t="s">
        <v>2292</v>
      </c>
      <c r="C50" s="122">
        <v>1</v>
      </c>
      <c r="D50" s="119"/>
      <c r="E50" s="105"/>
      <c r="F50" s="106"/>
      <c r="G50" s="102">
        <f t="shared" si="0"/>
        <v>1</v>
      </c>
      <c r="J50" s="101"/>
    </row>
    <row r="51" spans="1:11" s="100" customFormat="1" ht="32.1" customHeight="1">
      <c r="A51" s="113">
        <v>2</v>
      </c>
      <c r="B51" s="114" t="s">
        <v>2293</v>
      </c>
      <c r="C51" s="115">
        <f>SUM(C52:C53)</f>
        <v>11</v>
      </c>
      <c r="D51" s="115">
        <f>SUM(D52:D53)</f>
        <v>0</v>
      </c>
      <c r="E51" s="115">
        <f>SUM(E52:E53)</f>
        <v>18</v>
      </c>
      <c r="F51" s="116">
        <f>SUM(F52:F53)</f>
        <v>25</v>
      </c>
      <c r="G51" s="117">
        <f t="shared" si="0"/>
        <v>54</v>
      </c>
      <c r="J51" s="101"/>
    </row>
    <row r="52" spans="1:11" s="100" customFormat="1" ht="32.1" customHeight="1">
      <c r="A52" s="93"/>
      <c r="B52" s="103" t="s">
        <v>2294</v>
      </c>
      <c r="C52" s="104">
        <v>5</v>
      </c>
      <c r="D52" s="102"/>
      <c r="E52" s="102">
        <f>5+1</f>
        <v>6</v>
      </c>
      <c r="F52" s="106">
        <v>5</v>
      </c>
      <c r="G52" s="102">
        <f t="shared" si="0"/>
        <v>16</v>
      </c>
      <c r="J52" s="101"/>
    </row>
    <row r="53" spans="1:11" s="100" customFormat="1" ht="31.5" customHeight="1">
      <c r="A53" s="93"/>
      <c r="B53" s="103" t="s">
        <v>2295</v>
      </c>
      <c r="C53" s="104">
        <v>6</v>
      </c>
      <c r="D53" s="102"/>
      <c r="E53" s="102">
        <f>9+3</f>
        <v>12</v>
      </c>
      <c r="F53" s="106">
        <f>23+5-2-3-3</f>
        <v>20</v>
      </c>
      <c r="G53" s="102">
        <f t="shared" si="0"/>
        <v>38</v>
      </c>
      <c r="J53" s="101" t="s">
        <v>2767</v>
      </c>
    </row>
    <row r="54" spans="1:11" s="100" customFormat="1" ht="32.1" customHeight="1">
      <c r="A54" s="128">
        <v>3</v>
      </c>
      <c r="B54" s="129" t="s">
        <v>2296</v>
      </c>
      <c r="C54" s="130">
        <f>SUM(C55:C59)</f>
        <v>143</v>
      </c>
      <c r="D54" s="130">
        <f>SUM(D55:D59)</f>
        <v>0</v>
      </c>
      <c r="E54" s="131">
        <f>SUM(E55:E59)</f>
        <v>53</v>
      </c>
      <c r="F54" s="132">
        <f>SUM(F55:F59)</f>
        <v>176</v>
      </c>
      <c r="G54" s="117">
        <f t="shared" si="0"/>
        <v>372</v>
      </c>
      <c r="J54" s="101"/>
    </row>
    <row r="55" spans="1:11" s="100" customFormat="1" ht="32.1" customHeight="1">
      <c r="A55" s="93"/>
      <c r="B55" s="103" t="s">
        <v>2297</v>
      </c>
      <c r="C55" s="104">
        <v>87</v>
      </c>
      <c r="D55" s="102"/>
      <c r="E55" s="133">
        <f>15+2</f>
        <v>17</v>
      </c>
      <c r="F55" s="106">
        <f>44-1+48-2-2</f>
        <v>87</v>
      </c>
      <c r="G55" s="102">
        <f t="shared" si="0"/>
        <v>191</v>
      </c>
      <c r="I55" s="121" t="s">
        <v>2298</v>
      </c>
      <c r="J55" s="121"/>
      <c r="K55" s="134" t="s">
        <v>907</v>
      </c>
    </row>
    <row r="56" spans="1:11" s="100" customFormat="1" ht="32.1" customHeight="1">
      <c r="A56" s="93"/>
      <c r="B56" s="103" t="s">
        <v>2299</v>
      </c>
      <c r="C56" s="104">
        <v>51</v>
      </c>
      <c r="D56" s="102"/>
      <c r="E56" s="133">
        <f>32+4</f>
        <v>36</v>
      </c>
      <c r="F56" s="106">
        <f>72-1+30-8-4</f>
        <v>89</v>
      </c>
      <c r="G56" s="102">
        <f t="shared" si="0"/>
        <v>176</v>
      </c>
      <c r="I56" s="210" t="s">
        <v>2420</v>
      </c>
      <c r="J56" s="136"/>
      <c r="K56" s="137" t="s">
        <v>2413</v>
      </c>
    </row>
    <row r="57" spans="1:11" s="100" customFormat="1" ht="32.1" customHeight="1">
      <c r="A57" s="93"/>
      <c r="B57" s="103" t="s">
        <v>2300</v>
      </c>
      <c r="C57" s="104">
        <v>1</v>
      </c>
      <c r="D57" s="102"/>
      <c r="E57" s="133"/>
      <c r="F57" s="106"/>
      <c r="G57" s="102">
        <f t="shared" si="0"/>
        <v>1</v>
      </c>
      <c r="J57" s="101"/>
    </row>
    <row r="58" spans="1:11" s="100" customFormat="1" ht="32.1" customHeight="1">
      <c r="A58" s="93"/>
      <c r="B58" s="103" t="s">
        <v>2301</v>
      </c>
      <c r="C58" s="104">
        <v>4</v>
      </c>
      <c r="D58" s="102"/>
      <c r="E58" s="133"/>
      <c r="F58" s="106"/>
      <c r="G58" s="102">
        <f t="shared" si="0"/>
        <v>4</v>
      </c>
      <c r="J58" s="101"/>
    </row>
    <row r="59" spans="1:11" s="100" customFormat="1" ht="31.5" customHeight="1">
      <c r="A59" s="93"/>
      <c r="B59" s="103" t="s">
        <v>2302</v>
      </c>
      <c r="C59" s="104"/>
      <c r="D59" s="102"/>
      <c r="E59" s="133"/>
      <c r="F59" s="106"/>
      <c r="G59" s="102">
        <f t="shared" si="0"/>
        <v>0</v>
      </c>
      <c r="J59" s="101"/>
    </row>
    <row r="60" spans="1:11" s="100" customFormat="1" ht="32.1" customHeight="1">
      <c r="A60" s="128">
        <v>4</v>
      </c>
      <c r="B60" s="129" t="s">
        <v>2303</v>
      </c>
      <c r="C60" s="130">
        <f>SUM(C61:C62)</f>
        <v>42</v>
      </c>
      <c r="D60" s="130">
        <f>SUM(D61:D62)</f>
        <v>0</v>
      </c>
      <c r="E60" s="132">
        <f>SUM(E61:E62)</f>
        <v>16</v>
      </c>
      <c r="F60" s="132">
        <f>SUM(F61:F62)</f>
        <v>10</v>
      </c>
      <c r="G60" s="117">
        <f t="shared" si="0"/>
        <v>68</v>
      </c>
      <c r="J60" s="101"/>
    </row>
    <row r="61" spans="1:11" s="100" customFormat="1" ht="32.1" customHeight="1">
      <c r="A61" s="138"/>
      <c r="B61" s="139" t="s">
        <v>2304</v>
      </c>
      <c r="C61" s="104">
        <v>4</v>
      </c>
      <c r="D61" s="102"/>
      <c r="E61" s="140"/>
      <c r="F61" s="141">
        <f>2-1</f>
        <v>1</v>
      </c>
      <c r="G61" s="102">
        <f t="shared" si="0"/>
        <v>5</v>
      </c>
      <c r="I61" s="137" t="s">
        <v>2417</v>
      </c>
      <c r="J61" s="101" t="s">
        <v>2421</v>
      </c>
      <c r="K61" s="101" t="s">
        <v>2247</v>
      </c>
    </row>
    <row r="62" spans="1:11" s="100" customFormat="1" ht="31.5" customHeight="1">
      <c r="A62" s="138"/>
      <c r="B62" s="139" t="s">
        <v>2305</v>
      </c>
      <c r="C62" s="104">
        <v>38</v>
      </c>
      <c r="D62" s="102"/>
      <c r="E62" s="102">
        <f>15+1</f>
        <v>16</v>
      </c>
      <c r="F62" s="141">
        <f>10-1</f>
        <v>9</v>
      </c>
      <c r="G62" s="102">
        <f t="shared" si="0"/>
        <v>63</v>
      </c>
      <c r="J62" s="101"/>
    </row>
    <row r="63" spans="1:11" s="100" customFormat="1" ht="32.1" customHeight="1">
      <c r="A63" s="128">
        <v>5</v>
      </c>
      <c r="B63" s="142" t="s">
        <v>2306</v>
      </c>
      <c r="C63" s="143">
        <f>SUM(C64)</f>
        <v>4</v>
      </c>
      <c r="D63" s="143">
        <f>SUM(D64)</f>
        <v>0</v>
      </c>
      <c r="E63" s="143">
        <f>SUM(E64)</f>
        <v>0</v>
      </c>
      <c r="F63" s="143">
        <f>SUM(F64)</f>
        <v>0</v>
      </c>
      <c r="G63" s="117">
        <f t="shared" si="0"/>
        <v>4</v>
      </c>
      <c r="J63" s="101"/>
    </row>
    <row r="64" spans="1:11" s="100" customFormat="1" ht="32.1" customHeight="1">
      <c r="A64" s="138"/>
      <c r="B64" s="139" t="s">
        <v>2307</v>
      </c>
      <c r="C64" s="104">
        <v>4</v>
      </c>
      <c r="D64" s="102"/>
      <c r="E64" s="140"/>
      <c r="F64" s="141"/>
      <c r="G64" s="102">
        <f t="shared" si="0"/>
        <v>4</v>
      </c>
      <c r="J64" s="101"/>
    </row>
    <row r="65" spans="1:12" s="100" customFormat="1" ht="32.1" customHeight="1">
      <c r="A65" s="128">
        <v>6</v>
      </c>
      <c r="B65" s="142" t="s">
        <v>2308</v>
      </c>
      <c r="C65" s="143">
        <f>SUM(C66:C67)</f>
        <v>1</v>
      </c>
      <c r="D65" s="143">
        <f>SUM(D66:D67)</f>
        <v>0</v>
      </c>
      <c r="E65" s="143">
        <f>SUM(E66:E67)</f>
        <v>1</v>
      </c>
      <c r="F65" s="143">
        <f>SUM(F66:F67)</f>
        <v>0</v>
      </c>
      <c r="G65" s="117">
        <f t="shared" si="0"/>
        <v>2</v>
      </c>
      <c r="J65" s="101"/>
    </row>
    <row r="66" spans="1:12" s="100" customFormat="1" ht="32.1" customHeight="1">
      <c r="A66" s="138"/>
      <c r="B66" s="139" t="s">
        <v>2309</v>
      </c>
      <c r="C66" s="104">
        <v>1</v>
      </c>
      <c r="D66" s="102"/>
      <c r="E66" s="140"/>
      <c r="F66" s="141"/>
      <c r="G66" s="102">
        <f t="shared" si="0"/>
        <v>1</v>
      </c>
      <c r="J66" s="101"/>
    </row>
    <row r="67" spans="1:12" s="100" customFormat="1" ht="31.5" customHeight="1">
      <c r="A67" s="138"/>
      <c r="B67" s="139" t="s">
        <v>2310</v>
      </c>
      <c r="C67" s="141"/>
      <c r="D67" s="144"/>
      <c r="E67" s="141">
        <v>1</v>
      </c>
      <c r="F67" s="141"/>
      <c r="G67" s="102">
        <f t="shared" si="0"/>
        <v>1</v>
      </c>
      <c r="J67" s="101"/>
    </row>
    <row r="68" spans="1:12" s="100" customFormat="1" ht="7.5" customHeight="1">
      <c r="A68" s="138"/>
      <c r="B68" s="139"/>
      <c r="C68" s="141"/>
      <c r="D68" s="144"/>
      <c r="E68" s="141"/>
      <c r="F68" s="141"/>
      <c r="G68" s="102">
        <f t="shared" si="0"/>
        <v>0</v>
      </c>
      <c r="J68" s="101"/>
    </row>
    <row r="69" spans="1:12" s="100" customFormat="1" ht="32.1" customHeight="1">
      <c r="A69" s="128">
        <v>7</v>
      </c>
      <c r="B69" s="142" t="s">
        <v>2311</v>
      </c>
      <c r="C69" s="145">
        <f>SUM(C70:C71)</f>
        <v>4</v>
      </c>
      <c r="D69" s="145">
        <f>SUM(D70:D71)</f>
        <v>0</v>
      </c>
      <c r="E69" s="145">
        <f>SUM(E70:E71)</f>
        <v>3</v>
      </c>
      <c r="F69" s="145">
        <f>SUM(F70:F71)</f>
        <v>0</v>
      </c>
      <c r="G69" s="117">
        <f t="shared" si="0"/>
        <v>7</v>
      </c>
      <c r="J69" s="101"/>
    </row>
    <row r="70" spans="1:12" s="100" customFormat="1" ht="32.1" customHeight="1">
      <c r="A70" s="138"/>
      <c r="B70" s="139" t="s">
        <v>2312</v>
      </c>
      <c r="C70" s="141"/>
      <c r="D70" s="144"/>
      <c r="E70" s="140">
        <v>1</v>
      </c>
      <c r="F70" s="141"/>
      <c r="G70" s="102">
        <f t="shared" si="0"/>
        <v>1</v>
      </c>
      <c r="J70" s="101"/>
    </row>
    <row r="71" spans="1:12" s="100" customFormat="1" ht="32.1" customHeight="1">
      <c r="A71" s="138"/>
      <c r="B71" s="139" t="s">
        <v>2313</v>
      </c>
      <c r="C71" s="104">
        <v>4</v>
      </c>
      <c r="D71" s="102"/>
      <c r="E71" s="141">
        <v>2</v>
      </c>
      <c r="F71" s="141"/>
      <c r="G71" s="102">
        <f t="shared" ref="G71:G135" si="1">SUM(C71:F71)</f>
        <v>6</v>
      </c>
      <c r="J71" s="101"/>
    </row>
    <row r="72" spans="1:12" s="100" customFormat="1" ht="32.1" customHeight="1">
      <c r="A72" s="128">
        <v>8</v>
      </c>
      <c r="B72" s="142" t="s">
        <v>2314</v>
      </c>
      <c r="C72" s="143">
        <f>SUM(C73:C74)</f>
        <v>8</v>
      </c>
      <c r="D72" s="143">
        <f>SUM(D73:D74)</f>
        <v>0</v>
      </c>
      <c r="E72" s="143">
        <f>SUM(E73:E74)</f>
        <v>4</v>
      </c>
      <c r="F72" s="143">
        <f>SUM(F73:F74)</f>
        <v>0</v>
      </c>
      <c r="G72" s="117">
        <f t="shared" si="1"/>
        <v>12</v>
      </c>
      <c r="J72" s="101"/>
    </row>
    <row r="73" spans="1:12" s="100" customFormat="1" ht="32.1" customHeight="1">
      <c r="A73" s="138"/>
      <c r="B73" s="139" t="s">
        <v>2315</v>
      </c>
      <c r="C73" s="104">
        <f>4-1</f>
        <v>3</v>
      </c>
      <c r="D73" s="102"/>
      <c r="E73" s="141">
        <f>2+1</f>
        <v>3</v>
      </c>
      <c r="F73" s="141"/>
      <c r="G73" s="102">
        <f t="shared" si="1"/>
        <v>6</v>
      </c>
      <c r="I73" s="137" t="s">
        <v>2417</v>
      </c>
      <c r="J73" s="101" t="s">
        <v>2418</v>
      </c>
      <c r="K73" s="100" t="s">
        <v>907</v>
      </c>
      <c r="L73" s="209" t="s">
        <v>2419</v>
      </c>
    </row>
    <row r="74" spans="1:12" s="100" customFormat="1" ht="32.1" customHeight="1">
      <c r="A74" s="138"/>
      <c r="B74" s="139" t="s">
        <v>2316</v>
      </c>
      <c r="C74" s="104">
        <v>5</v>
      </c>
      <c r="D74" s="102"/>
      <c r="E74" s="102">
        <v>1</v>
      </c>
      <c r="F74" s="141"/>
      <c r="G74" s="102">
        <f t="shared" si="1"/>
        <v>6</v>
      </c>
      <c r="J74" s="101"/>
    </row>
    <row r="75" spans="1:12" s="100" customFormat="1" ht="32.1" customHeight="1">
      <c r="A75" s="128">
        <v>9</v>
      </c>
      <c r="B75" s="142" t="s">
        <v>2317</v>
      </c>
      <c r="C75" s="143">
        <f>SUM(C77:C86)</f>
        <v>21</v>
      </c>
      <c r="D75" s="143">
        <f>SUM(D77:D86)</f>
        <v>0</v>
      </c>
      <c r="E75" s="143">
        <f>SUM(E77:E86)</f>
        <v>11</v>
      </c>
      <c r="F75" s="143">
        <f>SUM(F77:F86)</f>
        <v>35</v>
      </c>
      <c r="G75" s="117">
        <f t="shared" si="1"/>
        <v>67</v>
      </c>
      <c r="J75" s="101"/>
    </row>
    <row r="76" spans="1:12" s="100" customFormat="1" ht="32.1" customHeight="1">
      <c r="A76" s="146"/>
      <c r="B76" s="147" t="s">
        <v>2318</v>
      </c>
      <c r="C76" s="148">
        <f>SUM(C77:C81)</f>
        <v>13</v>
      </c>
      <c r="D76" s="148">
        <f t="shared" ref="D76" si="2">SUM(D77:D81)</f>
        <v>0</v>
      </c>
      <c r="E76" s="148">
        <f>SUM(E77:E81)</f>
        <v>8</v>
      </c>
      <c r="F76" s="148">
        <f>SUM(F77:F81)</f>
        <v>23</v>
      </c>
      <c r="G76" s="102">
        <f t="shared" si="1"/>
        <v>44</v>
      </c>
      <c r="J76" s="101"/>
    </row>
    <row r="77" spans="1:12" s="100" customFormat="1" ht="32.1" customHeight="1">
      <c r="A77" s="138"/>
      <c r="B77" s="139" t="s">
        <v>2319</v>
      </c>
      <c r="C77" s="104">
        <v>1</v>
      </c>
      <c r="D77" s="102"/>
      <c r="E77" s="140"/>
      <c r="F77" s="141"/>
      <c r="G77" s="102">
        <f t="shared" si="1"/>
        <v>1</v>
      </c>
      <c r="J77" s="101"/>
    </row>
    <row r="78" spans="1:12" s="100" customFormat="1" ht="32.1" customHeight="1">
      <c r="A78" s="138"/>
      <c r="B78" s="139" t="s">
        <v>2320</v>
      </c>
      <c r="C78" s="104">
        <v>9</v>
      </c>
      <c r="D78" s="102"/>
      <c r="E78" s="102">
        <f>6+2</f>
        <v>8</v>
      </c>
      <c r="F78" s="141">
        <f>13+15-3-2</f>
        <v>23</v>
      </c>
      <c r="G78" s="102">
        <f t="shared" si="1"/>
        <v>40</v>
      </c>
      <c r="J78" s="101"/>
    </row>
    <row r="79" spans="1:12" s="100" customFormat="1" ht="32.1" customHeight="1">
      <c r="A79" s="138"/>
      <c r="B79" s="139" t="s">
        <v>2321</v>
      </c>
      <c r="C79" s="104">
        <v>1</v>
      </c>
      <c r="D79" s="102"/>
      <c r="E79" s="102"/>
      <c r="F79" s="141"/>
      <c r="G79" s="102">
        <f t="shared" si="1"/>
        <v>1</v>
      </c>
      <c r="J79" s="101"/>
    </row>
    <row r="80" spans="1:12" s="100" customFormat="1" ht="32.1" customHeight="1">
      <c r="A80" s="138"/>
      <c r="B80" s="139" t="s">
        <v>2322</v>
      </c>
      <c r="C80" s="104">
        <v>1</v>
      </c>
      <c r="D80" s="102"/>
      <c r="E80" s="102"/>
      <c r="F80" s="141"/>
      <c r="G80" s="102">
        <f t="shared" si="1"/>
        <v>1</v>
      </c>
      <c r="J80" s="101"/>
    </row>
    <row r="81" spans="1:14" s="100" customFormat="1" ht="25.5" customHeight="1">
      <c r="A81" s="138"/>
      <c r="B81" s="139" t="s">
        <v>2323</v>
      </c>
      <c r="C81" s="104">
        <v>1</v>
      </c>
      <c r="D81" s="102"/>
      <c r="E81" s="102"/>
      <c r="F81" s="141"/>
      <c r="G81" s="102">
        <f t="shared" si="1"/>
        <v>1</v>
      </c>
      <c r="H81" s="107"/>
      <c r="J81" s="101"/>
    </row>
    <row r="82" spans="1:14" s="100" customFormat="1" ht="32.1" customHeight="1">
      <c r="A82" s="138"/>
      <c r="B82" s="139" t="s">
        <v>2324</v>
      </c>
      <c r="C82" s="104">
        <f>4-1</f>
        <v>3</v>
      </c>
      <c r="D82" s="102"/>
      <c r="E82" s="102">
        <v>1</v>
      </c>
      <c r="F82" s="141"/>
      <c r="G82" s="102">
        <f t="shared" si="1"/>
        <v>4</v>
      </c>
      <c r="I82" s="137" t="s">
        <v>2417</v>
      </c>
      <c r="J82" s="121" t="s">
        <v>2414</v>
      </c>
      <c r="K82" s="100" t="s">
        <v>907</v>
      </c>
      <c r="L82" s="137" t="s">
        <v>2419</v>
      </c>
    </row>
    <row r="83" spans="1:14" s="100" customFormat="1" ht="32.1" customHeight="1">
      <c r="A83" s="138"/>
      <c r="B83" s="139" t="s">
        <v>2325</v>
      </c>
      <c r="C83" s="104">
        <v>1</v>
      </c>
      <c r="D83" s="102"/>
      <c r="E83" s="140"/>
      <c r="F83" s="141"/>
      <c r="G83" s="102">
        <f t="shared" si="1"/>
        <v>1</v>
      </c>
      <c r="J83" s="101"/>
    </row>
    <row r="84" spans="1:14" s="100" customFormat="1" ht="32.1" customHeight="1">
      <c r="A84" s="138"/>
      <c r="B84" s="139" t="s">
        <v>2326</v>
      </c>
      <c r="C84" s="141"/>
      <c r="D84" s="140"/>
      <c r="E84" s="140">
        <v>1</v>
      </c>
      <c r="F84" s="141">
        <v>4</v>
      </c>
      <c r="G84" s="102">
        <f t="shared" si="1"/>
        <v>5</v>
      </c>
      <c r="J84" s="101"/>
    </row>
    <row r="85" spans="1:14" s="100" customFormat="1" ht="32.1" customHeight="1">
      <c r="A85" s="138"/>
      <c r="B85" s="139" t="s">
        <v>2327</v>
      </c>
      <c r="C85" s="104">
        <v>3</v>
      </c>
      <c r="D85" s="102"/>
      <c r="E85" s="140">
        <v>1</v>
      </c>
      <c r="F85" s="141">
        <f>4+4</f>
        <v>8</v>
      </c>
      <c r="G85" s="102">
        <f t="shared" si="1"/>
        <v>12</v>
      </c>
      <c r="H85" s="137"/>
      <c r="J85" s="101"/>
    </row>
    <row r="86" spans="1:14" s="100" customFormat="1" ht="32.1" customHeight="1">
      <c r="A86" s="138"/>
      <c r="B86" s="139" t="s">
        <v>2328</v>
      </c>
      <c r="C86" s="104">
        <v>1</v>
      </c>
      <c r="D86" s="102"/>
      <c r="E86" s="140"/>
      <c r="F86" s="141"/>
      <c r="G86" s="102">
        <f t="shared" si="1"/>
        <v>1</v>
      </c>
      <c r="J86" s="101"/>
    </row>
    <row r="87" spans="1:14" s="100" customFormat="1" ht="32.1" customHeight="1">
      <c r="A87" s="128">
        <v>10</v>
      </c>
      <c r="B87" s="142" t="s">
        <v>2329</v>
      </c>
      <c r="C87" s="145">
        <f>SUM(C88:C94)</f>
        <v>31</v>
      </c>
      <c r="D87" s="145">
        <f>SUM(D88:D94)</f>
        <v>0</v>
      </c>
      <c r="E87" s="145">
        <f>SUM(E88:E94)</f>
        <v>4</v>
      </c>
      <c r="F87" s="145">
        <f>SUM(F88:F94)</f>
        <v>12</v>
      </c>
      <c r="G87" s="117">
        <f t="shared" si="1"/>
        <v>47</v>
      </c>
      <c r="J87" s="101"/>
    </row>
    <row r="88" spans="1:14" s="100" customFormat="1" ht="32.1" customHeight="1">
      <c r="A88" s="138"/>
      <c r="B88" s="139" t="s">
        <v>2330</v>
      </c>
      <c r="C88" s="141">
        <v>4</v>
      </c>
      <c r="D88" s="140"/>
      <c r="E88" s="140"/>
      <c r="F88" s="141">
        <v>1</v>
      </c>
      <c r="G88" s="102">
        <f t="shared" si="1"/>
        <v>5</v>
      </c>
      <c r="J88" s="101"/>
    </row>
    <row r="89" spans="1:14" s="100" customFormat="1" ht="32.1" customHeight="1">
      <c r="A89" s="138"/>
      <c r="B89" s="139" t="s">
        <v>2331</v>
      </c>
      <c r="C89" s="104">
        <v>13</v>
      </c>
      <c r="D89" s="102"/>
      <c r="E89" s="140"/>
      <c r="F89" s="141">
        <v>3</v>
      </c>
      <c r="G89" s="102">
        <f t="shared" si="1"/>
        <v>16</v>
      </c>
      <c r="I89" s="135"/>
      <c r="J89" s="134"/>
    </row>
    <row r="90" spans="1:14" s="100" customFormat="1" ht="32.1" customHeight="1">
      <c r="A90" s="138"/>
      <c r="B90" s="139" t="s">
        <v>2332</v>
      </c>
      <c r="C90" s="141">
        <v>1</v>
      </c>
      <c r="D90" s="144"/>
      <c r="E90" s="140"/>
      <c r="F90" s="141"/>
      <c r="G90" s="102">
        <f t="shared" si="1"/>
        <v>1</v>
      </c>
      <c r="J90" s="101"/>
    </row>
    <row r="91" spans="1:14" s="100" customFormat="1" ht="32.1" customHeight="1">
      <c r="A91" s="138"/>
      <c r="B91" s="139" t="s">
        <v>2333</v>
      </c>
      <c r="C91" s="104">
        <v>2</v>
      </c>
      <c r="D91" s="102"/>
      <c r="E91" s="102"/>
      <c r="F91" s="141"/>
      <c r="G91" s="102">
        <f t="shared" si="1"/>
        <v>2</v>
      </c>
      <c r="J91" s="101"/>
    </row>
    <row r="92" spans="1:14" s="100" customFormat="1" ht="32.1" customHeight="1">
      <c r="A92" s="138"/>
      <c r="B92" s="139" t="s">
        <v>2334</v>
      </c>
      <c r="C92" s="104">
        <v>3</v>
      </c>
      <c r="D92" s="102"/>
      <c r="E92" s="140"/>
      <c r="F92" s="141">
        <f>2-1</f>
        <v>1</v>
      </c>
      <c r="G92" s="102">
        <f t="shared" si="1"/>
        <v>4</v>
      </c>
      <c r="J92" s="101"/>
      <c r="N92" s="107"/>
    </row>
    <row r="93" spans="1:14" s="100" customFormat="1" ht="32.1" customHeight="1">
      <c r="A93" s="138"/>
      <c r="B93" s="139" t="s">
        <v>2335</v>
      </c>
      <c r="C93" s="104">
        <v>8</v>
      </c>
      <c r="D93" s="102"/>
      <c r="E93" s="102">
        <f>2+2</f>
        <v>4</v>
      </c>
      <c r="F93" s="141">
        <f>5+4-2</f>
        <v>7</v>
      </c>
      <c r="G93" s="102">
        <f t="shared" si="1"/>
        <v>19</v>
      </c>
      <c r="J93" s="101"/>
    </row>
    <row r="94" spans="1:14" s="100" customFormat="1" ht="32.1" customHeight="1">
      <c r="A94" s="138"/>
      <c r="B94" s="139" t="s">
        <v>2336</v>
      </c>
      <c r="C94" s="141"/>
      <c r="D94" s="144"/>
      <c r="E94" s="140"/>
      <c r="F94" s="141"/>
      <c r="G94" s="102">
        <f t="shared" si="1"/>
        <v>0</v>
      </c>
      <c r="J94" s="101"/>
    </row>
    <row r="95" spans="1:14" s="100" customFormat="1" ht="32.1" customHeight="1">
      <c r="A95" s="128">
        <v>11</v>
      </c>
      <c r="B95" s="142" t="s">
        <v>2337</v>
      </c>
      <c r="C95" s="143">
        <f>SUM(C96:C100)</f>
        <v>5</v>
      </c>
      <c r="D95" s="143">
        <f>SUM(D96:D100)</f>
        <v>0</v>
      </c>
      <c r="E95" s="143">
        <f>SUM(E96:E100)</f>
        <v>1</v>
      </c>
      <c r="F95" s="143">
        <f>SUM(F96:F100)</f>
        <v>5</v>
      </c>
      <c r="G95" s="117">
        <f t="shared" si="1"/>
        <v>11</v>
      </c>
      <c r="J95" s="101"/>
    </row>
    <row r="96" spans="1:14" s="100" customFormat="1" ht="32.1" customHeight="1">
      <c r="A96" s="138"/>
      <c r="B96" s="139" t="s">
        <v>2338</v>
      </c>
      <c r="C96" s="104">
        <v>0</v>
      </c>
      <c r="D96" s="102"/>
      <c r="E96" s="102">
        <v>1</v>
      </c>
      <c r="F96" s="141"/>
      <c r="G96" s="102">
        <f t="shared" si="1"/>
        <v>1</v>
      </c>
      <c r="J96" s="101"/>
    </row>
    <row r="97" spans="1:10" s="100" customFormat="1" ht="32.1" customHeight="1">
      <c r="A97" s="138"/>
      <c r="B97" s="139" t="s">
        <v>2339</v>
      </c>
      <c r="C97" s="104">
        <v>3</v>
      </c>
      <c r="D97" s="102"/>
      <c r="E97" s="102"/>
      <c r="F97" s="141">
        <f>2+1</f>
        <v>3</v>
      </c>
      <c r="G97" s="102">
        <f t="shared" si="1"/>
        <v>6</v>
      </c>
      <c r="J97" s="101"/>
    </row>
    <row r="98" spans="1:10" s="100" customFormat="1" ht="32.1" customHeight="1">
      <c r="A98" s="138"/>
      <c r="B98" s="139" t="s">
        <v>2759</v>
      </c>
      <c r="C98" s="104"/>
      <c r="D98" s="102"/>
      <c r="E98" s="102"/>
      <c r="F98" s="141">
        <v>1</v>
      </c>
      <c r="G98" s="102">
        <f>SUM(C98:F98)</f>
        <v>1</v>
      </c>
      <c r="J98" s="101"/>
    </row>
    <row r="99" spans="1:10" s="100" customFormat="1" ht="32.1" customHeight="1">
      <c r="A99" s="138"/>
      <c r="B99" s="139" t="s">
        <v>2340</v>
      </c>
      <c r="C99" s="104"/>
      <c r="D99" s="102"/>
      <c r="E99" s="102"/>
      <c r="F99" s="141">
        <v>1</v>
      </c>
      <c r="G99" s="102">
        <f t="shared" si="1"/>
        <v>1</v>
      </c>
      <c r="J99" s="101"/>
    </row>
    <row r="100" spans="1:10" s="100" customFormat="1" ht="20.25" customHeight="1">
      <c r="A100" s="138"/>
      <c r="B100" s="139" t="s">
        <v>2341</v>
      </c>
      <c r="C100" s="104">
        <v>2</v>
      </c>
      <c r="D100" s="102"/>
      <c r="E100" s="140"/>
      <c r="F100" s="141"/>
      <c r="G100" s="102">
        <f t="shared" si="1"/>
        <v>2</v>
      </c>
      <c r="J100" s="101"/>
    </row>
    <row r="101" spans="1:10" s="100" customFormat="1" ht="32.1" customHeight="1">
      <c r="A101" s="149">
        <v>3</v>
      </c>
      <c r="B101" s="150" t="s">
        <v>2342</v>
      </c>
      <c r="C101" s="151">
        <f>SUM(C103:C164)</f>
        <v>58</v>
      </c>
      <c r="D101" s="151">
        <f>SUM(D103:D164)</f>
        <v>0</v>
      </c>
      <c r="E101" s="151">
        <f>SUM(E103:E164)</f>
        <v>4</v>
      </c>
      <c r="F101" s="151">
        <f>SUM(F103:F166)</f>
        <v>202</v>
      </c>
      <c r="G101" s="112">
        <f t="shared" si="1"/>
        <v>264</v>
      </c>
      <c r="J101" s="101"/>
    </row>
    <row r="102" spans="1:10" s="100" customFormat="1" ht="32.1" customHeight="1">
      <c r="A102" s="144"/>
      <c r="B102" s="147" t="s">
        <v>2343</v>
      </c>
      <c r="C102" s="141"/>
      <c r="D102" s="144"/>
      <c r="E102" s="140"/>
      <c r="F102" s="141"/>
      <c r="G102" s="102">
        <f t="shared" si="1"/>
        <v>0</v>
      </c>
      <c r="J102" s="101"/>
    </row>
    <row r="103" spans="1:10" s="100" customFormat="1" ht="32.1" customHeight="1">
      <c r="A103" s="141">
        <v>1</v>
      </c>
      <c r="B103" s="152" t="s">
        <v>2344</v>
      </c>
      <c r="C103" s="153"/>
      <c r="D103" s="154"/>
      <c r="E103" s="140">
        <v>1</v>
      </c>
      <c r="F103" s="141"/>
      <c r="G103" s="102">
        <f t="shared" si="1"/>
        <v>1</v>
      </c>
      <c r="J103" s="101"/>
    </row>
    <row r="104" spans="1:10" s="100" customFormat="1" ht="32.1" customHeight="1">
      <c r="A104" s="141">
        <v>2</v>
      </c>
      <c r="B104" s="152" t="s">
        <v>2345</v>
      </c>
      <c r="C104" s="153">
        <v>1</v>
      </c>
      <c r="D104" s="154"/>
      <c r="E104" s="140"/>
      <c r="F104" s="141"/>
      <c r="G104" s="102">
        <f t="shared" si="1"/>
        <v>1</v>
      </c>
      <c r="J104" s="101"/>
    </row>
    <row r="105" spans="1:10" s="100" customFormat="1" ht="32.1" customHeight="1">
      <c r="A105" s="141">
        <v>3</v>
      </c>
      <c r="B105" s="152" t="s">
        <v>2346</v>
      </c>
      <c r="C105" s="153"/>
      <c r="D105" s="154"/>
      <c r="E105" s="140"/>
      <c r="F105" s="141">
        <v>1</v>
      </c>
      <c r="G105" s="102">
        <f t="shared" si="1"/>
        <v>1</v>
      </c>
      <c r="J105" s="101"/>
    </row>
    <row r="106" spans="1:10" s="100" customFormat="1" ht="32.1" customHeight="1">
      <c r="A106" s="141">
        <v>4</v>
      </c>
      <c r="B106" s="139" t="s">
        <v>2347</v>
      </c>
      <c r="C106" s="141"/>
      <c r="D106" s="144"/>
      <c r="E106" s="154"/>
      <c r="F106" s="141">
        <v>1</v>
      </c>
      <c r="G106" s="102">
        <f t="shared" si="1"/>
        <v>1</v>
      </c>
      <c r="J106" s="101"/>
    </row>
    <row r="107" spans="1:10" s="100" customFormat="1" ht="32.1" customHeight="1">
      <c r="A107" s="141">
        <v>5</v>
      </c>
      <c r="B107" s="139" t="s">
        <v>2348</v>
      </c>
      <c r="C107" s="153"/>
      <c r="D107" s="154"/>
      <c r="E107" s="154"/>
      <c r="F107" s="141"/>
      <c r="G107" s="102">
        <f t="shared" si="1"/>
        <v>0</v>
      </c>
      <c r="J107" s="101"/>
    </row>
    <row r="108" spans="1:10" s="100" customFormat="1" ht="32.1" customHeight="1">
      <c r="A108" s="141">
        <v>6</v>
      </c>
      <c r="B108" s="139" t="s">
        <v>2349</v>
      </c>
      <c r="C108" s="141">
        <v>2</v>
      </c>
      <c r="D108" s="144"/>
      <c r="E108" s="154"/>
      <c r="F108" s="141"/>
      <c r="G108" s="102">
        <f t="shared" si="1"/>
        <v>2</v>
      </c>
      <c r="J108" s="101"/>
    </row>
    <row r="109" spans="1:10" s="100" customFormat="1" ht="32.1" customHeight="1">
      <c r="A109" s="141">
        <v>7</v>
      </c>
      <c r="B109" s="139" t="s">
        <v>2350</v>
      </c>
      <c r="C109" s="141"/>
      <c r="D109" s="144"/>
      <c r="E109" s="154"/>
      <c r="F109" s="141">
        <v>2</v>
      </c>
      <c r="G109" s="102">
        <f t="shared" si="1"/>
        <v>2</v>
      </c>
      <c r="J109" s="101"/>
    </row>
    <row r="110" spans="1:10" s="100" customFormat="1" ht="32.1" customHeight="1">
      <c r="A110" s="141">
        <v>8</v>
      </c>
      <c r="B110" s="139" t="s">
        <v>2351</v>
      </c>
      <c r="C110" s="153">
        <v>1</v>
      </c>
      <c r="D110" s="154"/>
      <c r="E110" s="140"/>
      <c r="F110" s="141"/>
      <c r="G110" s="102">
        <f t="shared" si="1"/>
        <v>1</v>
      </c>
      <c r="J110" s="101"/>
    </row>
    <row r="111" spans="1:10" s="100" customFormat="1" ht="32.1" customHeight="1">
      <c r="A111" s="141">
        <v>9</v>
      </c>
      <c r="B111" s="139" t="s">
        <v>2352</v>
      </c>
      <c r="C111" s="153">
        <v>1</v>
      </c>
      <c r="D111" s="154"/>
      <c r="E111" s="140"/>
      <c r="F111" s="141"/>
      <c r="G111" s="102">
        <f t="shared" si="1"/>
        <v>1</v>
      </c>
      <c r="J111" s="101"/>
    </row>
    <row r="112" spans="1:10" s="100" customFormat="1" ht="32.1" customHeight="1">
      <c r="A112" s="141">
        <v>10</v>
      </c>
      <c r="B112" s="139" t="s">
        <v>2353</v>
      </c>
      <c r="C112" s="153">
        <v>1</v>
      </c>
      <c r="D112" s="154"/>
      <c r="E112" s="140"/>
      <c r="F112" s="141">
        <v>1</v>
      </c>
      <c r="G112" s="102">
        <f t="shared" si="1"/>
        <v>2</v>
      </c>
      <c r="J112" s="155"/>
    </row>
    <row r="113" spans="1:10" s="100" customFormat="1" ht="32.1" customHeight="1">
      <c r="A113" s="141">
        <v>11</v>
      </c>
      <c r="B113" s="139" t="s">
        <v>2354</v>
      </c>
      <c r="C113" s="153">
        <v>2</v>
      </c>
      <c r="D113" s="154"/>
      <c r="E113" s="140"/>
      <c r="F113" s="141"/>
      <c r="G113" s="102">
        <f t="shared" si="1"/>
        <v>2</v>
      </c>
      <c r="J113" s="101"/>
    </row>
    <row r="114" spans="1:10" s="100" customFormat="1" ht="32.1" customHeight="1">
      <c r="A114" s="141">
        <v>12</v>
      </c>
      <c r="B114" s="139" t="s">
        <v>2355</v>
      </c>
      <c r="C114" s="153">
        <v>1</v>
      </c>
      <c r="D114" s="154"/>
      <c r="E114" s="140"/>
      <c r="F114" s="141"/>
      <c r="G114" s="102">
        <f t="shared" si="1"/>
        <v>1</v>
      </c>
      <c r="J114" s="101"/>
    </row>
    <row r="115" spans="1:10" s="100" customFormat="1" ht="32.1" customHeight="1">
      <c r="A115" s="141">
        <v>13</v>
      </c>
      <c r="B115" s="139" t="s">
        <v>2356</v>
      </c>
      <c r="C115" s="153">
        <v>1</v>
      </c>
      <c r="D115" s="154"/>
      <c r="E115" s="140">
        <v>1</v>
      </c>
      <c r="F115" s="141">
        <v>1</v>
      </c>
      <c r="G115" s="102">
        <f t="shared" si="1"/>
        <v>3</v>
      </c>
      <c r="J115" s="101"/>
    </row>
    <row r="116" spans="1:10" s="100" customFormat="1" ht="32.1" customHeight="1">
      <c r="A116" s="141">
        <v>14</v>
      </c>
      <c r="B116" s="139" t="s">
        <v>2357</v>
      </c>
      <c r="C116" s="141"/>
      <c r="D116" s="144"/>
      <c r="E116" s="154"/>
      <c r="F116" s="141"/>
      <c r="G116" s="102">
        <f t="shared" si="1"/>
        <v>0</v>
      </c>
      <c r="J116" s="101"/>
    </row>
    <row r="117" spans="1:10" s="100" customFormat="1" ht="32.1" customHeight="1">
      <c r="A117" s="141">
        <v>15</v>
      </c>
      <c r="B117" s="152" t="s">
        <v>2358</v>
      </c>
      <c r="C117" s="141"/>
      <c r="D117" s="144"/>
      <c r="E117" s="156"/>
      <c r="F117" s="141"/>
      <c r="G117" s="102">
        <f t="shared" si="1"/>
        <v>0</v>
      </c>
      <c r="J117" s="101"/>
    </row>
    <row r="118" spans="1:10" s="100" customFormat="1" ht="32.1" customHeight="1">
      <c r="A118" s="141">
        <v>16</v>
      </c>
      <c r="B118" s="152" t="s">
        <v>2359</v>
      </c>
      <c r="C118" s="141">
        <v>2</v>
      </c>
      <c r="D118" s="144"/>
      <c r="E118" s="156"/>
      <c r="F118" s="141"/>
      <c r="G118" s="102">
        <f t="shared" si="1"/>
        <v>2</v>
      </c>
      <c r="J118" s="101"/>
    </row>
    <row r="119" spans="1:10" s="100" customFormat="1" ht="32.1" customHeight="1">
      <c r="A119" s="141">
        <v>17</v>
      </c>
      <c r="B119" s="152" t="s">
        <v>2360</v>
      </c>
      <c r="C119" s="141"/>
      <c r="D119" s="144"/>
      <c r="E119" s="156"/>
      <c r="F119" s="141"/>
      <c r="G119" s="102">
        <f t="shared" si="1"/>
        <v>0</v>
      </c>
      <c r="J119" s="101"/>
    </row>
    <row r="120" spans="1:10" s="100" customFormat="1" ht="32.1" customHeight="1">
      <c r="A120" s="141">
        <v>18</v>
      </c>
      <c r="B120" s="152" t="s">
        <v>2361</v>
      </c>
      <c r="C120" s="141">
        <v>1</v>
      </c>
      <c r="D120" s="144"/>
      <c r="E120" s="156"/>
      <c r="F120" s="141"/>
      <c r="G120" s="102">
        <f t="shared" si="1"/>
        <v>1</v>
      </c>
      <c r="J120" s="101"/>
    </row>
    <row r="121" spans="1:10" s="100" customFormat="1" ht="32.1" customHeight="1">
      <c r="A121" s="141">
        <v>19</v>
      </c>
      <c r="B121" s="139" t="s">
        <v>2362</v>
      </c>
      <c r="C121" s="141"/>
      <c r="D121" s="144"/>
      <c r="E121" s="154"/>
      <c r="F121" s="141"/>
      <c r="G121" s="102">
        <f t="shared" si="1"/>
        <v>0</v>
      </c>
      <c r="J121" s="101"/>
    </row>
    <row r="122" spans="1:10" s="100" customFormat="1" ht="32.1" customHeight="1">
      <c r="A122" s="141">
        <v>20</v>
      </c>
      <c r="B122" s="139" t="s">
        <v>2363</v>
      </c>
      <c r="C122" s="153">
        <v>2</v>
      </c>
      <c r="D122" s="154"/>
      <c r="E122" s="140"/>
      <c r="F122" s="141"/>
      <c r="G122" s="102">
        <f t="shared" si="1"/>
        <v>2</v>
      </c>
      <c r="J122" s="101"/>
    </row>
    <row r="123" spans="1:10" s="100" customFormat="1" ht="32.1" customHeight="1">
      <c r="A123" s="141">
        <v>21</v>
      </c>
      <c r="B123" s="139" t="s">
        <v>2364</v>
      </c>
      <c r="C123" s="153">
        <v>3</v>
      </c>
      <c r="D123" s="154"/>
      <c r="E123" s="140"/>
      <c r="F123" s="141"/>
      <c r="G123" s="102">
        <f t="shared" si="1"/>
        <v>3</v>
      </c>
      <c r="J123" s="101"/>
    </row>
    <row r="124" spans="1:10" s="100" customFormat="1" ht="32.1" customHeight="1">
      <c r="A124" s="141">
        <v>22</v>
      </c>
      <c r="B124" s="139" t="s">
        <v>2365</v>
      </c>
      <c r="C124" s="153">
        <v>2</v>
      </c>
      <c r="D124" s="154"/>
      <c r="E124" s="140"/>
      <c r="F124" s="141"/>
      <c r="G124" s="102">
        <f t="shared" si="1"/>
        <v>2</v>
      </c>
      <c r="J124" s="101"/>
    </row>
    <row r="125" spans="1:10" s="83" customFormat="1" ht="32.1" customHeight="1">
      <c r="A125" s="141">
        <v>23</v>
      </c>
      <c r="B125" s="103" t="s">
        <v>2366</v>
      </c>
      <c r="C125" s="106"/>
      <c r="D125" s="105"/>
      <c r="E125" s="105"/>
      <c r="F125" s="106"/>
      <c r="G125" s="102">
        <f t="shared" si="1"/>
        <v>0</v>
      </c>
      <c r="J125" s="90"/>
    </row>
    <row r="126" spans="1:10" s="83" customFormat="1" ht="32.1" customHeight="1">
      <c r="A126" s="141">
        <v>24</v>
      </c>
      <c r="B126" s="103" t="s">
        <v>2367</v>
      </c>
      <c r="C126" s="104">
        <v>1</v>
      </c>
      <c r="D126" s="102"/>
      <c r="E126" s="102"/>
      <c r="F126" s="106"/>
      <c r="G126" s="102">
        <f t="shared" si="1"/>
        <v>1</v>
      </c>
      <c r="J126" s="90"/>
    </row>
    <row r="127" spans="1:10" s="100" customFormat="1" ht="32.1" customHeight="1">
      <c r="A127" s="141">
        <v>25</v>
      </c>
      <c r="B127" s="139" t="s">
        <v>2368</v>
      </c>
      <c r="C127" s="104"/>
      <c r="D127" s="154"/>
      <c r="E127" s="140"/>
      <c r="F127" s="141"/>
      <c r="G127" s="102">
        <f t="shared" si="1"/>
        <v>0</v>
      </c>
      <c r="J127" s="101"/>
    </row>
    <row r="128" spans="1:10" s="100" customFormat="1" ht="32.1" customHeight="1">
      <c r="A128" s="141">
        <v>26</v>
      </c>
      <c r="B128" s="139" t="s">
        <v>2369</v>
      </c>
      <c r="C128" s="104"/>
      <c r="D128" s="154"/>
      <c r="E128" s="141"/>
      <c r="F128" s="141"/>
      <c r="G128" s="102">
        <f t="shared" si="1"/>
        <v>0</v>
      </c>
      <c r="J128" s="101"/>
    </row>
    <row r="129" spans="1:10" s="100" customFormat="1" ht="32.1" customHeight="1">
      <c r="A129" s="141">
        <v>27</v>
      </c>
      <c r="B129" s="139" t="s">
        <v>2370</v>
      </c>
      <c r="C129" s="104"/>
      <c r="D129" s="154"/>
      <c r="E129" s="154"/>
      <c r="F129" s="141">
        <v>1</v>
      </c>
      <c r="G129" s="102">
        <f t="shared" si="1"/>
        <v>1</v>
      </c>
      <c r="J129" s="101"/>
    </row>
    <row r="130" spans="1:10" s="100" customFormat="1" ht="32.1" customHeight="1">
      <c r="A130" s="141">
        <v>28</v>
      </c>
      <c r="B130" s="139" t="s">
        <v>2371</v>
      </c>
      <c r="C130" s="104">
        <v>1</v>
      </c>
      <c r="D130" s="154"/>
      <c r="E130" s="154">
        <v>1</v>
      </c>
      <c r="F130" s="141">
        <v>2</v>
      </c>
      <c r="G130" s="102">
        <f t="shared" si="1"/>
        <v>4</v>
      </c>
      <c r="J130" s="101" t="s">
        <v>2765</v>
      </c>
    </row>
    <row r="131" spans="1:10" s="100" customFormat="1" ht="32.1" customHeight="1">
      <c r="A131" s="141">
        <v>29</v>
      </c>
      <c r="B131" s="139" t="s">
        <v>2372</v>
      </c>
      <c r="C131" s="104"/>
      <c r="D131" s="154"/>
      <c r="E131" s="154"/>
      <c r="F131" s="141">
        <v>2</v>
      </c>
      <c r="G131" s="102">
        <f t="shared" si="1"/>
        <v>2</v>
      </c>
      <c r="J131" s="101"/>
    </row>
    <row r="132" spans="1:10" s="100" customFormat="1" ht="32.1" customHeight="1">
      <c r="A132" s="141">
        <v>30</v>
      </c>
      <c r="B132" s="139" t="s">
        <v>2373</v>
      </c>
      <c r="C132" s="104"/>
      <c r="D132" s="154"/>
      <c r="E132" s="154"/>
      <c r="F132" s="141">
        <v>1</v>
      </c>
      <c r="G132" s="102">
        <f t="shared" si="1"/>
        <v>1</v>
      </c>
      <c r="J132" s="101"/>
    </row>
    <row r="133" spans="1:10" s="100" customFormat="1" ht="32.1" customHeight="1">
      <c r="A133" s="141">
        <v>31</v>
      </c>
      <c r="B133" s="139" t="s">
        <v>2374</v>
      </c>
      <c r="C133" s="153"/>
      <c r="D133" s="154"/>
      <c r="E133" s="140"/>
      <c r="F133" s="141"/>
      <c r="G133" s="154">
        <f t="shared" si="1"/>
        <v>0</v>
      </c>
      <c r="J133" s="101"/>
    </row>
    <row r="134" spans="1:10" s="100" customFormat="1" ht="32.1" customHeight="1">
      <c r="A134" s="141">
        <v>32</v>
      </c>
      <c r="B134" s="139" t="s">
        <v>2375</v>
      </c>
      <c r="C134" s="141"/>
      <c r="D134" s="144"/>
      <c r="E134" s="156"/>
      <c r="F134" s="141">
        <v>2</v>
      </c>
      <c r="G134" s="154">
        <f t="shared" si="1"/>
        <v>2</v>
      </c>
      <c r="J134" s="101"/>
    </row>
    <row r="135" spans="1:10" s="100" customFormat="1" ht="32.1" customHeight="1">
      <c r="A135" s="141">
        <v>33</v>
      </c>
      <c r="B135" s="139" t="s">
        <v>2376</v>
      </c>
      <c r="C135" s="153">
        <v>1</v>
      </c>
      <c r="D135" s="154"/>
      <c r="E135" s="140"/>
      <c r="F135" s="141"/>
      <c r="G135" s="154">
        <f t="shared" si="1"/>
        <v>1</v>
      </c>
      <c r="J135" s="101"/>
    </row>
    <row r="136" spans="1:10" s="100" customFormat="1" ht="32.1" customHeight="1">
      <c r="A136" s="141">
        <v>34</v>
      </c>
      <c r="B136" s="152" t="s">
        <v>2377</v>
      </c>
      <c r="C136" s="153"/>
      <c r="D136" s="154"/>
      <c r="E136" s="140"/>
      <c r="F136" s="141"/>
      <c r="G136" s="154">
        <f t="shared" ref="G136:G166" si="3">SUM(C136:F136)</f>
        <v>0</v>
      </c>
      <c r="J136" s="101"/>
    </row>
    <row r="137" spans="1:10" s="100" customFormat="1" ht="32.1" customHeight="1">
      <c r="A137" s="141">
        <v>35</v>
      </c>
      <c r="B137" s="139" t="s">
        <v>2378</v>
      </c>
      <c r="C137" s="153">
        <v>2</v>
      </c>
      <c r="D137" s="154"/>
      <c r="E137" s="140"/>
      <c r="F137" s="141"/>
      <c r="G137" s="154">
        <f t="shared" si="3"/>
        <v>2</v>
      </c>
      <c r="J137" s="101"/>
    </row>
    <row r="138" spans="1:10" s="100" customFormat="1" ht="32.1" customHeight="1">
      <c r="A138" s="141">
        <v>36</v>
      </c>
      <c r="B138" s="139" t="s">
        <v>2379</v>
      </c>
      <c r="C138" s="153">
        <v>1</v>
      </c>
      <c r="D138" s="154"/>
      <c r="E138" s="154"/>
      <c r="F138" s="141">
        <v>1</v>
      </c>
      <c r="G138" s="154">
        <f t="shared" si="3"/>
        <v>2</v>
      </c>
      <c r="J138" s="101"/>
    </row>
    <row r="139" spans="1:10" s="100" customFormat="1" ht="32.1" customHeight="1">
      <c r="A139" s="141">
        <v>37</v>
      </c>
      <c r="B139" s="139" t="s">
        <v>2380</v>
      </c>
      <c r="C139" s="153">
        <v>3</v>
      </c>
      <c r="D139" s="154"/>
      <c r="E139" s="140"/>
      <c r="F139" s="141">
        <v>43</v>
      </c>
      <c r="G139" s="154">
        <f t="shared" si="3"/>
        <v>46</v>
      </c>
      <c r="J139" s="101" t="s">
        <v>2766</v>
      </c>
    </row>
    <row r="140" spans="1:10" s="100" customFormat="1" ht="32.1" customHeight="1">
      <c r="A140" s="141">
        <v>38</v>
      </c>
      <c r="B140" s="139" t="s">
        <v>2381</v>
      </c>
      <c r="C140" s="153"/>
      <c r="D140" s="154"/>
      <c r="E140" s="154"/>
      <c r="F140" s="141"/>
      <c r="G140" s="154">
        <f t="shared" si="3"/>
        <v>0</v>
      </c>
      <c r="J140" s="101"/>
    </row>
    <row r="141" spans="1:10" s="100" customFormat="1" ht="32.1" customHeight="1">
      <c r="A141" s="141">
        <v>39</v>
      </c>
      <c r="B141" s="139" t="s">
        <v>2382</v>
      </c>
      <c r="C141" s="153">
        <v>1</v>
      </c>
      <c r="D141" s="154"/>
      <c r="E141" s="156"/>
      <c r="F141" s="153">
        <v>2</v>
      </c>
      <c r="G141" s="154">
        <f t="shared" si="3"/>
        <v>3</v>
      </c>
      <c r="J141" s="101"/>
    </row>
    <row r="142" spans="1:10" s="100" customFormat="1" ht="32.1" customHeight="1">
      <c r="A142" s="141">
        <v>40</v>
      </c>
      <c r="B142" s="139" t="s">
        <v>2383</v>
      </c>
      <c r="C142" s="141">
        <v>6</v>
      </c>
      <c r="D142" s="144"/>
      <c r="E142" s="156"/>
      <c r="F142" s="141">
        <f>2+4</f>
        <v>6</v>
      </c>
      <c r="G142" s="154">
        <f t="shared" si="3"/>
        <v>12</v>
      </c>
      <c r="J142" s="101"/>
    </row>
    <row r="143" spans="1:10" s="100" customFormat="1" ht="32.1" customHeight="1">
      <c r="A143" s="141">
        <v>41</v>
      </c>
      <c r="B143" s="139" t="s">
        <v>2384</v>
      </c>
      <c r="C143" s="141"/>
      <c r="D143" s="144"/>
      <c r="E143" s="154"/>
      <c r="F143" s="141">
        <v>1</v>
      </c>
      <c r="G143" s="154">
        <f t="shared" si="3"/>
        <v>1</v>
      </c>
      <c r="J143" s="101"/>
    </row>
    <row r="144" spans="1:10" s="100" customFormat="1" ht="32.1" customHeight="1">
      <c r="A144" s="141">
        <v>42</v>
      </c>
      <c r="B144" s="139" t="s">
        <v>2385</v>
      </c>
      <c r="C144" s="153"/>
      <c r="D144" s="154"/>
      <c r="E144" s="154"/>
      <c r="F144" s="141">
        <v>19</v>
      </c>
      <c r="G144" s="154">
        <f t="shared" si="3"/>
        <v>19</v>
      </c>
      <c r="J144" s="101"/>
    </row>
    <row r="145" spans="1:10" s="100" customFormat="1" ht="32.1" customHeight="1">
      <c r="A145" s="141">
        <v>43</v>
      </c>
      <c r="B145" s="139" t="s">
        <v>2386</v>
      </c>
      <c r="C145" s="141">
        <v>15</v>
      </c>
      <c r="D145" s="144"/>
      <c r="E145" s="154"/>
      <c r="F145" s="141">
        <f>52-1</f>
        <v>51</v>
      </c>
      <c r="G145" s="154">
        <f t="shared" si="3"/>
        <v>66</v>
      </c>
      <c r="I145" s="137" t="s">
        <v>2417</v>
      </c>
      <c r="J145" s="101" t="s">
        <v>2081</v>
      </c>
    </row>
    <row r="146" spans="1:10" s="100" customFormat="1" ht="32.1" customHeight="1">
      <c r="A146" s="141">
        <v>44</v>
      </c>
      <c r="B146" s="139" t="s">
        <v>2387</v>
      </c>
      <c r="C146" s="141"/>
      <c r="D146" s="144"/>
      <c r="E146" s="154"/>
      <c r="F146" s="141">
        <v>2</v>
      </c>
      <c r="G146" s="154">
        <f t="shared" si="3"/>
        <v>2</v>
      </c>
      <c r="J146" s="101"/>
    </row>
    <row r="147" spans="1:10" s="100" customFormat="1" ht="32.1" customHeight="1">
      <c r="A147" s="141">
        <v>45</v>
      </c>
      <c r="B147" s="139" t="s">
        <v>2388</v>
      </c>
      <c r="C147" s="141"/>
      <c r="D147" s="144"/>
      <c r="E147" s="140"/>
      <c r="F147" s="141"/>
      <c r="G147" s="154">
        <f t="shared" si="3"/>
        <v>0</v>
      </c>
      <c r="J147" s="101"/>
    </row>
    <row r="148" spans="1:10" s="100" customFormat="1" ht="32.1" customHeight="1">
      <c r="A148" s="141">
        <v>46</v>
      </c>
      <c r="B148" s="139" t="s">
        <v>2389</v>
      </c>
      <c r="C148" s="153"/>
      <c r="D148" s="154"/>
      <c r="E148" s="140">
        <v>1</v>
      </c>
      <c r="F148" s="141">
        <v>2</v>
      </c>
      <c r="G148" s="154">
        <f t="shared" si="3"/>
        <v>3</v>
      </c>
      <c r="J148" s="101"/>
    </row>
    <row r="149" spans="1:10" s="100" customFormat="1" ht="32.1" customHeight="1">
      <c r="A149" s="141">
        <v>47</v>
      </c>
      <c r="B149" s="139" t="s">
        <v>2390</v>
      </c>
      <c r="C149" s="153"/>
      <c r="D149" s="154"/>
      <c r="E149" s="140"/>
      <c r="F149" s="141"/>
      <c r="G149" s="154"/>
      <c r="J149" s="101"/>
    </row>
    <row r="150" spans="1:10" s="100" customFormat="1" ht="32.1" customHeight="1">
      <c r="A150" s="141">
        <v>48</v>
      </c>
      <c r="B150" s="139" t="s">
        <v>2391</v>
      </c>
      <c r="C150" s="141"/>
      <c r="D150" s="144"/>
      <c r="E150" s="154"/>
      <c r="F150" s="141">
        <v>22</v>
      </c>
      <c r="G150" s="154">
        <f t="shared" si="3"/>
        <v>22</v>
      </c>
      <c r="J150" s="101"/>
    </row>
    <row r="151" spans="1:10" s="100" customFormat="1" ht="32.1" customHeight="1">
      <c r="A151" s="141">
        <v>49</v>
      </c>
      <c r="B151" s="139" t="s">
        <v>2760</v>
      </c>
      <c r="C151" s="141"/>
      <c r="D151" s="144"/>
      <c r="E151" s="154"/>
      <c r="F151" s="141">
        <v>5</v>
      </c>
      <c r="G151" s="154">
        <f t="shared" si="3"/>
        <v>5</v>
      </c>
      <c r="J151" s="101"/>
    </row>
    <row r="152" spans="1:10" s="100" customFormat="1" ht="32.1" customHeight="1">
      <c r="A152" s="141">
        <v>50</v>
      </c>
      <c r="B152" s="139" t="s">
        <v>2392</v>
      </c>
      <c r="C152" s="141"/>
      <c r="D152" s="144"/>
      <c r="E152" s="154"/>
      <c r="F152" s="141"/>
      <c r="G152" s="154">
        <f t="shared" si="3"/>
        <v>0</v>
      </c>
      <c r="J152" s="101"/>
    </row>
    <row r="153" spans="1:10" s="100" customFormat="1" ht="32.1" customHeight="1">
      <c r="A153" s="141">
        <v>51</v>
      </c>
      <c r="B153" s="139" t="s">
        <v>2393</v>
      </c>
      <c r="C153" s="141"/>
      <c r="D153" s="144"/>
      <c r="E153" s="154"/>
      <c r="F153" s="141"/>
      <c r="G153" s="154">
        <f t="shared" si="3"/>
        <v>0</v>
      </c>
      <c r="J153" s="101"/>
    </row>
    <row r="154" spans="1:10" s="100" customFormat="1" ht="32.1" customHeight="1">
      <c r="A154" s="141">
        <v>52</v>
      </c>
      <c r="B154" s="139" t="s">
        <v>2394</v>
      </c>
      <c r="C154" s="141"/>
      <c r="D154" s="144"/>
      <c r="E154" s="154"/>
      <c r="F154" s="141"/>
      <c r="G154" s="154">
        <f t="shared" si="3"/>
        <v>0</v>
      </c>
      <c r="J154" s="101"/>
    </row>
    <row r="155" spans="1:10" s="100" customFormat="1" ht="32.1" customHeight="1">
      <c r="A155" s="141">
        <v>53</v>
      </c>
      <c r="B155" s="152" t="s">
        <v>2395</v>
      </c>
      <c r="C155" s="153"/>
      <c r="D155" s="154"/>
      <c r="E155" s="154"/>
      <c r="F155" s="141"/>
      <c r="G155" s="154">
        <f t="shared" si="3"/>
        <v>0</v>
      </c>
      <c r="J155" s="101"/>
    </row>
    <row r="156" spans="1:10" s="100" customFormat="1" ht="32.1" customHeight="1">
      <c r="A156" s="141">
        <v>54</v>
      </c>
      <c r="B156" s="139" t="s">
        <v>2396</v>
      </c>
      <c r="C156" s="153">
        <v>3</v>
      </c>
      <c r="D156" s="154"/>
      <c r="E156" s="154"/>
      <c r="F156" s="141">
        <v>1</v>
      </c>
      <c r="G156" s="154">
        <f t="shared" si="3"/>
        <v>4</v>
      </c>
      <c r="J156" s="101"/>
    </row>
    <row r="157" spans="1:10" s="100" customFormat="1" ht="32.1" customHeight="1">
      <c r="A157" s="141">
        <v>55</v>
      </c>
      <c r="B157" s="139" t="s">
        <v>2397</v>
      </c>
      <c r="C157" s="153"/>
      <c r="D157" s="154"/>
      <c r="E157" s="154"/>
      <c r="F157" s="141">
        <v>7</v>
      </c>
      <c r="G157" s="154">
        <f t="shared" si="3"/>
        <v>7</v>
      </c>
      <c r="J157" s="101"/>
    </row>
    <row r="158" spans="1:10" s="100" customFormat="1" ht="32.1" customHeight="1">
      <c r="A158" s="141">
        <v>56</v>
      </c>
      <c r="B158" s="139" t="s">
        <v>2398</v>
      </c>
      <c r="C158" s="153"/>
      <c r="D158" s="154"/>
      <c r="E158" s="154"/>
      <c r="F158" s="141">
        <f>1+2</f>
        <v>3</v>
      </c>
      <c r="G158" s="154">
        <f t="shared" si="3"/>
        <v>3</v>
      </c>
      <c r="J158" s="101"/>
    </row>
    <row r="159" spans="1:10" s="100" customFormat="1" ht="32.1" customHeight="1">
      <c r="A159" s="141">
        <v>57</v>
      </c>
      <c r="B159" s="139" t="s">
        <v>2399</v>
      </c>
      <c r="C159" s="153">
        <v>2</v>
      </c>
      <c r="D159" s="154"/>
      <c r="E159" s="140"/>
      <c r="F159" s="141">
        <v>6</v>
      </c>
      <c r="G159" s="154">
        <f t="shared" si="3"/>
        <v>8</v>
      </c>
      <c r="J159" s="101"/>
    </row>
    <row r="160" spans="1:10" s="100" customFormat="1" ht="32.1" customHeight="1">
      <c r="A160" s="141">
        <v>58</v>
      </c>
      <c r="B160" s="139" t="s">
        <v>2400</v>
      </c>
      <c r="C160" s="141">
        <v>1</v>
      </c>
      <c r="D160" s="144"/>
      <c r="E160" s="154"/>
      <c r="F160" s="141"/>
      <c r="G160" s="154">
        <f t="shared" si="3"/>
        <v>1</v>
      </c>
      <c r="J160" s="101"/>
    </row>
    <row r="161" spans="1:23" s="100" customFormat="1" ht="32.1" customHeight="1">
      <c r="A161" s="141">
        <v>59</v>
      </c>
      <c r="B161" s="139" t="s">
        <v>2401</v>
      </c>
      <c r="C161" s="141"/>
      <c r="D161" s="144"/>
      <c r="E161" s="154"/>
      <c r="F161" s="153"/>
      <c r="G161" s="154">
        <f t="shared" si="3"/>
        <v>0</v>
      </c>
      <c r="J161" s="101"/>
    </row>
    <row r="162" spans="1:23" s="100" customFormat="1" ht="32.1" customHeight="1">
      <c r="A162" s="141">
        <v>60</v>
      </c>
      <c r="B162" s="139" t="s">
        <v>2402</v>
      </c>
      <c r="C162" s="153"/>
      <c r="D162" s="154"/>
      <c r="E162" s="154"/>
      <c r="F162" s="141">
        <v>1</v>
      </c>
      <c r="G162" s="154">
        <f t="shared" si="3"/>
        <v>1</v>
      </c>
      <c r="J162" s="101"/>
    </row>
    <row r="163" spans="1:23" s="100" customFormat="1" ht="32.1" customHeight="1">
      <c r="A163" s="141">
        <v>61</v>
      </c>
      <c r="B163" s="139" t="s">
        <v>2403</v>
      </c>
      <c r="C163" s="153">
        <v>1</v>
      </c>
      <c r="D163" s="154"/>
      <c r="E163" s="154"/>
      <c r="F163" s="141">
        <v>10</v>
      </c>
      <c r="G163" s="154">
        <f t="shared" si="3"/>
        <v>11</v>
      </c>
      <c r="J163" s="101"/>
    </row>
    <row r="164" spans="1:23" s="100" customFormat="1" ht="32.1" customHeight="1">
      <c r="A164" s="141">
        <v>62</v>
      </c>
      <c r="B164" s="139" t="s">
        <v>2404</v>
      </c>
      <c r="C164" s="141"/>
      <c r="D164" s="144"/>
      <c r="E164" s="154"/>
      <c r="F164" s="141"/>
      <c r="G164" s="154">
        <f t="shared" si="3"/>
        <v>0</v>
      </c>
      <c r="J164" s="157"/>
    </row>
    <row r="165" spans="1:23" s="100" customFormat="1" ht="32.1" customHeight="1">
      <c r="A165" s="141">
        <v>63</v>
      </c>
      <c r="B165" s="139" t="s">
        <v>2405</v>
      </c>
      <c r="C165" s="141"/>
      <c r="D165" s="144"/>
      <c r="E165" s="154"/>
      <c r="F165" s="141"/>
      <c r="G165" s="154">
        <f t="shared" si="3"/>
        <v>0</v>
      </c>
      <c r="J165" s="158"/>
    </row>
    <row r="166" spans="1:23" s="100" customFormat="1" ht="32.1" customHeight="1">
      <c r="A166" s="141">
        <v>64</v>
      </c>
      <c r="B166" s="139" t="s">
        <v>2406</v>
      </c>
      <c r="C166" s="141"/>
      <c r="D166" s="144"/>
      <c r="E166" s="154"/>
      <c r="F166" s="141">
        <f>6-1+1</f>
        <v>6</v>
      </c>
      <c r="G166" s="154">
        <f t="shared" si="3"/>
        <v>6</v>
      </c>
      <c r="I166" s="137" t="s">
        <v>2417</v>
      </c>
      <c r="J166" s="211" t="s">
        <v>2156</v>
      </c>
    </row>
    <row r="167" spans="1:23" s="100" customFormat="1" ht="32.1" customHeight="1">
      <c r="A167" s="144"/>
      <c r="B167" s="139" t="s">
        <v>2234</v>
      </c>
      <c r="C167" s="159">
        <f>SUM(C5,C29,C51,C54,C60,C63,C65,C69,C72,C75,C87,C95,C101)</f>
        <v>396</v>
      </c>
      <c r="D167" s="160">
        <f>SUM(D5,D29,D51,D54,D60,D63,D65,D69,D72,D75,D87,D95,D101)</f>
        <v>0</v>
      </c>
      <c r="E167" s="160">
        <f>SUM(E6:E27,E30:E50,E52:E53,E55:E59,E61:E62,E64,E66:E67,E70:E71,E73:E74,E78,E79:E81,E82:E86,E88:E94,E96:E100,E102:E164)</f>
        <v>120</v>
      </c>
      <c r="F167" s="160">
        <f>SUM(F5,F29,F51,F54,F60,F63,F65,F69,F72,F75,F87,F95,F101)</f>
        <v>476</v>
      </c>
      <c r="G167" s="160">
        <f>SUM(C167:F167)</f>
        <v>992</v>
      </c>
    </row>
    <row r="168" spans="1:23" s="100" customFormat="1" ht="32.1" customHeight="1">
      <c r="A168" s="161"/>
      <c r="B168" s="162"/>
      <c r="C168" s="302"/>
      <c r="D168" s="302"/>
      <c r="E168" s="163"/>
      <c r="F168" s="163"/>
      <c r="G168" s="163"/>
    </row>
    <row r="169" spans="1:23" ht="32.1" customHeight="1">
      <c r="B169" s="164"/>
      <c r="C169" s="303"/>
      <c r="D169" s="303"/>
      <c r="E169" s="165"/>
      <c r="F169" s="165"/>
      <c r="G169" s="166"/>
      <c r="J169" s="167"/>
    </row>
    <row r="170" spans="1:23" ht="32.1" customHeight="1">
      <c r="B170" s="168"/>
      <c r="C170" s="169"/>
      <c r="D170" s="170"/>
      <c r="E170" s="169"/>
      <c r="F170" s="304"/>
      <c r="G170" s="304"/>
      <c r="J170" s="167"/>
      <c r="Q170" s="171"/>
    </row>
    <row r="171" spans="1:23" ht="32.1" customHeight="1">
      <c r="C171" s="3"/>
    </row>
    <row r="172" spans="1:23" ht="32.1" customHeight="1">
      <c r="B172" s="175" t="s">
        <v>2407</v>
      </c>
      <c r="D172" s="177"/>
      <c r="Q172" s="171"/>
    </row>
    <row r="173" spans="1:23" ht="32.1" customHeight="1">
      <c r="B173" s="178" t="s">
        <v>2236</v>
      </c>
      <c r="C173" s="179">
        <v>396</v>
      </c>
      <c r="D173" s="305">
        <f>SUM(C173:C175)</f>
        <v>516</v>
      </c>
      <c r="K173" s="219" t="s">
        <v>2408</v>
      </c>
    </row>
    <row r="174" spans="1:23" ht="32.1" customHeight="1">
      <c r="B174" s="180" t="s">
        <v>2240</v>
      </c>
      <c r="C174" s="179">
        <f>D167</f>
        <v>0</v>
      </c>
      <c r="D174" s="306"/>
      <c r="K174" s="181" t="s">
        <v>2</v>
      </c>
      <c r="L174" s="181" t="s">
        <v>3</v>
      </c>
      <c r="M174" s="181" t="s">
        <v>2409</v>
      </c>
      <c r="N174" s="181"/>
      <c r="O174" s="182"/>
      <c r="P174" s="181" t="s">
        <v>2</v>
      </c>
      <c r="Q174" s="181" t="s">
        <v>3</v>
      </c>
      <c r="R174" s="181" t="s">
        <v>13</v>
      </c>
      <c r="S174" s="181" t="s">
        <v>2410</v>
      </c>
      <c r="T174" s="181" t="s">
        <v>2411</v>
      </c>
    </row>
    <row r="175" spans="1:23" ht="32.1" customHeight="1">
      <c r="B175" s="183" t="s">
        <v>1109</v>
      </c>
      <c r="C175" s="179">
        <f>E167</f>
        <v>120</v>
      </c>
      <c r="D175" s="306"/>
      <c r="K175" s="212">
        <v>1</v>
      </c>
      <c r="L175" s="213" t="s">
        <v>437</v>
      </c>
      <c r="M175" s="214" t="s">
        <v>907</v>
      </c>
      <c r="N175" s="215"/>
      <c r="P175" s="18">
        <v>1</v>
      </c>
      <c r="Q175" s="54" t="s">
        <v>2424</v>
      </c>
      <c r="R175" s="54" t="s">
        <v>2425</v>
      </c>
      <c r="S175" s="184"/>
      <c r="T175" s="185"/>
      <c r="W175" s="186"/>
    </row>
    <row r="176" spans="1:23" ht="32.1" customHeight="1">
      <c r="B176" s="187" t="s">
        <v>1326</v>
      </c>
      <c r="C176" s="179">
        <f>F167</f>
        <v>476</v>
      </c>
      <c r="D176" s="188">
        <f>D173+C176</f>
        <v>992</v>
      </c>
      <c r="E176" s="307" t="s">
        <v>2412</v>
      </c>
      <c r="F176" s="307"/>
      <c r="G176" s="307"/>
      <c r="H176" s="307"/>
      <c r="I176" s="307"/>
      <c r="K176" s="212">
        <v>2</v>
      </c>
      <c r="L176" s="213" t="s">
        <v>510</v>
      </c>
      <c r="M176" s="214" t="s">
        <v>2415</v>
      </c>
      <c r="N176" s="215" t="s">
        <v>2422</v>
      </c>
      <c r="P176" s="18">
        <v>2</v>
      </c>
      <c r="Q176" s="54" t="s">
        <v>2426</v>
      </c>
      <c r="R176" s="54" t="s">
        <v>2427</v>
      </c>
      <c r="S176" s="184"/>
      <c r="T176" s="189"/>
    </row>
    <row r="177" spans="2:20" ht="32.1" customHeight="1">
      <c r="B177" s="190"/>
      <c r="C177" s="191"/>
      <c r="D177" s="192"/>
      <c r="E177" s="193"/>
      <c r="F177" s="194"/>
      <c r="K177" s="212">
        <v>3</v>
      </c>
      <c r="L177" s="213" t="s">
        <v>594</v>
      </c>
      <c r="M177" s="214" t="s">
        <v>2415</v>
      </c>
      <c r="N177" s="215" t="s">
        <v>2423</v>
      </c>
      <c r="P177" s="18">
        <v>3</v>
      </c>
      <c r="Q177" s="54" t="s">
        <v>2428</v>
      </c>
      <c r="R177" s="54" t="s">
        <v>2429</v>
      </c>
      <c r="S177" s="184"/>
      <c r="T177" s="195"/>
    </row>
    <row r="178" spans="2:20" ht="32.1" customHeight="1">
      <c r="B178" s="190"/>
      <c r="C178" s="196"/>
      <c r="D178" s="192"/>
      <c r="E178" s="197"/>
      <c r="K178" s="212">
        <v>4</v>
      </c>
      <c r="L178" s="213" t="s">
        <v>905</v>
      </c>
      <c r="M178" s="214" t="s">
        <v>907</v>
      </c>
      <c r="N178" s="216"/>
      <c r="P178" s="18">
        <v>4</v>
      </c>
      <c r="Q178" s="54" t="s">
        <v>2430</v>
      </c>
      <c r="R178" s="54" t="s">
        <v>2431</v>
      </c>
      <c r="S178" s="198"/>
      <c r="T178" s="195"/>
    </row>
    <row r="179" spans="2:20" ht="32.1" customHeight="1">
      <c r="C179" s="196"/>
      <c r="K179" s="212">
        <v>5</v>
      </c>
      <c r="L179" s="217" t="s">
        <v>1324</v>
      </c>
      <c r="M179" s="214" t="s">
        <v>2413</v>
      </c>
      <c r="N179" s="216"/>
      <c r="P179" s="18">
        <v>5</v>
      </c>
      <c r="Q179" s="54" t="s">
        <v>2770</v>
      </c>
      <c r="R179" s="54" t="s">
        <v>2771</v>
      </c>
      <c r="S179" s="198"/>
      <c r="T179" s="195"/>
    </row>
    <row r="180" spans="2:20" ht="32.1" customHeight="1">
      <c r="K180" s="212">
        <v>6</v>
      </c>
      <c r="L180" s="217" t="s">
        <v>1951</v>
      </c>
      <c r="M180" s="214" t="s">
        <v>2413</v>
      </c>
      <c r="N180" s="216"/>
      <c r="P180" s="18">
        <v>6</v>
      </c>
      <c r="Q180" s="54"/>
      <c r="R180" s="54"/>
      <c r="S180" s="198"/>
      <c r="T180" s="195"/>
    </row>
    <row r="181" spans="2:20" ht="32.1" customHeight="1">
      <c r="K181" s="212">
        <v>7</v>
      </c>
      <c r="L181" s="213" t="s">
        <v>2081</v>
      </c>
      <c r="M181" s="239" t="s">
        <v>907</v>
      </c>
      <c r="N181" s="218"/>
    </row>
    <row r="182" spans="2:20" ht="32.1" customHeight="1">
      <c r="K182" s="212">
        <v>8</v>
      </c>
      <c r="L182" s="213" t="s">
        <v>2131</v>
      </c>
      <c r="M182" s="218" t="s">
        <v>2413</v>
      </c>
      <c r="N182" s="218"/>
    </row>
    <row r="183" spans="2:20" ht="32.1" customHeight="1">
      <c r="C183" s="196"/>
      <c r="K183" s="212">
        <v>9</v>
      </c>
      <c r="L183" s="213" t="s">
        <v>2156</v>
      </c>
      <c r="M183" s="218" t="s">
        <v>907</v>
      </c>
      <c r="N183" s="218"/>
    </row>
    <row r="185" spans="2:20" ht="32.1" customHeight="1">
      <c r="K185" s="96"/>
    </row>
    <row r="187" spans="2:20" ht="32.1" customHeight="1">
      <c r="K187" s="96"/>
    </row>
  </sheetData>
  <mergeCells count="10">
    <mergeCell ref="C169:D169"/>
    <mergeCell ref="F170:G170"/>
    <mergeCell ref="D173:D175"/>
    <mergeCell ref="E176:I176"/>
    <mergeCell ref="A1:G1"/>
    <mergeCell ref="A2:G2"/>
    <mergeCell ref="A3:A4"/>
    <mergeCell ref="B3:B4"/>
    <mergeCell ref="C3:G3"/>
    <mergeCell ref="C168:D168"/>
  </mergeCells>
  <pageMargins left="1.1811023622047245" right="0.23622047244094491" top="0.74803149606299213" bottom="0.94488188976377963" header="0.31496062992125984" footer="0.31496062992125984"/>
  <pageSetup paperSize="5" scale="65" orientation="portrait" r:id="rId1"/>
  <rowBreaks count="3" manualBreakCount="3">
    <brk id="40" max="8" man="1"/>
    <brk id="78" max="8" man="1"/>
    <brk id="118"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NOVEMBER</vt:lpstr>
      <vt:lpstr>Sheet1</vt:lpstr>
      <vt:lpstr>REKAP BY NAME (4)</vt:lpstr>
      <vt:lpstr>REKAP BY NAME (5)</vt:lpstr>
      <vt:lpstr>diagram</vt:lpstr>
      <vt:lpstr>REKAP BY NAME (6)</vt:lpstr>
      <vt:lpstr>DIAGRAM (2)</vt:lpstr>
      <vt:lpstr>diagram!Print_Area</vt:lpstr>
      <vt:lpstr>'DIAGRAM (2)'!Print_Area</vt:lpstr>
      <vt:lpstr>NOVEMBER!Print_Area</vt:lpstr>
      <vt:lpstr>'REKAP BY NAME (4)'!Print_Area</vt:lpstr>
      <vt:lpstr>'REKAP BY NAME (5)'!Print_Area</vt:lpstr>
      <vt:lpstr>'REKAP BY NAME (6)'!Print_Area</vt:lpstr>
      <vt:lpstr>diagram!Print_Titles</vt:lpstr>
      <vt:lpstr>'DIAGRAM (2)'!Print_Titles</vt:lpstr>
      <vt:lpstr>NOVEMBER!Print_Titles</vt:lpstr>
      <vt:lpstr>'REKAP BY NAME (4)'!Print_Titles</vt:lpstr>
      <vt:lpstr>'REKAP BY NAME (5)'!Print_Titles</vt:lpstr>
      <vt:lpstr>'REKAP BY NAME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2024-04-02T05:19:47Z</dcterms:created>
  <dcterms:modified xsi:type="dcterms:W3CDTF">2024-10-23T07:19:39Z</dcterms:modified>
</cp:coreProperties>
</file>