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ppe\Downloads\"/>
    </mc:Choice>
  </mc:AlternateContent>
  <xr:revisionPtr revIDLastSave="0" documentId="13_ncr:1_{C4574ECE-C55A-4452-9DB8-D3975A65EC67}" xr6:coauthVersionLast="47" xr6:coauthVersionMax="47" xr10:uidLastSave="{00000000-0000-0000-0000-000000000000}"/>
  <bookViews>
    <workbookView xWindow="-98" yWindow="-98" windowWidth="20715" windowHeight="13155" activeTab="1" xr2:uid="{322DA606-B375-4D71-B4DF-34DB56A2CAB4}"/>
  </bookViews>
  <sheets>
    <sheet name="DATA P3KE" sheetId="2" r:id="rId1"/>
    <sheet name="PROGRES INTERVENSI" sheetId="1" r:id="rId2"/>
  </sheets>
  <externalReferences>
    <externalReference r:id="rId3"/>
  </externalReferences>
  <definedNames>
    <definedName name="_xlnm.Print_Area" localSheetId="1">'PROGRES INTERVENSI'!$B$2:$V$69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U12" i="1" s="1"/>
  <c r="T9" i="1"/>
  <c r="S9" i="1"/>
  <c r="R9" i="1"/>
  <c r="R12" i="1" s="1"/>
  <c r="O9" i="1"/>
  <c r="O12" i="1" s="1"/>
  <c r="P9" i="1"/>
  <c r="P12" i="1" s="1"/>
  <c r="N9" i="1"/>
  <c r="N12" i="1" s="1"/>
  <c r="E9" i="1"/>
  <c r="D9" i="1"/>
  <c r="G9" i="1"/>
  <c r="G12" i="1" s="1"/>
  <c r="G27" i="1" s="1"/>
  <c r="I9" i="1"/>
  <c r="I12" i="1" s="1"/>
  <c r="J9" i="1"/>
  <c r="K9" i="1"/>
  <c r="L9" i="1"/>
  <c r="L12" i="1" s="1"/>
  <c r="L27" i="1" s="1"/>
  <c r="H9" i="1"/>
  <c r="H12" i="1" s="1"/>
  <c r="M26" i="1"/>
  <c r="P27" i="2"/>
  <c r="L27" i="2"/>
  <c r="E27" i="2"/>
  <c r="P26" i="2"/>
  <c r="L26" i="2"/>
  <c r="E26" i="2"/>
  <c r="P25" i="2"/>
  <c r="L25" i="2"/>
  <c r="E25" i="2"/>
  <c r="P24" i="2"/>
  <c r="L24" i="2"/>
  <c r="E24" i="2"/>
  <c r="P23" i="2"/>
  <c r="L23" i="2"/>
  <c r="E23" i="2"/>
  <c r="P22" i="2"/>
  <c r="L22" i="2"/>
  <c r="E22" i="2"/>
  <c r="P21" i="2"/>
  <c r="L21" i="2"/>
  <c r="E21" i="2"/>
  <c r="P20" i="2"/>
  <c r="L20" i="2"/>
  <c r="E20" i="2"/>
  <c r="P19" i="2"/>
  <c r="L19" i="2"/>
  <c r="E19" i="2"/>
  <c r="P18" i="2"/>
  <c r="L18" i="2"/>
  <c r="E18" i="2"/>
  <c r="P17" i="2"/>
  <c r="L17" i="2"/>
  <c r="E17" i="2"/>
  <c r="P16" i="2"/>
  <c r="L16" i="2"/>
  <c r="E16" i="2"/>
  <c r="P15" i="2"/>
  <c r="L15" i="2"/>
  <c r="E15" i="2"/>
  <c r="P14" i="2"/>
  <c r="P10" i="2" s="1"/>
  <c r="L14" i="2"/>
  <c r="E14" i="2"/>
  <c r="P13" i="2"/>
  <c r="L13" i="2"/>
  <c r="E13" i="2"/>
  <c r="P12" i="2"/>
  <c r="L12" i="2"/>
  <c r="E12" i="2"/>
  <c r="E10" i="2" s="1"/>
  <c r="P11" i="2"/>
  <c r="L11" i="2"/>
  <c r="E11" i="2"/>
  <c r="T10" i="2"/>
  <c r="S10" i="2"/>
  <c r="R10" i="2"/>
  <c r="Q10" i="2"/>
  <c r="O10" i="2"/>
  <c r="N10" i="2"/>
  <c r="M10" i="2"/>
  <c r="K10" i="2"/>
  <c r="J10" i="2"/>
  <c r="I10" i="2"/>
  <c r="H10" i="2"/>
  <c r="G10" i="2"/>
  <c r="F10" i="2"/>
  <c r="D10" i="2"/>
  <c r="C10" i="2"/>
  <c r="Q11" i="1"/>
  <c r="Q10" i="1"/>
  <c r="U26" i="1"/>
  <c r="T26" i="1"/>
  <c r="S26" i="1"/>
  <c r="R26" i="1"/>
  <c r="Q26" i="1"/>
  <c r="P26" i="1"/>
  <c r="O26" i="1"/>
  <c r="N26" i="1"/>
  <c r="L26" i="1"/>
  <c r="K26" i="1"/>
  <c r="J26" i="1"/>
  <c r="I26" i="1"/>
  <c r="U41" i="1"/>
  <c r="T41" i="1"/>
  <c r="S41" i="1"/>
  <c r="S42" i="1" s="1"/>
  <c r="R41" i="1"/>
  <c r="R42" i="1" s="1"/>
  <c r="Q41" i="1"/>
  <c r="Q42" i="1" s="1"/>
  <c r="P41" i="1"/>
  <c r="P42" i="1" s="1"/>
  <c r="O41" i="1"/>
  <c r="O42" i="1" s="1"/>
  <c r="N41" i="1"/>
  <c r="M41" i="1"/>
  <c r="M42" i="1" s="1"/>
  <c r="L41" i="1"/>
  <c r="L42" i="1" s="1"/>
  <c r="K41" i="1"/>
  <c r="J41" i="1"/>
  <c r="J42" i="1" s="1"/>
  <c r="I41" i="1"/>
  <c r="I42" i="1" s="1"/>
  <c r="U42" i="1"/>
  <c r="T42" i="1"/>
  <c r="N42" i="1"/>
  <c r="K42" i="1"/>
  <c r="S12" i="1"/>
  <c r="K12" i="1"/>
  <c r="J12" i="1"/>
  <c r="F25" i="1"/>
  <c r="F24" i="1"/>
  <c r="F23" i="1"/>
  <c r="F22" i="1"/>
  <c r="F21" i="1"/>
  <c r="F17" i="1"/>
  <c r="E56" i="1"/>
  <c r="D56" i="1"/>
  <c r="T55" i="1"/>
  <c r="S55" i="1"/>
  <c r="R55" i="1"/>
  <c r="N55" i="1"/>
  <c r="H55" i="1"/>
  <c r="G55" i="1"/>
  <c r="F55" i="1"/>
  <c r="T54" i="1"/>
  <c r="S54" i="1"/>
  <c r="R54" i="1"/>
  <c r="N54" i="1"/>
  <c r="H54" i="1"/>
  <c r="G54" i="1"/>
  <c r="F54" i="1"/>
  <c r="T53" i="1"/>
  <c r="S53" i="1"/>
  <c r="R53" i="1"/>
  <c r="N53" i="1"/>
  <c r="H53" i="1"/>
  <c r="G53" i="1"/>
  <c r="F53" i="1"/>
  <c r="U56" i="1"/>
  <c r="H41" i="1"/>
  <c r="G41" i="1"/>
  <c r="E41" i="1"/>
  <c r="D41" i="1"/>
  <c r="H26" i="1"/>
  <c r="G26" i="1"/>
  <c r="E26" i="1"/>
  <c r="E12" i="1"/>
  <c r="E27" i="1" s="1"/>
  <c r="H27" i="1" l="1"/>
  <c r="H42" i="1" s="1"/>
  <c r="H57" i="1" s="1"/>
  <c r="P27" i="1"/>
  <c r="K27" i="1"/>
  <c r="O27" i="1"/>
  <c r="S27" i="1"/>
  <c r="R27" i="1"/>
  <c r="I27" i="1"/>
  <c r="T12" i="1"/>
  <c r="T27" i="1" s="1"/>
  <c r="J27" i="1"/>
  <c r="L10" i="2"/>
  <c r="N27" i="1"/>
  <c r="N56" i="1"/>
  <c r="N57" i="1" s="1"/>
  <c r="G56" i="1"/>
  <c r="H56" i="1"/>
  <c r="U27" i="1"/>
  <c r="Q9" i="1"/>
  <c r="Q12" i="1" s="1"/>
  <c r="Q27" i="1" s="1"/>
  <c r="F9" i="1"/>
  <c r="F12" i="1" s="1"/>
  <c r="M9" i="1"/>
  <c r="M12" i="1" s="1"/>
  <c r="M27" i="1" s="1"/>
  <c r="F56" i="1"/>
  <c r="F26" i="1"/>
  <c r="R56" i="1"/>
  <c r="S56" i="1"/>
  <c r="T56" i="1"/>
  <c r="T57" i="1" s="1"/>
  <c r="U57" i="1"/>
  <c r="G42" i="1"/>
  <c r="G57" i="1" s="1"/>
  <c r="F41" i="1"/>
  <c r="E42" i="1"/>
  <c r="E57" i="1" s="1"/>
  <c r="D26" i="1"/>
  <c r="D12" i="1"/>
  <c r="D27" i="1" s="1"/>
  <c r="F27" i="1" l="1"/>
  <c r="S57" i="1"/>
  <c r="R57" i="1"/>
  <c r="D42" i="1"/>
  <c r="D57" i="1" s="1"/>
  <c r="F42" i="1" l="1"/>
  <c r="F57" i="1" s="1"/>
</calcChain>
</file>

<file path=xl/sharedStrings.xml><?xml version="1.0" encoding="utf-8"?>
<sst xmlns="http://schemas.openxmlformats.org/spreadsheetml/2006/main" count="152" uniqueCount="99">
  <si>
    <t>NO</t>
  </si>
  <si>
    <t>INTERVENSI</t>
  </si>
  <si>
    <t>RTLH</t>
  </si>
  <si>
    <t>LISTRIK</t>
  </si>
  <si>
    <t>JAMBAN</t>
  </si>
  <si>
    <t>ATS</t>
  </si>
  <si>
    <t>DIS-ABILITAS</t>
  </si>
  <si>
    <t>TIDAK BEKERJA</t>
  </si>
  <si>
    <t>RESIKO STUNTING</t>
  </si>
  <si>
    <t>KET</t>
  </si>
  <si>
    <t>P1</t>
  </si>
  <si>
    <t>P2</t>
  </si>
  <si>
    <t>TOTAL</t>
  </si>
  <si>
    <t>A</t>
  </si>
  <si>
    <t>JUMLAH KEBUTUHAN</t>
  </si>
  <si>
    <t>B</t>
  </si>
  <si>
    <t>SUDAH LAYAK</t>
  </si>
  <si>
    <t>C</t>
  </si>
  <si>
    <t>TIDAK DAPAT DIINTERVENSI</t>
  </si>
  <si>
    <t>D</t>
  </si>
  <si>
    <t>REALISASI</t>
  </si>
  <si>
    <t>APBN</t>
  </si>
  <si>
    <t>APBD Prov</t>
  </si>
  <si>
    <t>APBD Kab</t>
  </si>
  <si>
    <t>APBDes</t>
  </si>
  <si>
    <t>BAZNAS PROV</t>
  </si>
  <si>
    <t>BAZNAS KAB</t>
  </si>
  <si>
    <t>CSR</t>
  </si>
  <si>
    <t>BUMN</t>
  </si>
  <si>
    <t>BUMD</t>
  </si>
  <si>
    <t>UPZ Prov</t>
  </si>
  <si>
    <t>UPZ Kab</t>
  </si>
  <si>
    <t>Lainnya</t>
  </si>
  <si>
    <t>E</t>
  </si>
  <si>
    <t>TOTAL REALISASI</t>
  </si>
  <si>
    <t>F</t>
  </si>
  <si>
    <t>RENCANA</t>
  </si>
  <si>
    <t xml:space="preserve">BUMD </t>
  </si>
  <si>
    <t>G</t>
  </si>
  <si>
    <t>TOTAL RENCANA</t>
  </si>
  <si>
    <t>H</t>
  </si>
  <si>
    <t>POTENSI</t>
  </si>
  <si>
    <t>I</t>
  </si>
  <si>
    <t>TOTAL POTENSI</t>
  </si>
  <si>
    <t>J</t>
  </si>
  <si>
    <t>SISA H-I</t>
  </si>
  <si>
    <t>KABUPATEN</t>
  </si>
  <si>
    <t>SUMBER AIR</t>
  </si>
  <si>
    <t>Sumur tidak terlindungi</t>
  </si>
  <si>
    <t>SISA (A-B-C)</t>
  </si>
  <si>
    <t>SISA (D-E)</t>
  </si>
  <si>
    <t>SISA BELUM DIINTERVENSI (F-G)</t>
  </si>
  <si>
    <t>Mata air tidak terlindungi</t>
  </si>
  <si>
    <t>air hujan</t>
  </si>
  <si>
    <t>lainnya</t>
  </si>
  <si>
    <t>tidak memiliki  sama sekali</t>
  </si>
  <si>
    <t>jamban bersama</t>
  </si>
  <si>
    <t>jamban umum</t>
  </si>
  <si>
    <t>KETERANGAN PENGISIAN BARIS</t>
  </si>
  <si>
    <t>Diisi Jumlah BNBA P3KE yang membutuhkan intervensi</t>
  </si>
  <si>
    <r>
      <t xml:space="preserve">Diisi Jumlah BNBA P3KE yang kebutuhannya </t>
    </r>
    <r>
      <rPr>
        <b/>
        <sz val="12"/>
        <color theme="1"/>
        <rFont val="Tahoma"/>
        <family val="2"/>
      </rPr>
      <t>sudah realisasi/selesai diberikan bantuan/intervensi</t>
    </r>
    <r>
      <rPr>
        <sz val="12"/>
        <color theme="1"/>
        <rFont val="Tahoma"/>
        <family val="2"/>
      </rPr>
      <t xml:space="preserve"> pada tahun berjalan (dirinci per sumber bantuan)</t>
    </r>
  </si>
  <si>
    <r>
      <t xml:space="preserve">Diisi Jumlah BNBA P3KE berdasarkan hasil verifikasi faktual Kab/stake holder, </t>
    </r>
    <r>
      <rPr>
        <b/>
        <sz val="12"/>
        <color theme="1"/>
        <rFont val="Tahoma"/>
        <family val="2"/>
      </rPr>
      <t>kebutuhannya tidak dapat dipenuhi/diintervensi</t>
    </r>
    <r>
      <rPr>
        <sz val="12"/>
        <color theme="1"/>
        <rFont val="Tahoma"/>
        <family val="2"/>
      </rPr>
      <t xml:space="preserve"> karena kondisi tertentu</t>
    </r>
  </si>
  <si>
    <r>
      <t xml:space="preserve">Diisi Jumlah BNBA P3KE berdasarkan hasil verifikasi faktual Kab/stake holder, </t>
    </r>
    <r>
      <rPr>
        <b/>
        <sz val="12"/>
        <color theme="1"/>
        <rFont val="Tahoma"/>
        <family val="2"/>
      </rPr>
      <t>kebutuhannya sudah layak/terpenuhi</t>
    </r>
  </si>
  <si>
    <r>
      <t xml:space="preserve">Diisi Jumlah BNBA P3KE </t>
    </r>
    <r>
      <rPr>
        <b/>
        <sz val="12"/>
        <color theme="1"/>
        <rFont val="Tahoma"/>
        <family val="2"/>
      </rPr>
      <t>Sisa dari D-E</t>
    </r>
  </si>
  <si>
    <r>
      <t xml:space="preserve">Diisi Jumlah BNBA P3KE </t>
    </r>
    <r>
      <rPr>
        <b/>
        <sz val="12"/>
        <color theme="1"/>
        <rFont val="Tahoma"/>
        <family val="2"/>
      </rPr>
      <t>Sisa dari A-B-C</t>
    </r>
  </si>
  <si>
    <r>
      <t xml:space="preserve">Diisi Jumlah BNBA P3KE yang kebutuhannya </t>
    </r>
    <r>
      <rPr>
        <b/>
        <sz val="12"/>
        <color theme="1"/>
        <rFont val="Tahoma"/>
        <family val="2"/>
      </rPr>
      <t>sudah direncanakan/proses pemberian bantuan/intervensi</t>
    </r>
    <r>
      <rPr>
        <sz val="12"/>
        <color theme="1"/>
        <rFont val="Tahoma"/>
        <family val="2"/>
      </rPr>
      <t xml:space="preserve"> pada tahun berjalan, BNBA P3KE sudah pasti mendapatkan bantuan/intervensi (dirinci per sumber bantuan) </t>
    </r>
  </si>
  <si>
    <r>
      <t xml:space="preserve">Diisi Jumlah BNBA P3KE yang belum mendapatkan bantuan/intervensi </t>
    </r>
    <r>
      <rPr>
        <b/>
        <sz val="12"/>
        <color theme="1"/>
        <rFont val="Tahoma"/>
        <family val="2"/>
      </rPr>
      <t>(Sisa dari F-G)</t>
    </r>
  </si>
  <si>
    <t>Diisi Jumlah rencana kegiatan/anggaran intervensi kebutuhan P3KE, namun belum dapat dipastikan jumlah BNBA P3KE yang terintervensi</t>
  </si>
  <si>
    <r>
      <t xml:space="preserve">Diisi Jumlah BNBA P3KE </t>
    </r>
    <r>
      <rPr>
        <b/>
        <sz val="12"/>
        <color theme="1"/>
        <rFont val="Tahoma"/>
        <family val="2"/>
      </rPr>
      <t>Sisa dari H-I</t>
    </r>
  </si>
  <si>
    <t>MATRIK INTERVENSI P3KE TAHUN 2023</t>
  </si>
  <si>
    <t>air sungai/ danau/ waduk</t>
  </si>
  <si>
    <t xml:space="preserve">MATRIK PENANGGULANGAN KEMISKINAN EKSTRIM PROVINSI JAWA TENGAH TAHUN 2023 </t>
  </si>
  <si>
    <t>DI 923 DESA 17 KAB PRIORITAS</t>
  </si>
  <si>
    <t>RUMAH TANGGA (RT)</t>
  </si>
  <si>
    <t>JIWA</t>
  </si>
  <si>
    <t>DISABILITAS</t>
  </si>
  <si>
    <t>sumur tidak terlindungi</t>
  </si>
  <si>
    <t>mata air tidak terlindungi</t>
  </si>
  <si>
    <t>tidak memiliki sama sekali</t>
  </si>
  <si>
    <t>JAWA TENGAH</t>
  </si>
  <si>
    <t>BANJARNEGARA</t>
  </si>
  <si>
    <t>BANYUMAS</t>
  </si>
  <si>
    <t>BLORA</t>
  </si>
  <si>
    <t>BREBES</t>
  </si>
  <si>
    <t>CILACAP</t>
  </si>
  <si>
    <t>DEMAK</t>
  </si>
  <si>
    <t>GROBOGAN</t>
  </si>
  <si>
    <t>KEBUMEN</t>
  </si>
  <si>
    <t>KLATEN</t>
  </si>
  <si>
    <t>MAGELANG</t>
  </si>
  <si>
    <t>PEMALANG</t>
  </si>
  <si>
    <t>PURBALINGGA</t>
  </si>
  <si>
    <t>PURWOREJO</t>
  </si>
  <si>
    <t>REMBANG</t>
  </si>
  <si>
    <t>SRAGEN</t>
  </si>
  <si>
    <t>WONOGIRI</t>
  </si>
  <si>
    <t>WONOSOBO</t>
  </si>
  <si>
    <t xml:space="preserve"> </t>
  </si>
  <si>
    <t>: CILACAP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</si>
</sst>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_-;\-* #,##0_-;_-* &quot;-&quot;_-;_-@_-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FF0000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b/>
      <sz val="12"/>
      <color rgb="FF0070C0"/>
      <name val="Tahoma"/>
      <family val="2"/>
    </font>
    <font>
      <i/>
      <sz val="12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>
      <alignment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>
      <alignment vertical="center"/>
    </xf>
    <xf numFmtId="41" fontId="4" fillId="3" borderId="2" xfId="1" applyFont="1" applyFill="1" applyBorder="1" applyAlignment="1">
      <alignment horizontal="right" vertical="center"/>
    </xf>
    <xf numFmtId="41" fontId="4" fillId="3" borderId="2" xfId="1" applyFont="1" applyFill="1" applyBorder="1" applyAlignment="1">
      <alignment horizontal="right" vertical="center" wrapText="1"/>
    </xf>
    <xf numFmtId="41" fontId="3" fillId="3" borderId="2" xfId="1" applyFont="1" applyFill="1" applyBorder="1" applyAlignment="1">
      <alignment horizontal="right" vertical="center"/>
    </xf>
    <xf numFmtId="41" fontId="3" fillId="4" borderId="2" xfId="1" applyFont="1" applyFill="1" applyBorder="1" applyAlignment="1">
      <alignment horizontal="right" vertical="center"/>
    </xf>
    <xf numFmtId="41" fontId="5" fillId="4" borderId="2" xfId="1" applyFont="1" applyFill="1" applyBorder="1" applyAlignment="1">
      <alignment horizontal="right" vertical="center" wrapText="1"/>
    </xf>
    <xf numFmtId="41" fontId="3" fillId="4" borderId="2" xfId="1" applyFont="1" applyFill="1" applyBorder="1" applyAlignment="1">
      <alignment horizontal="right" vertical="center" wrapText="1"/>
    </xf>
    <xf numFmtId="41" fontId="4" fillId="5" borderId="2" xfId="1" applyFont="1" applyFill="1" applyBorder="1" applyAlignment="1">
      <alignment horizontal="right" vertical="center"/>
    </xf>
    <xf numFmtId="41" fontId="3" fillId="5" borderId="2" xfId="1" applyFont="1" applyFill="1" applyBorder="1" applyAlignment="1">
      <alignment horizontal="right" vertical="center" wrapText="1"/>
    </xf>
    <xf numFmtId="41" fontId="3" fillId="5" borderId="2" xfId="1" applyFont="1" applyFill="1" applyBorder="1" applyAlignment="1">
      <alignment horizontal="right" vertical="center"/>
    </xf>
    <xf numFmtId="41" fontId="3" fillId="0" borderId="2" xfId="1" applyFont="1" applyBorder="1" applyAlignment="1">
      <alignment horizontal="right" vertical="center"/>
    </xf>
    <xf numFmtId="41" fontId="3" fillId="0" borderId="2" xfId="1" applyFont="1" applyBorder="1" applyAlignment="1">
      <alignment horizontal="right" vertical="center" wrapText="1"/>
    </xf>
    <xf numFmtId="41" fontId="4" fillId="5" borderId="2" xfId="1" applyFont="1" applyFill="1" applyBorder="1" applyAlignment="1">
      <alignment horizontal="right" vertical="center" wrapText="1"/>
    </xf>
    <xf numFmtId="41" fontId="4" fillId="6" borderId="2" xfId="1" applyFont="1" applyFill="1" applyBorder="1" applyAlignment="1">
      <alignment horizontal="right" vertical="center"/>
    </xf>
    <xf numFmtId="41" fontId="4" fillId="6" borderId="2" xfId="1" applyFont="1" applyFill="1" applyBorder="1" applyAlignment="1">
      <alignment horizontal="right" vertical="center" wrapText="1"/>
    </xf>
    <xf numFmtId="41" fontId="3" fillId="6" borderId="2" xfId="1" applyFont="1" applyFill="1" applyBorder="1" applyAlignment="1">
      <alignment horizontal="right" vertical="center" wrapText="1"/>
    </xf>
    <xf numFmtId="41" fontId="4" fillId="7" borderId="2" xfId="1" applyFont="1" applyFill="1" applyBorder="1" applyAlignment="1">
      <alignment horizontal="right" vertical="center"/>
    </xf>
    <xf numFmtId="41" fontId="4" fillId="7" borderId="2" xfId="1" applyFont="1" applyFill="1" applyBorder="1" applyAlignment="1">
      <alignment horizontal="right" vertical="center" wrapText="1"/>
    </xf>
    <xf numFmtId="41" fontId="3" fillId="7" borderId="2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2" applyFont="1" applyAlignment="1">
      <alignment vertical="top" wrapText="1"/>
    </xf>
    <xf numFmtId="0" fontId="4" fillId="9" borderId="2" xfId="2" applyFont="1" applyFill="1" applyBorder="1" applyAlignment="1">
      <alignment horizontal="center" vertical="center" wrapText="1"/>
    </xf>
    <xf numFmtId="0" fontId="4" fillId="8" borderId="2" xfId="2" applyFont="1" applyFill="1" applyBorder="1" applyAlignment="1">
      <alignment horizontal="center" vertical="center" wrapText="1"/>
    </xf>
    <xf numFmtId="0" fontId="9" fillId="8" borderId="2" xfId="2" applyFont="1" applyFill="1" applyBorder="1" applyAlignment="1">
      <alignment horizontal="center" vertical="top" wrapText="1"/>
    </xf>
    <xf numFmtId="0" fontId="9" fillId="6" borderId="2" xfId="2" applyFont="1" applyFill="1" applyBorder="1" applyAlignment="1">
      <alignment horizontal="center" vertical="top" wrapText="1"/>
    </xf>
    <xf numFmtId="0" fontId="4" fillId="6" borderId="2" xfId="2" applyFont="1" applyFill="1" applyBorder="1" applyAlignment="1">
      <alignment horizontal="center" vertical="top" wrapText="1"/>
    </xf>
    <xf numFmtId="164" fontId="4" fillId="6" borderId="2" xfId="3" applyFont="1" applyFill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2" xfId="2" applyFont="1" applyBorder="1" applyAlignment="1">
      <alignment vertical="top" wrapText="1"/>
    </xf>
    <xf numFmtId="164" fontId="3" fillId="0" borderId="2" xfId="3" applyFont="1" applyBorder="1" applyAlignment="1">
      <alignment horizontal="center" vertical="top" wrapText="1"/>
    </xf>
    <xf numFmtId="3" fontId="3" fillId="0" borderId="0" xfId="2" applyNumberFormat="1" applyFont="1" applyAlignment="1">
      <alignment vertical="top" wrapText="1"/>
    </xf>
    <xf numFmtId="0" fontId="4" fillId="6" borderId="2" xfId="2" applyFont="1" applyFill="1" applyBorder="1" applyAlignment="1">
      <alignment vertical="top" wrapText="1"/>
    </xf>
    <xf numFmtId="164" fontId="3" fillId="6" borderId="2" xfId="3" applyFont="1" applyFill="1" applyBorder="1" applyAlignment="1">
      <alignment horizontal="center" vertical="top" wrapText="1"/>
    </xf>
    <xf numFmtId="0" fontId="3" fillId="6" borderId="0" xfId="2" applyFont="1" applyFill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4" fillId="8" borderId="1" xfId="2" applyFont="1" applyFill="1" applyBorder="1" applyAlignment="1">
      <alignment horizontal="center" vertical="center" wrapText="1"/>
    </xf>
    <xf numFmtId="0" fontId="4" fillId="8" borderId="7" xfId="2" applyFont="1" applyFill="1" applyBorder="1" applyAlignment="1">
      <alignment horizontal="center" vertical="center" wrapText="1"/>
    </xf>
    <xf numFmtId="0" fontId="4" fillId="8" borderId="3" xfId="2" applyFont="1" applyFill="1" applyBorder="1" applyAlignment="1">
      <alignment horizontal="center" vertical="center" wrapText="1"/>
    </xf>
    <xf numFmtId="0" fontId="4" fillId="8" borderId="4" xfId="2" applyFont="1" applyFill="1" applyBorder="1" applyAlignment="1">
      <alignment horizontal="center" vertical="center" wrapText="1"/>
    </xf>
    <xf numFmtId="0" fontId="4" fillId="8" borderId="5" xfId="2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0" fontId="4" fillId="9" borderId="4" xfId="2" applyFont="1" applyFill="1" applyBorder="1" applyAlignment="1">
      <alignment horizontal="center" vertical="center" wrapText="1"/>
    </xf>
    <xf numFmtId="0" fontId="4" fillId="9" borderId="5" xfId="2" applyFont="1" applyFill="1" applyBorder="1" applyAlignment="1">
      <alignment horizontal="center" vertical="center" wrapText="1"/>
    </xf>
    <xf numFmtId="0" fontId="4" fillId="9" borderId="6" xfId="2" applyFont="1" applyFill="1" applyBorder="1" applyAlignment="1">
      <alignment horizontal="center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4" fillId="9" borderId="3" xfId="2" applyFont="1" applyFill="1" applyBorder="1" applyAlignment="1">
      <alignment horizontal="center" vertical="center" wrapText="1"/>
    </xf>
    <xf numFmtId="0" fontId="4" fillId="9" borderId="2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Comma [0] 2" xfId="3" xr:uid="{1EFADECD-D0E1-44FE-9438-6D26A7B440EF}"/>
    <cellStyle name="Koma [0]" xfId="1" builtinId="6"/>
    <cellStyle name="Normal" xfId="0" builtinId="0"/>
    <cellStyle name="Normal 2" xfId="2" xr:uid="{71B58B95-A60E-4470-9485-53828CE34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152400</xdr:rowOff>
    </xdr:from>
    <xdr:to>
      <xdr:col>20</xdr:col>
      <xdr:colOff>2833</xdr:colOff>
      <xdr:row>4</xdr:row>
      <xdr:rowOff>33010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A20182-67C2-4A12-929C-F2EB8C414F5C}"/>
            </a:ext>
          </a:extLst>
        </xdr:cNvPr>
        <xdr:cNvSpPr txBox="1"/>
      </xdr:nvSpPr>
      <xdr:spPr>
        <a:xfrm>
          <a:off x="20688300" y="533400"/>
          <a:ext cx="5184433" cy="261610"/>
        </a:xfrm>
        <a:prstGeom prst="rect">
          <a:avLst/>
        </a:prstGeom>
        <a:solidFill>
          <a:srgbClr val="FF000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sumber: SIKS-DJ, </a:t>
          </a:r>
          <a:r>
            <a:rPr kumimoji="0" lang="en-US" sz="1100" b="1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cut off  </a:t>
          </a:r>
          <a:r>
            <a:rPr kumimoji="0" lang="en-US" sz="1100" b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sudah ditutup pada </a:t>
          </a:r>
          <a:r>
            <a:rPr lang="en-US" sz="1100" b="1" kern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18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Maret 2023 pk.08.00</a:t>
          </a:r>
          <a:endParaRPr kumimoji="0" lang="en-ID" sz="1100" b="1" i="0" u="none" strike="noStrike" kern="0" cap="none" spc="0" normalizeH="0" baseline="0">
            <a:ln>
              <a:noFill/>
            </a:ln>
            <a:solidFill>
              <a:schemeClr val="bg1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  <a:sym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316852</xdr:colOff>
      <xdr:row>5</xdr:row>
      <xdr:rowOff>72909</xdr:rowOff>
    </xdr:from>
    <xdr:to>
      <xdr:col>46</xdr:col>
      <xdr:colOff>569427</xdr:colOff>
      <xdr:row>18</xdr:row>
      <xdr:rowOff>130908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6BA698-D18A-D739-36B9-29E29334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50252" y="1215909"/>
          <a:ext cx="15365575" cy="3766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Ariewh\Kemiskinan%20Ekstrim\5%20Mei\PROGRES%20INTERVENSI%20P3KE-1%20Mei%202023.xlsx" TargetMode="External"/><Relationship Id="rId1" Type="http://schemas.openxmlformats.org/officeDocument/2006/relationships/externalLinkPath" Target="file:///G:\My%20Drive\Ariewh\Kemiskinan%20Ekstrim\5%20Mei\PROGRES%20INTERVENSI%20P3KE-1%20Me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P3KE"/>
      <sheetName val="STATUS VERVAL"/>
      <sheetName val="CSR Perekonomian"/>
      <sheetName val="Definisi Operasional"/>
      <sheetName val="SUMMARY DESK-STUNTING"/>
      <sheetName val="SUMMARY TIDAK BEKERJA"/>
      <sheetName val="SUMMARY DESK-DISABILITAS"/>
      <sheetName val="SUMMARY DESK-ATS"/>
      <sheetName val="SUMMARY DESK-JAMBAN"/>
      <sheetName val="SUMMARY DESK-AIR"/>
      <sheetName val="SUMMARY DESK-LISTRIK"/>
      <sheetName val="SUMMARY DESK-RTLH"/>
      <sheetName val="SUMMARY DESK"/>
      <sheetName val="SUMMARY SIKS-DJ"/>
      <sheetName val="Sheet3"/>
      <sheetName val="Rekap RESIKO STUNTING"/>
      <sheetName val="Rekap TIDAK BEKERJA"/>
      <sheetName val="Rekap DISABILITAS"/>
      <sheetName val="Rekap ATS"/>
      <sheetName val="Rekap JAMBAN"/>
      <sheetName val="Rekap AIR"/>
      <sheetName val="Rekap LISTRIK"/>
      <sheetName val="Rekap RTLH P2"/>
      <sheetName val="Rekap RTLH P1"/>
      <sheetName val="Rekap RTLH"/>
      <sheetName val="RTLH"/>
      <sheetName val="RTLH P1"/>
      <sheetName val="RTLH P2"/>
      <sheetName val="LISTRIK"/>
      <sheetName val="AIR"/>
      <sheetName val="JAMBAN"/>
      <sheetName val="ATS"/>
      <sheetName val="DISABILITAS"/>
      <sheetName val="TIDAK BEKERJA"/>
      <sheetName val="RESIKO STUNTIN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</sheetData>
      <sheetData sheetId="6"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</sheetData>
      <sheetData sheetId="7"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</sheetData>
      <sheetData sheetId="8"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</sheetData>
      <sheetData sheetId="9"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</sheetData>
      <sheetData sheetId="10"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</sheetData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1C338-05F3-4B06-A24F-DD77E76480ED}">
  <dimension ref="A1:X35"/>
  <sheetViews>
    <sheetView topLeftCell="D1" zoomScale="90" zoomScaleNormal="90" workbookViewId="0">
      <selection activeCell="C30" sqref="C30"/>
    </sheetView>
  </sheetViews>
  <sheetFormatPr defaultColWidth="8.9296875" defaultRowHeight="15"/>
  <cols>
    <col min="1" max="1" width="8.9296875" style="40" customWidth="1"/>
    <col min="2" max="2" width="25.9296875" style="40" customWidth="1"/>
    <col min="3" max="4" width="18.9296875" style="40" customWidth="1"/>
    <col min="5" max="5" width="19.53125" style="40" customWidth="1"/>
    <col min="6" max="6" width="20.59765625" style="40" customWidth="1"/>
    <col min="7" max="20" width="18.9296875" style="40" customWidth="1"/>
    <col min="21" max="23" width="8.9296875" style="40"/>
    <col min="24" max="24" width="12.9296875" style="40" customWidth="1"/>
    <col min="25" max="16384" width="8.9296875" style="40"/>
  </cols>
  <sheetData>
    <row r="1" spans="1:20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>
      <c r="A2" s="54" t="s">
        <v>72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6" spans="1:20">
      <c r="A6" s="56" t="s">
        <v>0</v>
      </c>
      <c r="B6" s="56" t="s">
        <v>46</v>
      </c>
      <c r="C6" s="59" t="s">
        <v>73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  <c r="R6" s="59" t="s">
        <v>74</v>
      </c>
      <c r="S6" s="60"/>
      <c r="T6" s="61"/>
    </row>
    <row r="7" spans="1:20">
      <c r="A7" s="57"/>
      <c r="B7" s="57"/>
      <c r="C7" s="62" t="s">
        <v>2</v>
      </c>
      <c r="D7" s="63"/>
      <c r="E7" s="64"/>
      <c r="F7" s="65" t="s">
        <v>3</v>
      </c>
      <c r="G7" s="67" t="s">
        <v>47</v>
      </c>
      <c r="H7" s="67"/>
      <c r="I7" s="67"/>
      <c r="J7" s="67"/>
      <c r="K7" s="67"/>
      <c r="L7" s="67"/>
      <c r="M7" s="67"/>
      <c r="N7" s="67"/>
      <c r="O7" s="67"/>
      <c r="P7" s="67"/>
      <c r="Q7" s="65" t="s">
        <v>8</v>
      </c>
      <c r="R7" s="65" t="s">
        <v>5</v>
      </c>
      <c r="S7" s="65" t="s">
        <v>75</v>
      </c>
      <c r="T7" s="65" t="s">
        <v>7</v>
      </c>
    </row>
    <row r="8" spans="1:20" ht="30">
      <c r="A8" s="58"/>
      <c r="B8" s="58"/>
      <c r="C8" s="42" t="s">
        <v>10</v>
      </c>
      <c r="D8" s="42" t="s">
        <v>11</v>
      </c>
      <c r="E8" s="41" t="s">
        <v>12</v>
      </c>
      <c r="F8" s="66"/>
      <c r="G8" s="42" t="s">
        <v>76</v>
      </c>
      <c r="H8" s="42" t="s">
        <v>77</v>
      </c>
      <c r="I8" s="42" t="s">
        <v>53</v>
      </c>
      <c r="J8" s="42" t="s">
        <v>70</v>
      </c>
      <c r="K8" s="42" t="s">
        <v>54</v>
      </c>
      <c r="L8" s="41" t="s">
        <v>12</v>
      </c>
      <c r="M8" s="42" t="s">
        <v>78</v>
      </c>
      <c r="N8" s="42" t="s">
        <v>56</v>
      </c>
      <c r="O8" s="42" t="s">
        <v>57</v>
      </c>
      <c r="P8" s="41" t="s">
        <v>12</v>
      </c>
      <c r="Q8" s="66"/>
      <c r="R8" s="66"/>
      <c r="S8" s="66"/>
      <c r="T8" s="66"/>
    </row>
    <row r="9" spans="1:20">
      <c r="A9" s="43">
        <v>1</v>
      </c>
      <c r="B9" s="43">
        <v>2</v>
      </c>
      <c r="C9" s="43"/>
      <c r="D9" s="43"/>
      <c r="E9" s="43">
        <v>4</v>
      </c>
      <c r="F9" s="43">
        <v>5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>
        <v>11</v>
      </c>
      <c r="R9" s="43">
        <v>8</v>
      </c>
      <c r="S9" s="43">
        <v>9</v>
      </c>
      <c r="T9" s="43">
        <v>10</v>
      </c>
    </row>
    <row r="10" spans="1:20">
      <c r="A10" s="44"/>
      <c r="B10" s="45" t="s">
        <v>79</v>
      </c>
      <c r="C10" s="46">
        <f t="shared" ref="C10:T10" si="0">SUM(C11:C27)</f>
        <v>2849</v>
      </c>
      <c r="D10" s="46">
        <f t="shared" si="0"/>
        <v>27995</v>
      </c>
      <c r="E10" s="46">
        <f t="shared" si="0"/>
        <v>30844</v>
      </c>
      <c r="F10" s="46">
        <f t="shared" si="0"/>
        <v>16079</v>
      </c>
      <c r="G10" s="46">
        <f t="shared" si="0"/>
        <v>10718</v>
      </c>
      <c r="H10" s="46">
        <f t="shared" si="0"/>
        <v>19440</v>
      </c>
      <c r="I10" s="46">
        <f t="shared" si="0"/>
        <v>2938</v>
      </c>
      <c r="J10" s="46">
        <f t="shared" si="0"/>
        <v>1555</v>
      </c>
      <c r="K10" s="46">
        <f t="shared" si="0"/>
        <v>1488</v>
      </c>
      <c r="L10" s="46">
        <f t="shared" si="0"/>
        <v>36139</v>
      </c>
      <c r="M10" s="46">
        <f t="shared" si="0"/>
        <v>6677</v>
      </c>
      <c r="N10" s="46">
        <f t="shared" si="0"/>
        <v>18670</v>
      </c>
      <c r="O10" s="46">
        <f t="shared" si="0"/>
        <v>4294</v>
      </c>
      <c r="P10" s="46">
        <f t="shared" si="0"/>
        <v>29641</v>
      </c>
      <c r="Q10" s="46">
        <f t="shared" si="0"/>
        <v>4302</v>
      </c>
      <c r="R10" s="46">
        <f t="shared" si="0"/>
        <v>16910</v>
      </c>
      <c r="S10" s="46">
        <f t="shared" si="0"/>
        <v>3741</v>
      </c>
      <c r="T10" s="46">
        <f t="shared" si="0"/>
        <v>86596</v>
      </c>
    </row>
    <row r="11" spans="1:20">
      <c r="A11" s="47">
        <v>1</v>
      </c>
      <c r="B11" s="48" t="s">
        <v>80</v>
      </c>
      <c r="C11" s="49">
        <v>37</v>
      </c>
      <c r="D11" s="49">
        <v>445</v>
      </c>
      <c r="E11" s="49">
        <f>C11+D11</f>
        <v>482</v>
      </c>
      <c r="F11" s="49">
        <v>1372</v>
      </c>
      <c r="G11" s="49">
        <v>482</v>
      </c>
      <c r="H11" s="49">
        <v>3067</v>
      </c>
      <c r="I11" s="49">
        <v>3</v>
      </c>
      <c r="J11" s="49">
        <v>103</v>
      </c>
      <c r="K11" s="49">
        <v>21</v>
      </c>
      <c r="L11" s="49">
        <f>G11+H11+I11+J11+K11</f>
        <v>3676</v>
      </c>
      <c r="M11" s="49">
        <v>1038</v>
      </c>
      <c r="N11" s="49">
        <v>1008</v>
      </c>
      <c r="O11" s="49">
        <v>426</v>
      </c>
      <c r="P11" s="49">
        <f>M11+N11+O11</f>
        <v>2472</v>
      </c>
      <c r="Q11" s="49">
        <v>221</v>
      </c>
      <c r="R11" s="49">
        <v>1532</v>
      </c>
      <c r="S11" s="49">
        <v>285</v>
      </c>
      <c r="T11" s="49">
        <v>4691</v>
      </c>
    </row>
    <row r="12" spans="1:20">
      <c r="A12" s="47">
        <v>2</v>
      </c>
      <c r="B12" s="48" t="s">
        <v>81</v>
      </c>
      <c r="C12" s="49">
        <v>921</v>
      </c>
      <c r="D12" s="49">
        <v>3152</v>
      </c>
      <c r="E12" s="49">
        <f t="shared" ref="E12:E27" si="1">C12+D12</f>
        <v>4073</v>
      </c>
      <c r="F12" s="49">
        <v>1830</v>
      </c>
      <c r="G12" s="49">
        <v>2245</v>
      </c>
      <c r="H12" s="49">
        <v>3228</v>
      </c>
      <c r="I12" s="49">
        <v>0</v>
      </c>
      <c r="J12" s="49">
        <v>449</v>
      </c>
      <c r="K12" s="49">
        <v>520</v>
      </c>
      <c r="L12" s="49">
        <f t="shared" ref="L12:L27" si="2">G12+H12+I12+J12+K12</f>
        <v>6442</v>
      </c>
      <c r="M12" s="49">
        <v>1254</v>
      </c>
      <c r="N12" s="49">
        <v>2049</v>
      </c>
      <c r="O12" s="49">
        <v>514</v>
      </c>
      <c r="P12" s="49">
        <f t="shared" ref="P12:P27" si="3">M12+N12+O12</f>
        <v>3817</v>
      </c>
      <c r="Q12" s="49">
        <v>555</v>
      </c>
      <c r="R12" s="49">
        <v>1274</v>
      </c>
      <c r="S12" s="49">
        <v>366</v>
      </c>
      <c r="T12" s="49">
        <v>10843</v>
      </c>
    </row>
    <row r="13" spans="1:20">
      <c r="A13" s="47">
        <v>3</v>
      </c>
      <c r="B13" s="48" t="s">
        <v>82</v>
      </c>
      <c r="C13" s="49">
        <v>3</v>
      </c>
      <c r="D13" s="49">
        <v>4177</v>
      </c>
      <c r="E13" s="49">
        <f t="shared" si="1"/>
        <v>4180</v>
      </c>
      <c r="F13" s="49">
        <v>643</v>
      </c>
      <c r="G13" s="49">
        <v>301</v>
      </c>
      <c r="H13" s="49">
        <v>52</v>
      </c>
      <c r="I13" s="49">
        <v>1</v>
      </c>
      <c r="J13" s="49">
        <v>39</v>
      </c>
      <c r="K13" s="49">
        <v>43</v>
      </c>
      <c r="L13" s="49">
        <f t="shared" si="2"/>
        <v>436</v>
      </c>
      <c r="M13" s="49">
        <v>132</v>
      </c>
      <c r="N13" s="49">
        <v>675</v>
      </c>
      <c r="O13" s="49">
        <v>17</v>
      </c>
      <c r="P13" s="49">
        <f t="shared" si="3"/>
        <v>824</v>
      </c>
      <c r="Q13" s="49">
        <v>128</v>
      </c>
      <c r="R13" s="49">
        <v>493</v>
      </c>
      <c r="S13" s="49">
        <v>114</v>
      </c>
      <c r="T13" s="49">
        <v>3186</v>
      </c>
    </row>
    <row r="14" spans="1:20">
      <c r="A14" s="47">
        <v>4</v>
      </c>
      <c r="B14" s="48" t="s">
        <v>83</v>
      </c>
      <c r="C14" s="49">
        <v>47</v>
      </c>
      <c r="D14" s="49">
        <v>355</v>
      </c>
      <c r="E14" s="49">
        <f t="shared" si="1"/>
        <v>402</v>
      </c>
      <c r="F14" s="49">
        <v>732</v>
      </c>
      <c r="G14" s="49">
        <v>1075</v>
      </c>
      <c r="H14" s="49">
        <v>373</v>
      </c>
      <c r="I14" s="49">
        <v>0</v>
      </c>
      <c r="J14" s="49">
        <v>140</v>
      </c>
      <c r="K14" s="49">
        <v>57</v>
      </c>
      <c r="L14" s="49">
        <f t="shared" si="2"/>
        <v>1645</v>
      </c>
      <c r="M14" s="49">
        <v>702</v>
      </c>
      <c r="N14" s="49">
        <v>884</v>
      </c>
      <c r="O14" s="49">
        <v>273</v>
      </c>
      <c r="P14" s="49">
        <f t="shared" si="3"/>
        <v>1859</v>
      </c>
      <c r="Q14" s="49">
        <v>312</v>
      </c>
      <c r="R14" s="49">
        <v>1016</v>
      </c>
      <c r="S14" s="49">
        <v>111</v>
      </c>
      <c r="T14" s="49">
        <v>5891</v>
      </c>
    </row>
    <row r="15" spans="1:20" s="53" customFormat="1">
      <c r="A15" s="45">
        <v>5</v>
      </c>
      <c r="B15" s="51" t="s">
        <v>84</v>
      </c>
      <c r="C15" s="52">
        <v>470</v>
      </c>
      <c r="D15" s="52">
        <v>1367</v>
      </c>
      <c r="E15" s="52">
        <f t="shared" si="1"/>
        <v>1837</v>
      </c>
      <c r="F15" s="52">
        <v>280</v>
      </c>
      <c r="G15" s="52">
        <v>651</v>
      </c>
      <c r="H15" s="52">
        <v>388</v>
      </c>
      <c r="I15" s="52">
        <v>899</v>
      </c>
      <c r="J15" s="52">
        <v>75</v>
      </c>
      <c r="K15" s="52">
        <v>72</v>
      </c>
      <c r="L15" s="52">
        <f t="shared" si="2"/>
        <v>2085</v>
      </c>
      <c r="M15" s="52">
        <v>629</v>
      </c>
      <c r="N15" s="52">
        <v>954</v>
      </c>
      <c r="O15" s="52">
        <v>205</v>
      </c>
      <c r="P15" s="52">
        <f t="shared" si="3"/>
        <v>1788</v>
      </c>
      <c r="Q15" s="52">
        <v>417</v>
      </c>
      <c r="R15" s="52">
        <v>547</v>
      </c>
      <c r="S15" s="52">
        <v>56</v>
      </c>
      <c r="T15" s="52">
        <v>4889</v>
      </c>
    </row>
    <row r="16" spans="1:20">
      <c r="A16" s="47">
        <v>6</v>
      </c>
      <c r="B16" s="48" t="s">
        <v>85</v>
      </c>
      <c r="C16" s="49">
        <v>86</v>
      </c>
      <c r="D16" s="49">
        <v>1704</v>
      </c>
      <c r="E16" s="49">
        <f t="shared" si="1"/>
        <v>1790</v>
      </c>
      <c r="F16" s="49">
        <v>1170</v>
      </c>
      <c r="G16" s="49">
        <v>81</v>
      </c>
      <c r="H16" s="49">
        <v>4</v>
      </c>
      <c r="I16" s="49">
        <v>46</v>
      </c>
      <c r="J16" s="49">
        <v>26</v>
      </c>
      <c r="K16" s="49">
        <v>18</v>
      </c>
      <c r="L16" s="49">
        <f t="shared" si="2"/>
        <v>175</v>
      </c>
      <c r="M16" s="49">
        <v>210</v>
      </c>
      <c r="N16" s="49">
        <v>1762</v>
      </c>
      <c r="O16" s="49">
        <v>591</v>
      </c>
      <c r="P16" s="49">
        <f t="shared" si="3"/>
        <v>2563</v>
      </c>
      <c r="Q16" s="49">
        <v>321</v>
      </c>
      <c r="R16" s="49">
        <v>404</v>
      </c>
      <c r="S16" s="49">
        <v>159</v>
      </c>
      <c r="T16" s="49">
        <v>6415</v>
      </c>
    </row>
    <row r="17" spans="1:24">
      <c r="A17" s="47">
        <v>7</v>
      </c>
      <c r="B17" s="48" t="s">
        <v>86</v>
      </c>
      <c r="C17" s="49">
        <v>15</v>
      </c>
      <c r="D17" s="49">
        <v>7129</v>
      </c>
      <c r="E17" s="49">
        <f t="shared" si="1"/>
        <v>7144</v>
      </c>
      <c r="F17" s="49">
        <v>1166</v>
      </c>
      <c r="G17" s="49">
        <v>879</v>
      </c>
      <c r="H17" s="49">
        <v>218</v>
      </c>
      <c r="I17" s="49">
        <v>2</v>
      </c>
      <c r="J17" s="49">
        <v>20</v>
      </c>
      <c r="K17" s="49">
        <v>16</v>
      </c>
      <c r="L17" s="49">
        <f t="shared" si="2"/>
        <v>1135</v>
      </c>
      <c r="M17" s="49">
        <v>808</v>
      </c>
      <c r="N17" s="49">
        <v>1668</v>
      </c>
      <c r="O17" s="49">
        <v>49</v>
      </c>
      <c r="P17" s="49">
        <f t="shared" si="3"/>
        <v>2525</v>
      </c>
      <c r="Q17" s="49">
        <v>157</v>
      </c>
      <c r="R17" s="49">
        <v>898</v>
      </c>
      <c r="S17" s="49">
        <v>204</v>
      </c>
      <c r="T17" s="49">
        <v>4708</v>
      </c>
    </row>
    <row r="18" spans="1:24">
      <c r="A18" s="47">
        <v>8</v>
      </c>
      <c r="B18" s="48" t="s">
        <v>87</v>
      </c>
      <c r="C18" s="49">
        <v>88</v>
      </c>
      <c r="D18" s="49">
        <v>442</v>
      </c>
      <c r="E18" s="49">
        <f t="shared" si="1"/>
        <v>530</v>
      </c>
      <c r="F18" s="49">
        <v>905</v>
      </c>
      <c r="G18" s="49">
        <v>1649</v>
      </c>
      <c r="H18" s="49">
        <v>2258</v>
      </c>
      <c r="I18" s="49">
        <v>448</v>
      </c>
      <c r="J18" s="49">
        <v>159</v>
      </c>
      <c r="K18" s="49">
        <v>79</v>
      </c>
      <c r="L18" s="49">
        <f t="shared" si="2"/>
        <v>4593</v>
      </c>
      <c r="M18" s="49">
        <v>335</v>
      </c>
      <c r="N18" s="49">
        <v>1360</v>
      </c>
      <c r="O18" s="49">
        <v>35</v>
      </c>
      <c r="P18" s="49">
        <f t="shared" si="3"/>
        <v>1730</v>
      </c>
      <c r="Q18" s="49">
        <v>307</v>
      </c>
      <c r="R18" s="49">
        <v>1589</v>
      </c>
      <c r="S18" s="49">
        <v>440</v>
      </c>
      <c r="T18" s="49">
        <v>8160</v>
      </c>
    </row>
    <row r="19" spans="1:24">
      <c r="A19" s="47">
        <v>9</v>
      </c>
      <c r="B19" s="48" t="s">
        <v>88</v>
      </c>
      <c r="C19" s="49">
        <v>3</v>
      </c>
      <c r="D19" s="49">
        <v>48</v>
      </c>
      <c r="E19" s="49">
        <f t="shared" si="1"/>
        <v>51</v>
      </c>
      <c r="F19" s="49">
        <v>517</v>
      </c>
      <c r="G19" s="49">
        <v>606</v>
      </c>
      <c r="H19" s="49">
        <v>16</v>
      </c>
      <c r="I19" s="49">
        <v>566</v>
      </c>
      <c r="J19" s="49">
        <v>1</v>
      </c>
      <c r="K19" s="49">
        <v>233</v>
      </c>
      <c r="L19" s="49">
        <f t="shared" si="2"/>
        <v>1422</v>
      </c>
      <c r="M19" s="49">
        <v>84</v>
      </c>
      <c r="N19" s="49">
        <v>1018</v>
      </c>
      <c r="O19" s="49">
        <v>33</v>
      </c>
      <c r="P19" s="49">
        <f t="shared" si="3"/>
        <v>1135</v>
      </c>
      <c r="Q19" s="49">
        <v>226</v>
      </c>
      <c r="R19" s="49">
        <v>200</v>
      </c>
      <c r="S19" s="49">
        <v>282</v>
      </c>
      <c r="T19" s="49">
        <v>4585</v>
      </c>
    </row>
    <row r="20" spans="1:24">
      <c r="A20" s="47">
        <v>10</v>
      </c>
      <c r="B20" s="48" t="s">
        <v>89</v>
      </c>
      <c r="C20" s="49">
        <v>25</v>
      </c>
      <c r="D20" s="49">
        <v>1038</v>
      </c>
      <c r="E20" s="49">
        <f t="shared" si="1"/>
        <v>1063</v>
      </c>
      <c r="F20" s="49">
        <v>1938</v>
      </c>
      <c r="G20" s="49">
        <v>553</v>
      </c>
      <c r="H20" s="49">
        <v>1372</v>
      </c>
      <c r="I20" s="49">
        <v>2</v>
      </c>
      <c r="J20" s="49">
        <v>16</v>
      </c>
      <c r="K20" s="49">
        <v>101</v>
      </c>
      <c r="L20" s="49">
        <f t="shared" si="2"/>
        <v>2044</v>
      </c>
      <c r="M20" s="49">
        <v>205</v>
      </c>
      <c r="N20" s="49">
        <v>2022</v>
      </c>
      <c r="O20" s="49">
        <v>1028</v>
      </c>
      <c r="P20" s="49">
        <f t="shared" si="3"/>
        <v>3255</v>
      </c>
      <c r="Q20" s="49">
        <v>547</v>
      </c>
      <c r="R20" s="49">
        <v>1613</v>
      </c>
      <c r="S20" s="49">
        <v>347</v>
      </c>
      <c r="T20" s="49">
        <v>5791</v>
      </c>
      <c r="X20" s="50"/>
    </row>
    <row r="21" spans="1:24">
      <c r="A21" s="47">
        <v>11</v>
      </c>
      <c r="B21" s="48" t="s">
        <v>90</v>
      </c>
      <c r="C21" s="49">
        <v>516</v>
      </c>
      <c r="D21" s="49">
        <v>1284</v>
      </c>
      <c r="E21" s="49">
        <f t="shared" si="1"/>
        <v>1800</v>
      </c>
      <c r="F21" s="49">
        <v>586</v>
      </c>
      <c r="G21" s="49">
        <v>254</v>
      </c>
      <c r="H21" s="49">
        <v>557</v>
      </c>
      <c r="I21" s="49">
        <v>371</v>
      </c>
      <c r="J21" s="49">
        <v>80</v>
      </c>
      <c r="K21" s="49">
        <v>33</v>
      </c>
      <c r="L21" s="49">
        <f t="shared" si="2"/>
        <v>1295</v>
      </c>
      <c r="M21" s="49">
        <v>514</v>
      </c>
      <c r="N21" s="49">
        <v>527</v>
      </c>
      <c r="O21" s="49">
        <v>103</v>
      </c>
      <c r="P21" s="49">
        <f t="shared" si="3"/>
        <v>1144</v>
      </c>
      <c r="Q21" s="49">
        <v>190</v>
      </c>
      <c r="R21" s="49">
        <v>1622</v>
      </c>
      <c r="S21" s="49">
        <v>120</v>
      </c>
      <c r="T21" s="49">
        <v>4963</v>
      </c>
    </row>
    <row r="22" spans="1:24">
      <c r="A22" s="47">
        <v>12</v>
      </c>
      <c r="B22" s="48" t="s">
        <v>91</v>
      </c>
      <c r="C22" s="49">
        <v>219</v>
      </c>
      <c r="D22" s="49">
        <v>875</v>
      </c>
      <c r="E22" s="49">
        <f t="shared" si="1"/>
        <v>1094</v>
      </c>
      <c r="F22" s="49">
        <v>1352</v>
      </c>
      <c r="G22" s="49">
        <v>560</v>
      </c>
      <c r="H22" s="49">
        <v>773</v>
      </c>
      <c r="I22" s="49">
        <v>4</v>
      </c>
      <c r="J22" s="49">
        <v>72</v>
      </c>
      <c r="K22" s="49">
        <v>95</v>
      </c>
      <c r="L22" s="49">
        <f t="shared" si="2"/>
        <v>1504</v>
      </c>
      <c r="M22" s="49">
        <v>328</v>
      </c>
      <c r="N22" s="49">
        <v>1225</v>
      </c>
      <c r="O22" s="49">
        <v>260</v>
      </c>
      <c r="P22" s="49">
        <f t="shared" si="3"/>
        <v>1813</v>
      </c>
      <c r="Q22" s="49">
        <v>296</v>
      </c>
      <c r="R22" s="49">
        <v>1262</v>
      </c>
      <c r="S22" s="49">
        <v>166</v>
      </c>
      <c r="T22" s="49">
        <v>4356</v>
      </c>
      <c r="X22" s="50"/>
    </row>
    <row r="23" spans="1:24">
      <c r="A23" s="47">
        <v>13</v>
      </c>
      <c r="B23" s="48" t="s">
        <v>92</v>
      </c>
      <c r="C23" s="49">
        <v>13</v>
      </c>
      <c r="D23" s="49">
        <v>421</v>
      </c>
      <c r="E23" s="49">
        <f t="shared" si="1"/>
        <v>434</v>
      </c>
      <c r="F23" s="49">
        <v>689</v>
      </c>
      <c r="G23" s="49">
        <v>620</v>
      </c>
      <c r="H23" s="49">
        <v>2575</v>
      </c>
      <c r="I23" s="49">
        <v>2</v>
      </c>
      <c r="J23" s="49">
        <v>204</v>
      </c>
      <c r="K23" s="49">
        <v>91</v>
      </c>
      <c r="L23" s="49">
        <f t="shared" si="2"/>
        <v>3492</v>
      </c>
      <c r="M23" s="49">
        <v>246</v>
      </c>
      <c r="N23" s="49">
        <v>1143</v>
      </c>
      <c r="O23" s="49">
        <v>72</v>
      </c>
      <c r="P23" s="49">
        <f t="shared" si="3"/>
        <v>1461</v>
      </c>
      <c r="Q23" s="49">
        <v>207</v>
      </c>
      <c r="R23" s="49">
        <v>691</v>
      </c>
      <c r="S23" s="49">
        <v>182</v>
      </c>
      <c r="T23" s="49">
        <v>3259</v>
      </c>
    </row>
    <row r="24" spans="1:24">
      <c r="A24" s="47">
        <v>14</v>
      </c>
      <c r="B24" s="48" t="s">
        <v>93</v>
      </c>
      <c r="C24" s="49">
        <v>2</v>
      </c>
      <c r="D24" s="49">
        <v>1886</v>
      </c>
      <c r="E24" s="49">
        <f t="shared" si="1"/>
        <v>1888</v>
      </c>
      <c r="F24" s="49">
        <v>750</v>
      </c>
      <c r="G24" s="49">
        <v>111</v>
      </c>
      <c r="H24" s="49">
        <v>79</v>
      </c>
      <c r="I24" s="49">
        <v>2</v>
      </c>
      <c r="J24" s="49">
        <v>7</v>
      </c>
      <c r="K24" s="49">
        <v>6</v>
      </c>
      <c r="L24" s="49">
        <f t="shared" si="2"/>
        <v>205</v>
      </c>
      <c r="M24" s="49">
        <v>28</v>
      </c>
      <c r="N24" s="49">
        <v>474</v>
      </c>
      <c r="O24" s="49">
        <v>17</v>
      </c>
      <c r="P24" s="49">
        <f t="shared" si="3"/>
        <v>519</v>
      </c>
      <c r="Q24" s="49">
        <v>53</v>
      </c>
      <c r="R24" s="49">
        <v>381</v>
      </c>
      <c r="S24" s="49">
        <v>125</v>
      </c>
      <c r="T24" s="49">
        <v>3089</v>
      </c>
    </row>
    <row r="25" spans="1:24">
      <c r="A25" s="47">
        <v>15</v>
      </c>
      <c r="B25" s="48" t="s">
        <v>94</v>
      </c>
      <c r="C25" s="49">
        <v>3</v>
      </c>
      <c r="D25" s="49">
        <v>1309</v>
      </c>
      <c r="E25" s="49">
        <f t="shared" si="1"/>
        <v>1312</v>
      </c>
      <c r="F25" s="49">
        <v>374</v>
      </c>
      <c r="G25" s="49">
        <v>383</v>
      </c>
      <c r="H25" s="49">
        <v>32</v>
      </c>
      <c r="I25" s="49">
        <v>0</v>
      </c>
      <c r="J25" s="49">
        <v>1</v>
      </c>
      <c r="K25" s="49">
        <v>72</v>
      </c>
      <c r="L25" s="49">
        <f t="shared" si="2"/>
        <v>488</v>
      </c>
      <c r="M25" s="49">
        <v>31</v>
      </c>
      <c r="N25" s="49">
        <v>470</v>
      </c>
      <c r="O25" s="49">
        <v>4</v>
      </c>
      <c r="P25" s="49">
        <f t="shared" si="3"/>
        <v>505</v>
      </c>
      <c r="Q25" s="49">
        <v>39</v>
      </c>
      <c r="R25" s="49">
        <v>240</v>
      </c>
      <c r="S25" s="49">
        <v>101</v>
      </c>
      <c r="T25" s="49">
        <v>2810</v>
      </c>
    </row>
    <row r="26" spans="1:24">
      <c r="A26" s="47">
        <v>16</v>
      </c>
      <c r="B26" s="48" t="s">
        <v>95</v>
      </c>
      <c r="C26" s="49">
        <v>17</v>
      </c>
      <c r="D26" s="49">
        <v>499</v>
      </c>
      <c r="E26" s="49">
        <f t="shared" si="1"/>
        <v>516</v>
      </c>
      <c r="F26" s="49">
        <v>945</v>
      </c>
      <c r="G26" s="49">
        <v>157</v>
      </c>
      <c r="H26" s="49">
        <v>1153</v>
      </c>
      <c r="I26" s="49">
        <v>590</v>
      </c>
      <c r="J26" s="49">
        <v>9</v>
      </c>
      <c r="K26" s="49">
        <v>16</v>
      </c>
      <c r="L26" s="49">
        <f t="shared" si="2"/>
        <v>1925</v>
      </c>
      <c r="M26" s="49">
        <v>39</v>
      </c>
      <c r="N26" s="49">
        <v>571</v>
      </c>
      <c r="O26" s="49">
        <v>1</v>
      </c>
      <c r="P26" s="49">
        <f t="shared" si="3"/>
        <v>611</v>
      </c>
      <c r="Q26" s="49">
        <v>108</v>
      </c>
      <c r="R26" s="49">
        <v>1294</v>
      </c>
      <c r="S26" s="49">
        <v>449</v>
      </c>
      <c r="T26" s="49">
        <v>3674</v>
      </c>
    </row>
    <row r="27" spans="1:24">
      <c r="A27" s="47">
        <v>17</v>
      </c>
      <c r="B27" s="48" t="s">
        <v>96</v>
      </c>
      <c r="C27" s="49">
        <v>384</v>
      </c>
      <c r="D27" s="49">
        <v>1864</v>
      </c>
      <c r="E27" s="49">
        <f t="shared" si="1"/>
        <v>2248</v>
      </c>
      <c r="F27" s="49">
        <v>830</v>
      </c>
      <c r="G27" s="49">
        <v>111</v>
      </c>
      <c r="H27" s="49">
        <v>3295</v>
      </c>
      <c r="I27" s="49">
        <v>2</v>
      </c>
      <c r="J27" s="49">
        <v>154</v>
      </c>
      <c r="K27" s="49">
        <v>15</v>
      </c>
      <c r="L27" s="49">
        <f t="shared" si="2"/>
        <v>3577</v>
      </c>
      <c r="M27" s="49">
        <v>94</v>
      </c>
      <c r="N27" s="49">
        <v>860</v>
      </c>
      <c r="O27" s="49">
        <v>666</v>
      </c>
      <c r="P27" s="49">
        <f t="shared" si="3"/>
        <v>1620</v>
      </c>
      <c r="Q27" s="49">
        <v>218</v>
      </c>
      <c r="R27" s="49">
        <v>1854</v>
      </c>
      <c r="S27" s="49">
        <v>234</v>
      </c>
      <c r="T27" s="49">
        <v>5286</v>
      </c>
    </row>
    <row r="34" spans="3:20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3:20">
      <c r="C35" s="50"/>
      <c r="D35" s="50"/>
      <c r="E35" s="50"/>
      <c r="R35" s="50"/>
      <c r="S35" s="50"/>
    </row>
  </sheetData>
  <mergeCells count="15">
    <mergeCell ref="A1:T1"/>
    <mergeCell ref="A2:T2"/>
    <mergeCell ref="A3:T3"/>
    <mergeCell ref="A6:A8"/>
    <mergeCell ref="B6:B8"/>
    <mergeCell ref="C6:Q6"/>
    <mergeCell ref="R6:T6"/>
    <mergeCell ref="C7:E7"/>
    <mergeCell ref="F7:F8"/>
    <mergeCell ref="G7:L7"/>
    <mergeCell ref="M7:P7"/>
    <mergeCell ref="Q7:Q8"/>
    <mergeCell ref="R7:R8"/>
    <mergeCell ref="S7:S8"/>
    <mergeCell ref="T7:T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A615-D12A-4E56-8402-D174591CA2AE}">
  <dimension ref="A2:V69"/>
  <sheetViews>
    <sheetView tabSelected="1" view="pageBreakPreview" topLeftCell="J3" zoomScale="80" zoomScaleNormal="100" zoomScaleSheetLayoutView="80" workbookViewId="0">
      <selection activeCell="E18" sqref="E18"/>
    </sheetView>
  </sheetViews>
  <sheetFormatPr defaultColWidth="8.9296875" defaultRowHeight="15"/>
  <cols>
    <col min="1" max="1" width="8.9296875" style="1"/>
    <col min="2" max="2" width="5.796875" style="2" customWidth="1"/>
    <col min="3" max="3" width="31.73046875" style="1" customWidth="1"/>
    <col min="4" max="5" width="15.796875" style="1" customWidth="1"/>
    <col min="6" max="21" width="15.796875" style="3" customWidth="1"/>
    <col min="22" max="22" width="30.796875" style="1" customWidth="1"/>
    <col min="23" max="23" width="15.796875" style="1" customWidth="1"/>
    <col min="24" max="16384" width="8.9296875" style="1"/>
  </cols>
  <sheetData>
    <row r="2" spans="2:22" ht="22.1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2:22">
      <c r="V3" s="2"/>
    </row>
    <row r="4" spans="2:22" ht="19.899999999999999">
      <c r="C4" s="38" t="s">
        <v>46</v>
      </c>
      <c r="D4" s="38" t="s">
        <v>98</v>
      </c>
      <c r="V4" s="2"/>
    </row>
    <row r="5" spans="2:22">
      <c r="V5" s="2"/>
    </row>
    <row r="6" spans="2:22" ht="30" customHeight="1">
      <c r="B6" s="72" t="s">
        <v>0</v>
      </c>
      <c r="C6" s="72" t="s">
        <v>1</v>
      </c>
      <c r="D6" s="70" t="s">
        <v>2</v>
      </c>
      <c r="E6" s="70"/>
      <c r="F6" s="70"/>
      <c r="G6" s="70" t="s">
        <v>3</v>
      </c>
      <c r="H6" s="70" t="s">
        <v>47</v>
      </c>
      <c r="I6" s="70"/>
      <c r="J6" s="70"/>
      <c r="K6" s="70"/>
      <c r="L6" s="70"/>
      <c r="M6" s="70"/>
      <c r="N6" s="70" t="s">
        <v>4</v>
      </c>
      <c r="O6" s="70"/>
      <c r="P6" s="70"/>
      <c r="Q6" s="70"/>
      <c r="R6" s="68" t="s">
        <v>5</v>
      </c>
      <c r="S6" s="68" t="s">
        <v>6</v>
      </c>
      <c r="T6" s="68" t="s">
        <v>7</v>
      </c>
      <c r="U6" s="68" t="s">
        <v>8</v>
      </c>
      <c r="V6" s="68" t="s">
        <v>9</v>
      </c>
    </row>
    <row r="7" spans="2:22" ht="45">
      <c r="B7" s="73"/>
      <c r="C7" s="73"/>
      <c r="D7" s="5" t="s">
        <v>10</v>
      </c>
      <c r="E7" s="5" t="s">
        <v>11</v>
      </c>
      <c r="F7" s="4" t="s">
        <v>12</v>
      </c>
      <c r="G7" s="70"/>
      <c r="H7" s="4" t="s">
        <v>48</v>
      </c>
      <c r="I7" s="4" t="s">
        <v>52</v>
      </c>
      <c r="J7" s="4" t="s">
        <v>53</v>
      </c>
      <c r="K7" s="4" t="s">
        <v>70</v>
      </c>
      <c r="L7" s="4" t="s">
        <v>54</v>
      </c>
      <c r="M7" s="4" t="s">
        <v>12</v>
      </c>
      <c r="N7" s="4" t="s">
        <v>55</v>
      </c>
      <c r="O7" s="4" t="s">
        <v>56</v>
      </c>
      <c r="P7" s="4" t="s">
        <v>57</v>
      </c>
      <c r="Q7" s="4" t="s">
        <v>12</v>
      </c>
      <c r="R7" s="69"/>
      <c r="S7" s="69"/>
      <c r="T7" s="69"/>
      <c r="U7" s="69"/>
      <c r="V7" s="69"/>
    </row>
    <row r="8" spans="2:22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</row>
    <row r="9" spans="2:22" ht="20" customHeight="1">
      <c r="B9" s="6" t="s">
        <v>13</v>
      </c>
      <c r="C9" s="7" t="s">
        <v>14</v>
      </c>
      <c r="D9" s="19">
        <f>'DATA P3KE'!C15</f>
        <v>470</v>
      </c>
      <c r="E9" s="19">
        <f>'DATA P3KE'!D15</f>
        <v>1367</v>
      </c>
      <c r="F9" s="20">
        <f>D9+E9</f>
        <v>1837</v>
      </c>
      <c r="G9" s="20">
        <f>'DATA P3KE'!F15</f>
        <v>280</v>
      </c>
      <c r="H9" s="20">
        <f>'DATA P3KE'!G15</f>
        <v>651</v>
      </c>
      <c r="I9" s="20">
        <f>'DATA P3KE'!H15</f>
        <v>388</v>
      </c>
      <c r="J9" s="20">
        <f>'DATA P3KE'!I15</f>
        <v>899</v>
      </c>
      <c r="K9" s="20">
        <f>'DATA P3KE'!J15</f>
        <v>75</v>
      </c>
      <c r="L9" s="20">
        <f>'DATA P3KE'!K15</f>
        <v>72</v>
      </c>
      <c r="M9" s="20">
        <f>H9+I9+J9+K9+L9</f>
        <v>2085</v>
      </c>
      <c r="N9" s="20">
        <f>'DATA P3KE'!M15</f>
        <v>629</v>
      </c>
      <c r="O9" s="20">
        <f>'DATA P3KE'!N15</f>
        <v>954</v>
      </c>
      <c r="P9" s="20">
        <f>'DATA P3KE'!O15</f>
        <v>205</v>
      </c>
      <c r="Q9" s="20">
        <f>N9+O9+P9</f>
        <v>1788</v>
      </c>
      <c r="R9" s="20">
        <f>'DATA P3KE'!R15</f>
        <v>547</v>
      </c>
      <c r="S9" s="20">
        <f>'DATA P3KE'!S15</f>
        <v>56</v>
      </c>
      <c r="T9" s="20">
        <f>'DATA P3KE'!T15</f>
        <v>4889</v>
      </c>
      <c r="U9" s="20">
        <f>'DATA P3KE'!Q15</f>
        <v>417</v>
      </c>
      <c r="V9" s="21"/>
    </row>
    <row r="10" spans="2:22" ht="20" customHeight="1">
      <c r="B10" s="8" t="s">
        <v>15</v>
      </c>
      <c r="C10" s="9" t="s">
        <v>16</v>
      </c>
      <c r="D10" s="22"/>
      <c r="E10" s="22"/>
      <c r="F10" s="22">
        <v>499</v>
      </c>
      <c r="G10" s="23"/>
      <c r="H10" s="24"/>
      <c r="I10" s="24"/>
      <c r="J10" s="24"/>
      <c r="K10" s="24"/>
      <c r="L10" s="24"/>
      <c r="M10" s="24">
        <v>89</v>
      </c>
      <c r="N10" s="24"/>
      <c r="O10" s="24"/>
      <c r="P10" s="24"/>
      <c r="Q10" s="24">
        <f>N10+O10+P10</f>
        <v>0</v>
      </c>
      <c r="R10" s="24"/>
      <c r="S10" s="24"/>
      <c r="T10" s="24"/>
      <c r="U10" s="24"/>
      <c r="V10" s="23"/>
    </row>
    <row r="11" spans="2:22" ht="20" customHeight="1">
      <c r="B11" s="8" t="s">
        <v>17</v>
      </c>
      <c r="C11" s="9" t="s">
        <v>18</v>
      </c>
      <c r="D11" s="22"/>
      <c r="E11" s="22"/>
      <c r="F11" s="22">
        <v>17</v>
      </c>
      <c r="G11" s="23"/>
      <c r="H11" s="24"/>
      <c r="I11" s="24"/>
      <c r="J11" s="24"/>
      <c r="K11" s="24"/>
      <c r="L11" s="24"/>
      <c r="M11" s="24">
        <v>23</v>
      </c>
      <c r="N11" s="24"/>
      <c r="O11" s="24"/>
      <c r="P11" s="24"/>
      <c r="Q11" s="24">
        <f>N11+O11+P11</f>
        <v>0</v>
      </c>
      <c r="R11" s="24"/>
      <c r="S11" s="24">
        <v>10</v>
      </c>
      <c r="T11" s="24">
        <v>2755</v>
      </c>
      <c r="U11" s="24"/>
      <c r="V11" s="23"/>
    </row>
    <row r="12" spans="2:22" ht="20" customHeight="1">
      <c r="B12" s="6" t="s">
        <v>19</v>
      </c>
      <c r="C12" s="7" t="s">
        <v>49</v>
      </c>
      <c r="D12" s="19">
        <f>D9-D10-D11</f>
        <v>470</v>
      </c>
      <c r="E12" s="19">
        <f>E9-E10-E11</f>
        <v>1367</v>
      </c>
      <c r="F12" s="19">
        <f>F9-F10-F11</f>
        <v>1321</v>
      </c>
      <c r="G12" s="19">
        <f t="shared" ref="G12:U12" si="0">G9-G10-G11</f>
        <v>280</v>
      </c>
      <c r="H12" s="19">
        <f t="shared" si="0"/>
        <v>651</v>
      </c>
      <c r="I12" s="19">
        <f t="shared" si="0"/>
        <v>388</v>
      </c>
      <c r="J12" s="19">
        <f t="shared" si="0"/>
        <v>899</v>
      </c>
      <c r="K12" s="19">
        <f t="shared" si="0"/>
        <v>75</v>
      </c>
      <c r="L12" s="19">
        <f t="shared" si="0"/>
        <v>72</v>
      </c>
      <c r="M12" s="19">
        <f t="shared" si="0"/>
        <v>1973</v>
      </c>
      <c r="N12" s="19">
        <f t="shared" si="0"/>
        <v>629</v>
      </c>
      <c r="O12" s="19">
        <f t="shared" si="0"/>
        <v>954</v>
      </c>
      <c r="P12" s="19">
        <f t="shared" si="0"/>
        <v>205</v>
      </c>
      <c r="Q12" s="19">
        <f t="shared" si="0"/>
        <v>1788</v>
      </c>
      <c r="R12" s="19">
        <f t="shared" si="0"/>
        <v>547</v>
      </c>
      <c r="S12" s="19">
        <f t="shared" si="0"/>
        <v>46</v>
      </c>
      <c r="T12" s="19">
        <f t="shared" si="0"/>
        <v>2134</v>
      </c>
      <c r="U12" s="19">
        <f t="shared" si="0"/>
        <v>417</v>
      </c>
      <c r="V12" s="21"/>
    </row>
    <row r="13" spans="2:22" ht="20" customHeight="1">
      <c r="B13" s="10"/>
      <c r="C13" s="11" t="s">
        <v>20</v>
      </c>
      <c r="D13" s="25"/>
      <c r="E13" s="25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/>
    </row>
    <row r="14" spans="2:22" ht="20" customHeight="1">
      <c r="B14" s="12"/>
      <c r="C14" s="13" t="s">
        <v>21</v>
      </c>
      <c r="D14" s="28"/>
      <c r="E14" s="28"/>
      <c r="F14" s="29">
        <v>17</v>
      </c>
      <c r="G14" s="29"/>
      <c r="H14" s="29"/>
      <c r="I14" s="29"/>
      <c r="J14" s="29"/>
      <c r="K14" s="29"/>
      <c r="L14" s="29"/>
      <c r="M14" s="29">
        <v>265</v>
      </c>
      <c r="N14" s="29"/>
      <c r="O14" s="29"/>
      <c r="P14" s="29"/>
      <c r="Q14" s="29">
        <v>181</v>
      </c>
      <c r="R14" s="29" t="s">
        <v>97</v>
      </c>
      <c r="S14" s="29"/>
      <c r="T14" s="29"/>
      <c r="U14" s="29"/>
      <c r="V14" s="28"/>
    </row>
    <row r="15" spans="2:22" ht="20" customHeight="1">
      <c r="B15" s="12"/>
      <c r="C15" s="13" t="s">
        <v>22</v>
      </c>
      <c r="D15" s="28"/>
      <c r="E15" s="28"/>
      <c r="F15" s="29">
        <v>58</v>
      </c>
      <c r="G15" s="29">
        <v>280</v>
      </c>
      <c r="H15" s="29"/>
      <c r="I15" s="29"/>
      <c r="J15" s="29"/>
      <c r="K15" s="29"/>
      <c r="L15" s="29"/>
      <c r="M15" s="29"/>
      <c r="N15" s="29"/>
      <c r="O15" s="29"/>
      <c r="P15" s="29"/>
      <c r="Q15" s="29">
        <v>32</v>
      </c>
      <c r="R15" s="29"/>
      <c r="S15" s="29"/>
      <c r="T15" s="29"/>
      <c r="U15" s="29"/>
      <c r="V15" s="28"/>
    </row>
    <row r="16" spans="2:22" ht="20" customHeight="1">
      <c r="B16" s="12"/>
      <c r="C16" s="13" t="s">
        <v>23</v>
      </c>
      <c r="D16" s="28"/>
      <c r="E16" s="28"/>
      <c r="F16" s="29">
        <v>846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>
        <v>294</v>
      </c>
      <c r="R16" s="29">
        <v>547</v>
      </c>
      <c r="S16" s="29">
        <v>46</v>
      </c>
      <c r="T16" s="29"/>
      <c r="U16" s="29">
        <v>417</v>
      </c>
      <c r="V16" s="28"/>
    </row>
    <row r="17" spans="1:22" ht="20" customHeight="1">
      <c r="B17" s="12"/>
      <c r="C17" s="13" t="s">
        <v>24</v>
      </c>
      <c r="D17" s="28"/>
      <c r="E17" s="28"/>
      <c r="F17" s="29">
        <f t="shared" ref="F17:F25" si="1">D17+E17</f>
        <v>0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8"/>
    </row>
    <row r="18" spans="1:22" ht="20" customHeight="1">
      <c r="B18" s="12"/>
      <c r="C18" s="13" t="s">
        <v>25</v>
      </c>
      <c r="D18" s="28"/>
      <c r="E18" s="28"/>
      <c r="F18" s="29">
        <v>50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8"/>
    </row>
    <row r="19" spans="1:22" ht="20" customHeight="1">
      <c r="B19" s="12"/>
      <c r="C19" s="13" t="s">
        <v>26</v>
      </c>
      <c r="D19" s="28"/>
      <c r="E19" s="28"/>
      <c r="F19" s="29">
        <v>50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8"/>
    </row>
    <row r="20" spans="1:22" ht="20" customHeight="1">
      <c r="B20" s="12"/>
      <c r="C20" s="13" t="s">
        <v>27</v>
      </c>
      <c r="D20" s="28"/>
      <c r="E20" s="28"/>
      <c r="F20" s="29">
        <v>30</v>
      </c>
      <c r="G20" s="29"/>
      <c r="H20" s="29"/>
      <c r="I20" s="29"/>
      <c r="J20" s="29"/>
      <c r="K20" s="29"/>
      <c r="L20" s="29"/>
      <c r="M20" s="29">
        <v>671</v>
      </c>
      <c r="N20" s="29"/>
      <c r="O20" s="29"/>
      <c r="P20" s="29"/>
      <c r="Q20" s="29"/>
      <c r="R20" s="29"/>
      <c r="S20" s="29"/>
      <c r="T20" s="29">
        <v>1174</v>
      </c>
      <c r="U20" s="29"/>
      <c r="V20" s="28"/>
    </row>
    <row r="21" spans="1:22" ht="20" customHeight="1">
      <c r="B21" s="12"/>
      <c r="C21" s="13" t="s">
        <v>28</v>
      </c>
      <c r="D21" s="28"/>
      <c r="E21" s="28"/>
      <c r="F21" s="29">
        <f t="shared" si="1"/>
        <v>0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8"/>
    </row>
    <row r="22" spans="1:22" ht="20" customHeight="1">
      <c r="A22" s="1">
        <v>0</v>
      </c>
      <c r="B22" s="12"/>
      <c r="C22" s="13" t="s">
        <v>29</v>
      </c>
      <c r="D22" s="28"/>
      <c r="E22" s="28"/>
      <c r="F22" s="29">
        <f t="shared" si="1"/>
        <v>0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8"/>
    </row>
    <row r="23" spans="1:22" ht="20" customHeight="1">
      <c r="B23" s="12"/>
      <c r="C23" s="13" t="s">
        <v>30</v>
      </c>
      <c r="D23" s="28"/>
      <c r="E23" s="28"/>
      <c r="F23" s="29">
        <f t="shared" si="1"/>
        <v>0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8"/>
    </row>
    <row r="24" spans="1:22" ht="20" customHeight="1">
      <c r="B24" s="12"/>
      <c r="C24" s="13" t="s">
        <v>31</v>
      </c>
      <c r="D24" s="28"/>
      <c r="E24" s="28"/>
      <c r="F24" s="29">
        <f t="shared" si="1"/>
        <v>0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8"/>
    </row>
    <row r="25" spans="1:22" ht="20" customHeight="1">
      <c r="B25" s="12"/>
      <c r="C25" s="13" t="s">
        <v>32</v>
      </c>
      <c r="D25" s="28"/>
      <c r="E25" s="28"/>
      <c r="F25" s="29">
        <f t="shared" si="1"/>
        <v>0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8"/>
    </row>
    <row r="26" spans="1:22" ht="20" customHeight="1">
      <c r="B26" s="14" t="s">
        <v>33</v>
      </c>
      <c r="C26" s="11" t="s">
        <v>34</v>
      </c>
      <c r="D26" s="25">
        <f>SUM(D14:D25)</f>
        <v>0</v>
      </c>
      <c r="E26" s="25">
        <f>SUM(E14:E25)</f>
        <v>0</v>
      </c>
      <c r="F26" s="25">
        <f>SUM(F14:F25)</f>
        <v>1051</v>
      </c>
      <c r="G26" s="30">
        <f t="shared" ref="G26:U26" si="2">SUM(G14:G25)</f>
        <v>280</v>
      </c>
      <c r="H26" s="30">
        <f t="shared" si="2"/>
        <v>0</v>
      </c>
      <c r="I26" s="30">
        <f t="shared" si="2"/>
        <v>0</v>
      </c>
      <c r="J26" s="30">
        <f t="shared" si="2"/>
        <v>0</v>
      </c>
      <c r="K26" s="30">
        <f t="shared" si="2"/>
        <v>0</v>
      </c>
      <c r="L26" s="30">
        <f t="shared" si="2"/>
        <v>0</v>
      </c>
      <c r="M26" s="30">
        <f t="shared" si="2"/>
        <v>936</v>
      </c>
      <c r="N26" s="30">
        <f t="shared" si="2"/>
        <v>0</v>
      </c>
      <c r="O26" s="30">
        <f t="shared" si="2"/>
        <v>0</v>
      </c>
      <c r="P26" s="30">
        <f t="shared" si="2"/>
        <v>0</v>
      </c>
      <c r="Q26" s="30">
        <f t="shared" si="2"/>
        <v>507</v>
      </c>
      <c r="R26" s="30">
        <f t="shared" si="2"/>
        <v>547</v>
      </c>
      <c r="S26" s="30">
        <f t="shared" si="2"/>
        <v>46</v>
      </c>
      <c r="T26" s="30">
        <f t="shared" si="2"/>
        <v>1174</v>
      </c>
      <c r="U26" s="30">
        <f t="shared" si="2"/>
        <v>417</v>
      </c>
      <c r="V26" s="30"/>
    </row>
    <row r="27" spans="1:22" ht="20" customHeight="1">
      <c r="B27" s="6" t="s">
        <v>35</v>
      </c>
      <c r="C27" s="7" t="s">
        <v>50</v>
      </c>
      <c r="D27" s="19">
        <f t="shared" ref="D27:L27" si="3">D12-D26</f>
        <v>470</v>
      </c>
      <c r="E27" s="19">
        <f t="shared" si="3"/>
        <v>1367</v>
      </c>
      <c r="F27" s="19">
        <f t="shared" si="3"/>
        <v>270</v>
      </c>
      <c r="G27" s="19">
        <f t="shared" si="3"/>
        <v>0</v>
      </c>
      <c r="H27" s="19">
        <f t="shared" si="3"/>
        <v>651</v>
      </c>
      <c r="I27" s="19">
        <f t="shared" si="3"/>
        <v>388</v>
      </c>
      <c r="J27" s="19">
        <f t="shared" si="3"/>
        <v>899</v>
      </c>
      <c r="K27" s="19">
        <f t="shared" si="3"/>
        <v>75</v>
      </c>
      <c r="L27" s="19">
        <f t="shared" si="3"/>
        <v>72</v>
      </c>
      <c r="M27" s="19">
        <f>M12-M26</f>
        <v>1037</v>
      </c>
      <c r="N27" s="19">
        <f t="shared" ref="N27:U27" si="4">N12-N26</f>
        <v>629</v>
      </c>
      <c r="O27" s="19">
        <f t="shared" si="4"/>
        <v>954</v>
      </c>
      <c r="P27" s="19">
        <f t="shared" si="4"/>
        <v>205</v>
      </c>
      <c r="Q27" s="19">
        <f t="shared" si="4"/>
        <v>1281</v>
      </c>
      <c r="R27" s="19">
        <f t="shared" si="4"/>
        <v>0</v>
      </c>
      <c r="S27" s="19">
        <f t="shared" si="4"/>
        <v>0</v>
      </c>
      <c r="T27" s="19">
        <f t="shared" si="4"/>
        <v>960</v>
      </c>
      <c r="U27" s="19">
        <f t="shared" si="4"/>
        <v>0</v>
      </c>
      <c r="V27" s="20"/>
    </row>
    <row r="28" spans="1:22" ht="20" customHeight="1">
      <c r="B28" s="15"/>
      <c r="C28" s="16" t="s">
        <v>36</v>
      </c>
      <c r="D28" s="31"/>
      <c r="E28" s="31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1"/>
    </row>
    <row r="29" spans="1:22" ht="20" customHeight="1">
      <c r="B29" s="12"/>
      <c r="C29" s="13" t="s">
        <v>21</v>
      </c>
      <c r="D29" s="28"/>
      <c r="E29" s="28"/>
      <c r="F29" s="29"/>
      <c r="G29" s="29"/>
      <c r="H29" s="29"/>
      <c r="I29" s="29"/>
      <c r="J29" s="29"/>
      <c r="K29" s="29"/>
      <c r="L29" s="29"/>
      <c r="M29" s="29">
        <v>1037</v>
      </c>
      <c r="N29" s="29"/>
      <c r="O29" s="29"/>
      <c r="P29" s="29"/>
      <c r="Q29" s="29"/>
      <c r="R29" s="29"/>
      <c r="S29" s="29"/>
      <c r="T29" s="29"/>
      <c r="U29" s="29"/>
      <c r="V29" s="28"/>
    </row>
    <row r="30" spans="1:22" ht="20" customHeight="1">
      <c r="B30" s="12"/>
      <c r="C30" s="13" t="s">
        <v>22</v>
      </c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8"/>
    </row>
    <row r="31" spans="1:22" ht="20" customHeight="1">
      <c r="B31" s="12"/>
      <c r="C31" s="13" t="s">
        <v>23</v>
      </c>
      <c r="D31" s="28"/>
      <c r="E31" s="28"/>
      <c r="F31" s="29">
        <v>270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8"/>
    </row>
    <row r="32" spans="1:22" ht="20" customHeight="1">
      <c r="B32" s="12"/>
      <c r="C32" s="13" t="s">
        <v>24</v>
      </c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8"/>
    </row>
    <row r="33" spans="2:22" ht="20" customHeight="1">
      <c r="B33" s="12"/>
      <c r="C33" s="13" t="s">
        <v>25</v>
      </c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8"/>
    </row>
    <row r="34" spans="2:22" ht="20" customHeight="1">
      <c r="B34" s="12"/>
      <c r="C34" s="13" t="s">
        <v>26</v>
      </c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8"/>
    </row>
    <row r="35" spans="2:22" ht="20" customHeight="1">
      <c r="B35" s="12"/>
      <c r="C35" s="13" t="s">
        <v>27</v>
      </c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>
        <v>629</v>
      </c>
      <c r="O35" s="29"/>
      <c r="P35" s="29"/>
      <c r="Q35" s="29"/>
      <c r="R35" s="29"/>
      <c r="S35" s="29"/>
      <c r="T35" s="29">
        <v>690</v>
      </c>
      <c r="U35" s="29"/>
      <c r="V35" s="28"/>
    </row>
    <row r="36" spans="2:22" ht="20" customHeight="1">
      <c r="B36" s="12"/>
      <c r="C36" s="13" t="s">
        <v>28</v>
      </c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8"/>
    </row>
    <row r="37" spans="2:22" ht="20" customHeight="1">
      <c r="B37" s="12"/>
      <c r="C37" s="13" t="s">
        <v>37</v>
      </c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8"/>
    </row>
    <row r="38" spans="2:22" ht="20" customHeight="1">
      <c r="B38" s="12"/>
      <c r="C38" s="13" t="s">
        <v>30</v>
      </c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8"/>
    </row>
    <row r="39" spans="2:22" ht="20" customHeight="1">
      <c r="B39" s="12"/>
      <c r="C39" s="13" t="s">
        <v>31</v>
      </c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8"/>
    </row>
    <row r="40" spans="2:22" ht="20" customHeight="1">
      <c r="B40" s="12"/>
      <c r="C40" s="13" t="s">
        <v>32</v>
      </c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8"/>
    </row>
    <row r="41" spans="2:22" ht="20" customHeight="1">
      <c r="B41" s="15" t="s">
        <v>38</v>
      </c>
      <c r="C41" s="16" t="s">
        <v>39</v>
      </c>
      <c r="D41" s="31">
        <f>SUM(D29:D40)</f>
        <v>0</v>
      </c>
      <c r="E41" s="31">
        <f t="shared" ref="E41:U41" si="5">SUM(E29:E40)</f>
        <v>0</v>
      </c>
      <c r="F41" s="31">
        <f t="shared" si="5"/>
        <v>270</v>
      </c>
      <c r="G41" s="31">
        <f t="shared" si="5"/>
        <v>0</v>
      </c>
      <c r="H41" s="31">
        <f t="shared" si="5"/>
        <v>0</v>
      </c>
      <c r="I41" s="31">
        <f t="shared" si="5"/>
        <v>0</v>
      </c>
      <c r="J41" s="31">
        <f t="shared" si="5"/>
        <v>0</v>
      </c>
      <c r="K41" s="31">
        <f t="shared" si="5"/>
        <v>0</v>
      </c>
      <c r="L41" s="31">
        <f t="shared" si="5"/>
        <v>0</v>
      </c>
      <c r="M41" s="31">
        <f t="shared" si="5"/>
        <v>1037</v>
      </c>
      <c r="N41" s="31">
        <f t="shared" si="5"/>
        <v>629</v>
      </c>
      <c r="O41" s="31">
        <f t="shared" si="5"/>
        <v>0</v>
      </c>
      <c r="P41" s="31">
        <f t="shared" si="5"/>
        <v>0</v>
      </c>
      <c r="Q41" s="31">
        <f t="shared" si="5"/>
        <v>0</v>
      </c>
      <c r="R41" s="31">
        <f t="shared" si="5"/>
        <v>0</v>
      </c>
      <c r="S41" s="31">
        <f t="shared" si="5"/>
        <v>0</v>
      </c>
      <c r="T41" s="31">
        <f t="shared" si="5"/>
        <v>690</v>
      </c>
      <c r="U41" s="31">
        <f t="shared" si="5"/>
        <v>0</v>
      </c>
      <c r="V41" s="33"/>
    </row>
    <row r="42" spans="2:22" ht="20" customHeight="1">
      <c r="B42" s="6" t="s">
        <v>40</v>
      </c>
      <c r="C42" s="7" t="s">
        <v>51</v>
      </c>
      <c r="D42" s="19">
        <f>D27-D41</f>
        <v>470</v>
      </c>
      <c r="E42" s="19">
        <f t="shared" ref="E42:H42" si="6">E27-E41</f>
        <v>1367</v>
      </c>
      <c r="F42" s="19">
        <f t="shared" si="6"/>
        <v>0</v>
      </c>
      <c r="G42" s="19">
        <f t="shared" si="6"/>
        <v>0</v>
      </c>
      <c r="H42" s="19">
        <f t="shared" si="6"/>
        <v>651</v>
      </c>
      <c r="I42" s="19">
        <f t="shared" ref="I42:U42" si="7">I39-I40-I41</f>
        <v>0</v>
      </c>
      <c r="J42" s="19">
        <f t="shared" si="7"/>
        <v>0</v>
      </c>
      <c r="K42" s="19">
        <f t="shared" si="7"/>
        <v>0</v>
      </c>
      <c r="L42" s="19">
        <f t="shared" si="7"/>
        <v>0</v>
      </c>
      <c r="M42" s="19">
        <f t="shared" si="7"/>
        <v>-1037</v>
      </c>
      <c r="N42" s="19">
        <f t="shared" si="7"/>
        <v>-629</v>
      </c>
      <c r="O42" s="19">
        <f t="shared" si="7"/>
        <v>0</v>
      </c>
      <c r="P42" s="19">
        <f t="shared" si="7"/>
        <v>0</v>
      </c>
      <c r="Q42" s="19">
        <f t="shared" si="7"/>
        <v>0</v>
      </c>
      <c r="R42" s="19">
        <f t="shared" si="7"/>
        <v>0</v>
      </c>
      <c r="S42" s="19">
        <f t="shared" si="7"/>
        <v>0</v>
      </c>
      <c r="T42" s="19">
        <f t="shared" si="7"/>
        <v>-690</v>
      </c>
      <c r="U42" s="19">
        <f t="shared" si="7"/>
        <v>0</v>
      </c>
      <c r="V42" s="20"/>
    </row>
    <row r="43" spans="2:22" ht="20" customHeight="1">
      <c r="B43" s="17"/>
      <c r="C43" s="18" t="s">
        <v>41</v>
      </c>
      <c r="D43" s="34"/>
      <c r="E43" s="34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4"/>
    </row>
    <row r="44" spans="2:22" ht="20" customHeight="1">
      <c r="B44" s="12"/>
      <c r="C44" s="13" t="s">
        <v>21</v>
      </c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8"/>
    </row>
    <row r="45" spans="2:22" ht="20" customHeight="1">
      <c r="B45" s="12"/>
      <c r="C45" s="13" t="s">
        <v>22</v>
      </c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8"/>
    </row>
    <row r="46" spans="2:22" ht="20" customHeight="1">
      <c r="B46" s="12"/>
      <c r="C46" s="13" t="s">
        <v>23</v>
      </c>
      <c r="D46" s="28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8"/>
    </row>
    <row r="47" spans="2:22" ht="20" customHeight="1">
      <c r="B47" s="12"/>
      <c r="C47" s="13" t="s">
        <v>24</v>
      </c>
      <c r="D47" s="28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8"/>
    </row>
    <row r="48" spans="2:22" ht="20" customHeight="1">
      <c r="B48" s="12"/>
      <c r="C48" s="13" t="s">
        <v>25</v>
      </c>
      <c r="D48" s="28"/>
      <c r="E48" s="28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8"/>
    </row>
    <row r="49" spans="2:22" ht="20" customHeight="1">
      <c r="B49" s="12"/>
      <c r="C49" s="13" t="s">
        <v>26</v>
      </c>
      <c r="D49" s="28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8"/>
    </row>
    <row r="50" spans="2:22" ht="20" customHeight="1">
      <c r="B50" s="12"/>
      <c r="C50" s="13" t="s">
        <v>27</v>
      </c>
      <c r="D50" s="28"/>
      <c r="E50" s="28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8"/>
    </row>
    <row r="51" spans="2:22" ht="20" customHeight="1">
      <c r="B51" s="12"/>
      <c r="C51" s="13" t="s">
        <v>28</v>
      </c>
      <c r="D51" s="28"/>
      <c r="E51" s="28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8"/>
    </row>
    <row r="52" spans="2:22" ht="20" customHeight="1">
      <c r="B52" s="12"/>
      <c r="C52" s="13" t="s">
        <v>37</v>
      </c>
      <c r="D52" s="28"/>
      <c r="E52" s="28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8"/>
    </row>
    <row r="53" spans="2:22" ht="20" customHeight="1">
      <c r="B53" s="12"/>
      <c r="C53" s="13" t="s">
        <v>30</v>
      </c>
      <c r="D53" s="28"/>
      <c r="E53" s="28"/>
      <c r="F53" s="29">
        <f t="shared" ref="F53:F55" si="8">SUM(D53:E53)</f>
        <v>0</v>
      </c>
      <c r="G53" s="29">
        <f>'[1]SUMMARY DESK-LISTRIK'!D51</f>
        <v>0</v>
      </c>
      <c r="H53" s="29">
        <f>'[1]SUMMARY DESK-AIR'!D56</f>
        <v>0</v>
      </c>
      <c r="I53" s="29"/>
      <c r="J53" s="29"/>
      <c r="K53" s="29"/>
      <c r="L53" s="29"/>
      <c r="M53" s="29"/>
      <c r="N53" s="29">
        <f>'[1]SUMMARY DESK-JAMBAN'!D54</f>
        <v>0</v>
      </c>
      <c r="O53" s="29"/>
      <c r="P53" s="29"/>
      <c r="Q53" s="29"/>
      <c r="R53" s="29">
        <f>'[1]SUMMARY DESK-ATS'!G51</f>
        <v>0</v>
      </c>
      <c r="S53" s="29">
        <f>'[1]SUMMARY DESK-DISABILITAS'!D51</f>
        <v>0</v>
      </c>
      <c r="T53" s="29">
        <f>'[1]SUMMARY TIDAK BEKERJA'!D51</f>
        <v>0</v>
      </c>
      <c r="U53" s="29"/>
      <c r="V53" s="28"/>
    </row>
    <row r="54" spans="2:22" ht="20" customHeight="1">
      <c r="B54" s="12"/>
      <c r="C54" s="13" t="s">
        <v>31</v>
      </c>
      <c r="D54" s="28"/>
      <c r="E54" s="28"/>
      <c r="F54" s="29">
        <f t="shared" si="8"/>
        <v>0</v>
      </c>
      <c r="G54" s="29">
        <f>'[1]SUMMARY DESK-LISTRIK'!D52</f>
        <v>0</v>
      </c>
      <c r="H54" s="29">
        <f>'[1]SUMMARY DESK-AIR'!D57</f>
        <v>0</v>
      </c>
      <c r="I54" s="29"/>
      <c r="J54" s="29"/>
      <c r="K54" s="29"/>
      <c r="L54" s="29"/>
      <c r="M54" s="29"/>
      <c r="N54" s="29">
        <f>'[1]SUMMARY DESK-JAMBAN'!D55</f>
        <v>0</v>
      </c>
      <c r="O54" s="29"/>
      <c r="P54" s="29"/>
      <c r="Q54" s="29"/>
      <c r="R54" s="29">
        <f>'[1]SUMMARY DESK-ATS'!G52</f>
        <v>0</v>
      </c>
      <c r="S54" s="29">
        <f>'[1]SUMMARY DESK-DISABILITAS'!D52</f>
        <v>0</v>
      </c>
      <c r="T54" s="29">
        <f>'[1]SUMMARY TIDAK BEKERJA'!D52</f>
        <v>0</v>
      </c>
      <c r="U54" s="29"/>
      <c r="V54" s="28"/>
    </row>
    <row r="55" spans="2:22" ht="20" customHeight="1">
      <c r="B55" s="12"/>
      <c r="C55" s="13" t="s">
        <v>32</v>
      </c>
      <c r="D55" s="28"/>
      <c r="E55" s="28"/>
      <c r="F55" s="29">
        <f t="shared" si="8"/>
        <v>0</v>
      </c>
      <c r="G55" s="29">
        <f>'[1]SUMMARY DESK-LISTRIK'!D53</f>
        <v>0</v>
      </c>
      <c r="H55" s="29">
        <f>'[1]SUMMARY DESK-AIR'!D58</f>
        <v>0</v>
      </c>
      <c r="I55" s="29"/>
      <c r="J55" s="29"/>
      <c r="K55" s="29"/>
      <c r="L55" s="29"/>
      <c r="M55" s="29"/>
      <c r="N55" s="29">
        <f>'[1]SUMMARY DESK-JAMBAN'!D56</f>
        <v>0</v>
      </c>
      <c r="O55" s="29"/>
      <c r="P55" s="29"/>
      <c r="Q55" s="29"/>
      <c r="R55" s="29">
        <f>'[1]SUMMARY DESK-ATS'!G53</f>
        <v>0</v>
      </c>
      <c r="S55" s="29">
        <f>'[1]SUMMARY DESK-DISABILITAS'!D53</f>
        <v>0</v>
      </c>
      <c r="T55" s="29">
        <f>'[1]SUMMARY TIDAK BEKERJA'!D53</f>
        <v>0</v>
      </c>
      <c r="U55" s="29"/>
      <c r="V55" s="28"/>
    </row>
    <row r="56" spans="2:22" ht="20" customHeight="1">
      <c r="B56" s="17" t="s">
        <v>42</v>
      </c>
      <c r="C56" s="18" t="s">
        <v>43</v>
      </c>
      <c r="D56" s="34">
        <f>SUM(D44:D55)</f>
        <v>0</v>
      </c>
      <c r="E56" s="34">
        <f t="shared" ref="E56:U56" si="9">SUM(E44:E55)</f>
        <v>0</v>
      </c>
      <c r="F56" s="34">
        <f t="shared" si="9"/>
        <v>0</v>
      </c>
      <c r="G56" s="34">
        <f t="shared" si="9"/>
        <v>0</v>
      </c>
      <c r="H56" s="34">
        <f t="shared" si="9"/>
        <v>0</v>
      </c>
      <c r="I56" s="34"/>
      <c r="J56" s="34"/>
      <c r="K56" s="34"/>
      <c r="L56" s="34"/>
      <c r="M56" s="34"/>
      <c r="N56" s="34">
        <f t="shared" si="9"/>
        <v>0</v>
      </c>
      <c r="O56" s="34"/>
      <c r="P56" s="34"/>
      <c r="Q56" s="34"/>
      <c r="R56" s="34">
        <f t="shared" si="9"/>
        <v>0</v>
      </c>
      <c r="S56" s="34">
        <f t="shared" si="9"/>
        <v>0</v>
      </c>
      <c r="T56" s="34">
        <f t="shared" si="9"/>
        <v>0</v>
      </c>
      <c r="U56" s="34">
        <f t="shared" si="9"/>
        <v>0</v>
      </c>
      <c r="V56" s="36"/>
    </row>
    <row r="57" spans="2:22" ht="20" customHeight="1">
      <c r="B57" s="6" t="s">
        <v>44</v>
      </c>
      <c r="C57" s="7" t="s">
        <v>45</v>
      </c>
      <c r="D57" s="19">
        <f>D42-D56</f>
        <v>470</v>
      </c>
      <c r="E57" s="19">
        <f t="shared" ref="E57:U57" si="10">E42-E56</f>
        <v>1367</v>
      </c>
      <c r="F57" s="19">
        <f t="shared" si="10"/>
        <v>0</v>
      </c>
      <c r="G57" s="19">
        <f t="shared" si="10"/>
        <v>0</v>
      </c>
      <c r="H57" s="19">
        <f t="shared" si="10"/>
        <v>651</v>
      </c>
      <c r="I57" s="19"/>
      <c r="J57" s="19"/>
      <c r="K57" s="19"/>
      <c r="L57" s="19"/>
      <c r="M57" s="19"/>
      <c r="N57" s="19">
        <f t="shared" si="10"/>
        <v>-629</v>
      </c>
      <c r="O57" s="19"/>
      <c r="P57" s="19"/>
      <c r="Q57" s="19"/>
      <c r="R57" s="19">
        <f t="shared" si="10"/>
        <v>0</v>
      </c>
      <c r="S57" s="19">
        <f t="shared" si="10"/>
        <v>0</v>
      </c>
      <c r="T57" s="19">
        <f t="shared" si="10"/>
        <v>-690</v>
      </c>
      <c r="U57" s="19">
        <f t="shared" si="10"/>
        <v>0</v>
      </c>
      <c r="V57" s="20"/>
    </row>
    <row r="58" spans="2:22" ht="20" customHeight="1"/>
    <row r="59" spans="2:22" ht="20" customHeight="1">
      <c r="B59" s="39" t="s">
        <v>58</v>
      </c>
    </row>
    <row r="60" spans="2:22" ht="20" customHeight="1">
      <c r="B60" s="37" t="s">
        <v>13</v>
      </c>
      <c r="C60" s="1" t="s">
        <v>59</v>
      </c>
    </row>
    <row r="61" spans="2:22" ht="20" customHeight="1">
      <c r="B61" s="37" t="s">
        <v>15</v>
      </c>
      <c r="C61" s="1" t="s">
        <v>62</v>
      </c>
    </row>
    <row r="62" spans="2:22" ht="20" customHeight="1">
      <c r="B62" s="37" t="s">
        <v>17</v>
      </c>
      <c r="C62" s="1" t="s">
        <v>61</v>
      </c>
    </row>
    <row r="63" spans="2:22" ht="20" customHeight="1">
      <c r="B63" s="37" t="s">
        <v>19</v>
      </c>
      <c r="C63" s="1" t="s">
        <v>64</v>
      </c>
    </row>
    <row r="64" spans="2:22" ht="20" customHeight="1">
      <c r="B64" s="37" t="s">
        <v>33</v>
      </c>
      <c r="C64" s="1" t="s">
        <v>60</v>
      </c>
    </row>
    <row r="65" spans="2:3" ht="20" customHeight="1">
      <c r="B65" s="37" t="s">
        <v>35</v>
      </c>
      <c r="C65" s="1" t="s">
        <v>63</v>
      </c>
    </row>
    <row r="66" spans="2:3" ht="20" customHeight="1">
      <c r="B66" s="37" t="s">
        <v>38</v>
      </c>
      <c r="C66" s="1" t="s">
        <v>65</v>
      </c>
    </row>
    <row r="67" spans="2:3" ht="20" customHeight="1">
      <c r="B67" s="37" t="s">
        <v>40</v>
      </c>
      <c r="C67" s="1" t="s">
        <v>66</v>
      </c>
    </row>
    <row r="68" spans="2:3" ht="20" customHeight="1">
      <c r="B68" s="37" t="s">
        <v>42</v>
      </c>
      <c r="C68" s="1" t="s">
        <v>67</v>
      </c>
    </row>
    <row r="69" spans="2:3" ht="20" customHeight="1">
      <c r="B69" s="37" t="s">
        <v>44</v>
      </c>
      <c r="C69" s="1" t="s">
        <v>68</v>
      </c>
    </row>
  </sheetData>
  <mergeCells count="12">
    <mergeCell ref="U6:U7"/>
    <mergeCell ref="V6:V7"/>
    <mergeCell ref="H6:M6"/>
    <mergeCell ref="N6:Q6"/>
    <mergeCell ref="B2:V2"/>
    <mergeCell ref="B6:B7"/>
    <mergeCell ref="C6:C7"/>
    <mergeCell ref="D6:F6"/>
    <mergeCell ref="G6:G7"/>
    <mergeCell ref="R6:R7"/>
    <mergeCell ref="S6:S7"/>
    <mergeCell ref="T6:T7"/>
  </mergeCells>
  <printOptions horizontalCentered="1"/>
  <pageMargins left="0.59055118110236227" right="0.39370078740157483" top="0.59055118110236227" bottom="0.39370078740157483" header="0.31496062992125984" footer="0.31496062992125984"/>
  <pageSetup paperSize="14" scale="3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Lembar kerja</vt:lpstr>
      </vt:variant>
      <vt:variant>
        <vt:i4>2</vt:i4>
      </vt:variant>
      <vt:variant>
        <vt:lpstr>Rentang Bernama</vt:lpstr>
      </vt:variant>
      <vt:variant>
        <vt:i4>1</vt:i4>
      </vt:variant>
    </vt:vector>
  </HeadingPairs>
  <TitlesOfParts>
    <vt:vector size="3" baseType="lpstr">
      <vt:lpstr>DATA P3KE</vt:lpstr>
      <vt:lpstr>PROGRES INTERVENSI</vt:lpstr>
      <vt:lpstr>'PROGRES INTERVENSI'!Print_Area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bappeda cilacap</cp:lastModifiedBy>
  <cp:lastPrinted>2023-05-08T01:42:06Z</cp:lastPrinted>
  <dcterms:created xsi:type="dcterms:W3CDTF">2023-05-03T11:49:02Z</dcterms:created>
  <dcterms:modified xsi:type="dcterms:W3CDTF">2023-05-16T03:24:57Z</dcterms:modified>
</cp:coreProperties>
</file>