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 activeTab="2"/>
  </bookViews>
  <sheets>
    <sheet name="matrik keg opd" sheetId="1" r:id="rId1"/>
    <sheet name="plus pokpir" sheetId="2" r:id="rId2"/>
    <sheet name="KUA PPAS 2022" sheetId="3" r:id="rId3"/>
    <sheet name="cek pokir" sheetId="6" r:id="rId4"/>
    <sheet name="Sheet1" sheetId="7" r:id="rId5"/>
  </sheets>
  <definedNames>
    <definedName name="_xlnm.Print_Titles" localSheetId="2">'KUA PPAS 2022'!$5:$7</definedName>
    <definedName name="_xlnm.Print_Titles" localSheetId="0">'matrik keg opd'!$6:$8</definedName>
    <definedName name="_xlnm.Print_Titles" localSheetId="1">'plus pokpir'!$6:$8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7" l="1"/>
  <c r="C53" i="7"/>
  <c r="C52" i="7" s="1"/>
  <c r="C51" i="7" s="1"/>
  <c r="G94" i="7"/>
  <c r="F121" i="7"/>
  <c r="F95" i="7"/>
  <c r="C95" i="7"/>
  <c r="C94" i="7" s="1"/>
  <c r="C87" i="7"/>
  <c r="C86" i="7" s="1"/>
  <c r="F86" i="7"/>
  <c r="C81" i="7"/>
  <c r="C80" i="7" s="1"/>
  <c r="F80" i="7"/>
  <c r="F79" i="7"/>
  <c r="F53" i="7"/>
  <c r="C47" i="7"/>
  <c r="C42" i="7"/>
  <c r="C37" i="7"/>
  <c r="C35" i="7"/>
  <c r="C23" i="7"/>
  <c r="C15" i="7"/>
  <c r="C10" i="7"/>
  <c r="F81" i="6"/>
  <c r="F80" i="6"/>
  <c r="F86" i="6"/>
  <c r="F121" i="6"/>
  <c r="L207" i="2"/>
  <c r="L205" i="2"/>
  <c r="L203" i="2"/>
  <c r="L201" i="2"/>
  <c r="L199" i="2"/>
  <c r="L197" i="2"/>
  <c r="L196" i="2"/>
  <c r="L169" i="2" s="1"/>
  <c r="L166" i="2" s="1"/>
  <c r="L165" i="2" s="1"/>
  <c r="L164" i="2" s="1"/>
  <c r="L163" i="2" s="1"/>
  <c r="L162" i="2"/>
  <c r="L159" i="2"/>
  <c r="L153" i="2"/>
  <c r="L148" i="2"/>
  <c r="L143" i="2"/>
  <c r="L137" i="2"/>
  <c r="L132" i="2"/>
  <c r="L129" i="2"/>
  <c r="L127" i="2"/>
  <c r="L96" i="2"/>
  <c r="L90" i="2"/>
  <c r="L87" i="2"/>
  <c r="L86" i="2"/>
  <c r="L83" i="2"/>
  <c r="L80" i="2"/>
  <c r="L75" i="2"/>
  <c r="L72" i="2"/>
  <c r="L69" i="2"/>
  <c r="L64" i="2"/>
  <c r="L61" i="2"/>
  <c r="L56" i="2"/>
  <c r="L53" i="2"/>
  <c r="L50" i="2"/>
  <c r="L47" i="2"/>
  <c r="L46" i="2"/>
  <c r="L43" i="2"/>
  <c r="L38" i="2"/>
  <c r="L35" i="2"/>
  <c r="L25" i="2"/>
  <c r="L22" i="2"/>
  <c r="F81" i="7" l="1"/>
  <c r="C9" i="7"/>
  <c r="C8" i="7" s="1"/>
  <c r="C7" i="7" s="1"/>
  <c r="C93" i="7"/>
  <c r="C92" i="7"/>
  <c r="C11" i="3"/>
  <c r="C16" i="3"/>
  <c r="C19" i="3"/>
  <c r="C27" i="3"/>
  <c r="C24" i="3" s="1"/>
  <c r="C37" i="3"/>
  <c r="C40" i="3"/>
  <c r="G48" i="3"/>
  <c r="G50" i="3"/>
  <c r="C50" i="3"/>
  <c r="C47" i="3" s="1"/>
  <c r="G47" i="3" s="1"/>
  <c r="C54" i="3"/>
  <c r="C60" i="3"/>
  <c r="C59" i="3" s="1"/>
  <c r="C58" i="3" s="1"/>
  <c r="G86" i="3"/>
  <c r="C90" i="3"/>
  <c r="D90" i="3"/>
  <c r="C99" i="3"/>
  <c r="C98" i="3"/>
  <c r="C107" i="3"/>
  <c r="C106" i="3" s="1"/>
  <c r="C105" i="3" s="1"/>
  <c r="C104" i="3" s="1"/>
  <c r="G136" i="3"/>
  <c r="G134" i="3"/>
  <c r="M131" i="1"/>
  <c r="N102" i="2"/>
  <c r="N171" i="2"/>
  <c r="F95" i="6"/>
  <c r="C95" i="6"/>
  <c r="C94" i="6" s="1"/>
  <c r="C87" i="6"/>
  <c r="C86" i="6" s="1"/>
  <c r="C81" i="6"/>
  <c r="C80" i="6" s="1"/>
  <c r="F79" i="6"/>
  <c r="F53" i="6"/>
  <c r="C53" i="6"/>
  <c r="C52" i="6" s="1"/>
  <c r="C51" i="6" s="1"/>
  <c r="C47" i="6"/>
  <c r="C42" i="6"/>
  <c r="C37" i="6"/>
  <c r="C35" i="6"/>
  <c r="C23" i="6"/>
  <c r="C9" i="6" s="1"/>
  <c r="C15" i="6"/>
  <c r="C10" i="6"/>
  <c r="D107" i="3"/>
  <c r="D106" i="3"/>
  <c r="D104" i="3" s="1"/>
  <c r="G133" i="3"/>
  <c r="G107" i="3"/>
  <c r="D99" i="3"/>
  <c r="D98" i="3"/>
  <c r="G60" i="3"/>
  <c r="D60" i="3"/>
  <c r="D59" i="3" s="1"/>
  <c r="D58" i="3" s="1"/>
  <c r="D54" i="3"/>
  <c r="D47" i="3"/>
  <c r="D24" i="3"/>
  <c r="D16" i="3"/>
  <c r="D42" i="3"/>
  <c r="D40" i="3" s="1"/>
  <c r="D11" i="3"/>
  <c r="M210" i="2"/>
  <c r="G169" i="2"/>
  <c r="G166" i="2" s="1"/>
  <c r="G165" i="2" s="1"/>
  <c r="G164" i="2" s="1"/>
  <c r="G163" i="2" s="1"/>
  <c r="G160" i="2"/>
  <c r="G155" i="2" s="1"/>
  <c r="G154" i="2" s="1"/>
  <c r="G157" i="2"/>
  <c r="G151" i="2"/>
  <c r="G149" i="2"/>
  <c r="G146" i="2"/>
  <c r="G144" i="2" s="1"/>
  <c r="G141" i="2"/>
  <c r="G139" i="2"/>
  <c r="G135" i="2"/>
  <c r="G133" i="2" s="1"/>
  <c r="G100" i="2"/>
  <c r="G130" i="2"/>
  <c r="G94" i="2"/>
  <c r="G92" i="2" s="1"/>
  <c r="G91" i="2" s="1"/>
  <c r="G84" i="2"/>
  <c r="G88" i="2"/>
  <c r="G81" i="2"/>
  <c r="G78" i="2"/>
  <c r="G73" i="2"/>
  <c r="G70" i="2"/>
  <c r="G67" i="2"/>
  <c r="G62" i="2"/>
  <c r="G59" i="2"/>
  <c r="G57" i="2" s="1"/>
  <c r="G44" i="2"/>
  <c r="G39" i="1"/>
  <c r="G41" i="2"/>
  <c r="G48" i="2"/>
  <c r="G51" i="2"/>
  <c r="G54" i="2"/>
  <c r="G36" i="2"/>
  <c r="G31" i="2" s="1"/>
  <c r="G33" i="2"/>
  <c r="G28" i="2"/>
  <c r="G23" i="2"/>
  <c r="G20" i="2"/>
  <c r="G65" i="2"/>
  <c r="C124" i="7" l="1"/>
  <c r="C8" i="6"/>
  <c r="G76" i="2"/>
  <c r="G98" i="2"/>
  <c r="G97" i="2" s="1"/>
  <c r="G18" i="2"/>
  <c r="G39" i="2"/>
  <c r="G87" i="3"/>
  <c r="G26" i="2"/>
  <c r="L28" i="2"/>
  <c r="G138" i="2"/>
  <c r="D10" i="3"/>
  <c r="D9" i="3" s="1"/>
  <c r="C7" i="6"/>
  <c r="C124" i="6"/>
  <c r="C10" i="3"/>
  <c r="C9" i="3" s="1"/>
  <c r="C8" i="3" s="1"/>
  <c r="D8" i="3"/>
  <c r="D140" i="3"/>
  <c r="C93" i="6"/>
  <c r="C92" i="6"/>
  <c r="C140" i="3"/>
  <c r="D105" i="3"/>
  <c r="G12" i="2"/>
  <c r="G11" i="2" s="1"/>
  <c r="G10" i="2" s="1"/>
  <c r="G208" i="2" s="1"/>
  <c r="N210" i="2" s="1"/>
  <c r="G140" i="3" l="1"/>
</calcChain>
</file>

<file path=xl/comments1.xml><?xml version="1.0" encoding="utf-8"?>
<comments xmlns="http://schemas.openxmlformats.org/spreadsheetml/2006/main">
  <authors>
    <author>Disnakerin</author>
  </authors>
  <commentList>
    <comment ref="E108" authorId="0">
      <text>
        <r>
          <rPr>
            <b/>
            <sz val="9"/>
            <color indexed="81"/>
            <rFont val="Tahoma"/>
            <family val="2"/>
          </rPr>
          <t>Disnakerin:</t>
        </r>
        <r>
          <rPr>
            <sz val="9"/>
            <color indexed="81"/>
            <rFont val="Tahoma"/>
            <family val="2"/>
          </rPr>
          <t xml:space="preserve">
Bantuan produksi conten creator, desa cipari (sdh di edit)</t>
        </r>
      </text>
    </comment>
    <comment ref="E114" authorId="0">
      <text>
        <r>
          <rPr>
            <b/>
            <sz val="9"/>
            <color indexed="81"/>
            <rFont val="Tahoma"/>
            <family val="2"/>
          </rPr>
          <t>Disnakerin:</t>
        </r>
        <r>
          <rPr>
            <sz val="9"/>
            <color indexed="81"/>
            <rFont val="Tahoma"/>
            <family val="2"/>
          </rPr>
          <t xml:space="preserve">
Pelatihan Pembuatan Homeset KUB Hastarini (sdh di edit)</t>
        </r>
      </text>
    </comment>
    <comment ref="E127" authorId="0">
      <text>
        <r>
          <rPr>
            <b/>
            <sz val="9"/>
            <color indexed="81"/>
            <rFont val="Tahoma"/>
            <family val="2"/>
          </rPr>
          <t>Disnakerin:</t>
        </r>
        <r>
          <rPr>
            <sz val="9"/>
            <color indexed="81"/>
            <rFont val="Tahoma"/>
            <family val="2"/>
          </rPr>
          <t xml:space="preserve">
Penyediaan pengadaan peralatan pendidikan dan keterampilan bagi pencaker (</t>
        </r>
        <r>
          <rPr>
            <b/>
            <i/>
            <sz val="9"/>
            <color indexed="81"/>
            <rFont val="Tahoma"/>
            <family val="2"/>
          </rPr>
          <t>sdh di edit</t>
        </r>
        <r>
          <rPr>
            <sz val="9"/>
            <color indexed="81"/>
            <rFont val="Tahoma"/>
            <family val="2"/>
          </rPr>
          <t>)</t>
        </r>
      </text>
    </comment>
    <comment ref="E173" authorId="0">
      <text>
        <r>
          <rPr>
            <b/>
            <sz val="9"/>
            <color indexed="81"/>
            <rFont val="Tahoma"/>
            <family val="2"/>
          </rPr>
          <t>Disnakerin:</t>
        </r>
        <r>
          <rPr>
            <sz val="9"/>
            <color indexed="81"/>
            <rFont val="Tahoma"/>
            <family val="2"/>
          </rPr>
          <t xml:space="preserve">
KUBE AL barokah (sdh di edit)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G136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ANGGARAN YG DI RECOFUSING</t>
        </r>
      </text>
    </comment>
  </commentList>
</comments>
</file>

<file path=xl/sharedStrings.xml><?xml version="1.0" encoding="utf-8"?>
<sst xmlns="http://schemas.openxmlformats.org/spreadsheetml/2006/main" count="3804" uniqueCount="570">
  <si>
    <t>RENCANA KERJA ORGANISASI PERANGKAT DAERAH (RENJA OPD)</t>
  </si>
  <si>
    <t>DINAS KETENAGAKERJAAN DAN PERINDUSTRIAN KABUPATEN CILACAP</t>
  </si>
  <si>
    <t>TAHUN 2022</t>
  </si>
  <si>
    <t>NO</t>
  </si>
  <si>
    <t>KODE</t>
  </si>
  <si>
    <t>URUSAN/BIDANG URUSAN/PROGRAM/KEGIATAN/ SUB KEGIATAN</t>
  </si>
  <si>
    <t>INDIKATOR PROGRAM/KEGIATAN/SUB KEGIATAN</t>
  </si>
  <si>
    <t>CAPAIAN KINERJA DAN KERANGKA PENDANAAN</t>
  </si>
  <si>
    <t>KELOMPOK SASARAN</t>
  </si>
  <si>
    <t>PRAKIRAAN MAJU RENCANA TAHUN 2023</t>
  </si>
  <si>
    <t>TARGET 2022</t>
  </si>
  <si>
    <t>PAGU INDIKATIF
(Rp)</t>
  </si>
  <si>
    <t>LOKASI</t>
  </si>
  <si>
    <t>SUMBER DANA</t>
  </si>
  <si>
    <t>1</t>
  </si>
  <si>
    <t>2</t>
  </si>
  <si>
    <t>3</t>
  </si>
  <si>
    <t>4</t>
  </si>
  <si>
    <t>6</t>
  </si>
  <si>
    <t>7</t>
  </si>
  <si>
    <t>10</t>
  </si>
  <si>
    <t>12</t>
  </si>
  <si>
    <t/>
  </si>
  <si>
    <t>URUSAN PEMERINTAHAN WAJIB YANG TIDAK BERKAITAN DENGAN PELAYANAN DASAR</t>
  </si>
  <si>
    <t>2.07</t>
  </si>
  <si>
    <t>URUSAN PEMERINTAHAN BIDANG TENAGA KERJA</t>
  </si>
  <si>
    <t>1.</t>
  </si>
  <si>
    <t>2.07.3-31.2-7.0-0.05.01</t>
  </si>
  <si>
    <t>PROGRAM PENUNJANG URUSAN PEMERINTAHAN DAERAH KABUPATEN/KOTA</t>
  </si>
  <si>
    <t>2.07.3-31.2-7.0-0.05.01.2.01</t>
  </si>
  <si>
    <t>Perencanaan, Penganggaran, dan Evaluasi Kinerja Perangkat Daerah</t>
  </si>
  <si>
    <t>40.000.000,00</t>
  </si>
  <si>
    <t>-</t>
  </si>
  <si>
    <t>Jumlah dokumen Perencanaan, Penganggaran, dan Evaluasi Kinerja Perangkat Daerah
(dokumen)</t>
  </si>
  <si>
    <t>(Kantor Disnakerin Jl. Perwira No 30, Sidanegara, Kec. Cilacap Tengah)</t>
  </si>
  <si>
    <t>Penyusunan Dokumen Perencanaan Perangkat Daerah</t>
  </si>
  <si>
    <t>25.000.000,00</t>
  </si>
  <si>
    <t>(Kantor Disnakerin Jl. Perwira 30, Sidanegara, Kec. Cilacap Tengah)</t>
  </si>
  <si>
    <t>(Kantor Disnakerin Jl. Perwira No. 30, Sidanegara, Kec. Cilacap Tengah)</t>
  </si>
  <si>
    <t>PENDAPATAN ASLI DAERAH (PAD)</t>
  </si>
  <si>
    <t xml:space="preserve"> </t>
  </si>
  <si>
    <t>Evaluasi Kinerja Perangkat Daerah</t>
  </si>
  <si>
    <t>15.000.000,00</t>
  </si>
  <si>
    <t>Tersusunnya dokumen evaluasi, monitoring dan pelaporan SAKIP Disnakerin Kab. Cilacap
(dokumen)</t>
  </si>
  <si>
    <t>Penyusunan evaluasi, moitoring dan pelaporan SAKIP Disnakerin 
(dokumen)</t>
  </si>
  <si>
    <t>2.07.3-31.2-7.0-0.05.01.2.02</t>
  </si>
  <si>
    <t>Administrasi Keuangan Perangkat Daerah</t>
  </si>
  <si>
    <t>4.203.113.131,00</t>
  </si>
  <si>
    <t>Terpehuhinya administrasi keuangan perangkat daerah
(bulan)</t>
  </si>
  <si>
    <t>Penyediaan Gaji dan Tunjangan ASN</t>
  </si>
  <si>
    <t>Terpenuhinya administrasi keuangan perangkat daerah
(bulan)</t>
  </si>
  <si>
    <t>Tambahan penghasilan berdasarkan beban kerja
(bulan)</t>
  </si>
  <si>
    <t>2.07.3-31.2-7.0-0.05.01.2.05</t>
  </si>
  <si>
    <t>Administrasi Kepegawaian Perangkat Daerah</t>
  </si>
  <si>
    <t>56.000.000,00</t>
  </si>
  <si>
    <t>Jumlah dokumen Administrasi Kepegawaian perangkat daerah
(dokumen)</t>
  </si>
  <si>
    <t>Pengadaan Pakaian Dinas Beserta Atribut Kelengkapannya</t>
  </si>
  <si>
    <t>31.000.000,00</t>
  </si>
  <si>
    <t>Tersedianya pakaian seragam kantor Disnakerin
(stel)</t>
  </si>
  <si>
    <t>60</t>
  </si>
  <si>
    <t>Penyediaan Pakaian Dinas beserta atribut kelengkapannya
(stel)</t>
  </si>
  <si>
    <t>Pendidikan dan Pelatihan Pegawai Berdasarkan Tugas dan Fungsi</t>
  </si>
  <si>
    <t>Diikutinya diklat peningkatan kapasitas pegawai
(bulan)</t>
  </si>
  <si>
    <t>Penyediaan pendidikan dan pelatihan formal
(bulan)</t>
  </si>
  <si>
    <t>2.07.3-31.2-7.0-0.05.01.2.06</t>
  </si>
  <si>
    <t>Administrasi Umum Perangkat Daerah</t>
  </si>
  <si>
    <t>882.601.000,00</t>
  </si>
  <si>
    <t>Jumlah administrasi umum perangkat daerah
(dokumen)</t>
  </si>
  <si>
    <t>Penyediaan Komponen Instalasi Listrik/Penerangan Bangunan Kantor</t>
  </si>
  <si>
    <t>28.000.000,00</t>
  </si>
  <si>
    <t>Terpenuhinya komponen listrik/penerangan bangunan kantor disnakerin
(bulan)</t>
  </si>
  <si>
    <t>Penyediaan komponen instalasi listrik/penerangan bangunan kantor
(bulan)</t>
  </si>
  <si>
    <t>Penyediaan Peralatan dan Perlengkapan Kantor</t>
  </si>
  <si>
    <t>(Kantor Disnakerin Jl. Periwra No. 30, Sidanegara, Kec. Cilacap Tengah)</t>
  </si>
  <si>
    <t>Penyediaan Peralatan dan perlengkapan kantor
(bulan)</t>
  </si>
  <si>
    <t>Penyediaan Bahan Logistik Kantor</t>
  </si>
  <si>
    <t>115.601.000,00</t>
  </si>
  <si>
    <t>Tersedianya makanan dan minuman pegawai disnakerin
(bulan)</t>
  </si>
  <si>
    <t>Penyediaan makanan dan minuman
(bulan)</t>
  </si>
  <si>
    <t>Penyediaan Barang Cetakan dan Penggandaan</t>
  </si>
  <si>
    <t>60.000.000,00</t>
  </si>
  <si>
    <t>Tersedianya foto, amplop, kop dinas, fotocopy, buku laporan, blangko-blangko dan barang cetak lainnya
(bulan)</t>
  </si>
  <si>
    <t>Penyediaan foto, amplop, kop dinas, fotocopy, buku laporan, blangko-blangko dan barang cetak lainnya
(bulan)</t>
  </si>
  <si>
    <t>Penyelenggaraan Rapat Koordinasi dan Konsultasi SKPD</t>
  </si>
  <si>
    <t>650.000.000,00</t>
  </si>
  <si>
    <t>Terlaksananya rapat-rapat koordinasi dan konsultasi ke luar dan dalam daerah disnakerin kab cilacap tahun 2022
(bulan)</t>
  </si>
  <si>
    <t>(Kantor Disnakerin Jl. Periwra No. 30, Cilacap Tengah)</t>
  </si>
  <si>
    <t>2.07.3-31.2-7.0-0.05.01.2.07</t>
  </si>
  <si>
    <t>Pengadaan Barang Milik Daerah Penunjang Urusan Pemerintah Daerah</t>
  </si>
  <si>
    <t>58.000.000,00</t>
  </si>
  <si>
    <t>Pengadaan Sarana dan Prasarana Pendukung Gedung Kantor atau Bangunan Lainnya</t>
  </si>
  <si>
    <t>Tersedianya Perlengkapan Kantor Disnakerin
(bulan)</t>
  </si>
  <si>
    <t>Penyediiaan Perlengkapan Gedung Kantor Disnakerin
(bulan)</t>
  </si>
  <si>
    <t>2.07.3-31.2-7.0-0.05.01.2.08</t>
  </si>
  <si>
    <t>Penyediaan Jasa Penunjang Urusan Pemerintahan Daerah</t>
  </si>
  <si>
    <t>830.000.000,00</t>
  </si>
  <si>
    <t>Penyediaan Jasa Komunikasi, Sumber Daya Air dan Listrik</t>
  </si>
  <si>
    <t>180.000.000,00</t>
  </si>
  <si>
    <t>Terbayarnya jasa telepon, air, listrik, internet, dan surat kabar
(bulan)</t>
  </si>
  <si>
    <t>Penyediaan jasa komunikasi sumber daya air dan listrik
(bulan)</t>
  </si>
  <si>
    <t>Penyediaan Jasa Peralatan dan Perlengkapan Kantor</t>
  </si>
  <si>
    <t>50.000.000,00</t>
  </si>
  <si>
    <t>Tersedianya jasa peralatan dan perlengkapan 
(bulan)</t>
  </si>
  <si>
    <t>Penyediaan jasa peralatan dan perlengkapan kantor
(bulan)</t>
  </si>
  <si>
    <t>Penyediaan Jasa Pelayanan Umum Kantor</t>
  </si>
  <si>
    <t>600.000.000,00</t>
  </si>
  <si>
    <t>Terbayarnya honor petugas pengelola keuangan dan pegawan Non ASN
(bulan)</t>
  </si>
  <si>
    <t>Penyediaan jasa administrasi keuangan
(bulan)</t>
  </si>
  <si>
    <t>2.07.3-31.2-7.0-0.05.01.2.09</t>
  </si>
  <si>
    <t>Pemeliharaan Barang Milik Daerah Penunjang Urusan Pemerintahan Daerah</t>
  </si>
  <si>
    <t>694.000.000,00</t>
  </si>
  <si>
    <t>Penyediaan Jasa Pemeliharaan, Biaya Pemeliharaan, Pajak, dan Perizinan Kendaraan Dinas Operasional atau Lapangan</t>
  </si>
  <si>
    <t>160.000.000,00</t>
  </si>
  <si>
    <t>Terpeliharanya kendaraan operasional kantor disnakerin
(bulan)</t>
  </si>
  <si>
    <t>Penyediaan pemeliharaan rutin/berkala kendaraaan dinas/operasioanl
(bulan)</t>
  </si>
  <si>
    <t>Pemeliharaan Peralatan dan Mesin Lainnya</t>
  </si>
  <si>
    <t>32.000.000,00</t>
  </si>
  <si>
    <t>Terpeliaharanya peralatan kantor disnakerin
(bulan)</t>
  </si>
  <si>
    <t>Penyediaan Pemeliharan rutin/berkala peralatan gedung kantor
(bulan)</t>
  </si>
  <si>
    <t>Pemeliharaan/Rehabilitasi Gedung Kantor dan Bangunan Lainnya</t>
  </si>
  <si>
    <t>470.000.000,00</t>
  </si>
  <si>
    <t>Terpeliharanya gedung kantor disnakerin
(bulan)</t>
  </si>
  <si>
    <t>(Kantor Disnakerin Jl. Perwira No. 30, Jalan urip sumiharjo no.15 (BLKLN), Sidanegara, Kec. Cilacap Tengah)</t>
  </si>
  <si>
    <t>Penyediaan pemeliharaan rutin/berkala gedung kantor
(bulan)</t>
  </si>
  <si>
    <t>(Kantor Disnakerin Jl. Perwira No. 30, Jl. Urip Sumiharjo No. 15 (BLKLN), Sidanegara, Kec. Cilacap Tengah)</t>
  </si>
  <si>
    <t>Pemeliharaan/Rehabilitasi Sarana dan Prasarana Pendukung Gedung Kantor atau Bangunan Lainnya</t>
  </si>
  <si>
    <t>Terpeliharanya perlengkapan gedung kantor disnakerin
(bulan)</t>
  </si>
  <si>
    <t>Penyediaan pemeliharaan rutin/berkala perlengkapan gedung kantor
(bulan)</t>
  </si>
  <si>
    <t>2.</t>
  </si>
  <si>
    <t>2.07.3-31.2-7.0-0.05.02</t>
  </si>
  <si>
    <t>PROGRAM PERENCANAAN TENAGA KERJA</t>
  </si>
  <si>
    <t>2.07.3-31.2-7.0-0.05.02.2.01</t>
  </si>
  <si>
    <t>Penyusunan Rencana Tenaga Kerja (RTK)</t>
  </si>
  <si>
    <t>Penyusunan Rencana Tenaga Kerja Mikro</t>
  </si>
  <si>
    <t>Tersusunnya buku data base ketenagakerjaan
(bulan)</t>
  </si>
  <si>
    <t>Penyusunan data base tenaga kerja daerah
(bulan)</t>
  </si>
  <si>
    <t>Dana Transfer Umum - Dana Alokasi Umum</t>
  </si>
  <si>
    <t>3.</t>
  </si>
  <si>
    <t>2.07.3-31.2-7.0-0.05.03</t>
  </si>
  <si>
    <t>PROGRAM PELATIHAN KERJA DAN PRODUKTIVITAS TENAGA KERJA</t>
  </si>
  <si>
    <t>2.07.3-31.2-7.0-0.05.03.2.01</t>
  </si>
  <si>
    <t>Pelaksanaan Pelatihan berdasarkan Unit Kompetensi</t>
  </si>
  <si>
    <t>713.000.000,00</t>
  </si>
  <si>
    <t>Jumlah Pencari Kerja yang dilatih berdasarkan unit kompetensi
(orang)</t>
  </si>
  <si>
    <t>130</t>
  </si>
  <si>
    <t>Proses Pelaksanaan Pendidikan dan Pelatihan Keterampilan bagi Pencari Kerja berdasarkan Klaster Kompetensi</t>
  </si>
  <si>
    <t>483.000.000,00</t>
  </si>
  <si>
    <t>Meningkatnya keterampilan pencari kerja (CPMI)
(orang)</t>
  </si>
  <si>
    <t>50</t>
  </si>
  <si>
    <t>(Kantor Disnakerin Jl, Perwira No. 30, Sidanegara, Kec. Cilacap Tengah)</t>
  </si>
  <si>
    <t>Penyediaan pengadaan peralatan pendidikan dan keterampilan bagi pencaker
(Orang/ Kali)</t>
  </si>
  <si>
    <t>210.000.000,00</t>
  </si>
  <si>
    <t>Meningkatnya keterampilan pencaker di wilayah penghasil bahan baku industri hasil tembakau (DBHCHT)
(orang)</t>
  </si>
  <si>
    <t>40</t>
  </si>
  <si>
    <t>Penyediaan pendidikan dan pelatihan keterampilan bagi pencaker
(orang)</t>
  </si>
  <si>
    <t>273.000.000,00</t>
  </si>
  <si>
    <t>DBH CHT</t>
  </si>
  <si>
    <t>Pengadaan Sarana Pelatihan Kerja Kabupaten/Kota</t>
  </si>
  <si>
    <t>230.000.000,00</t>
  </si>
  <si>
    <t>Tersedianya peralatan pendidikan dan keterampilan bagi pencaker
(paket)</t>
  </si>
  <si>
    <t>Penyediaan pengadaan peralatan pendidikan dan keterampilan bagi pencaker
(paket)</t>
  </si>
  <si>
    <t>2.07.3-31.2-7.0-0.05.03.2.02</t>
  </si>
  <si>
    <t>Pembinaan Lembaga Pelatihan Kerja Swasta</t>
  </si>
  <si>
    <t>37.800.000,00</t>
  </si>
  <si>
    <t>Jumlah Lembaga Pelatihan Kerja Swasta terbina 
(LPK)</t>
  </si>
  <si>
    <t>103</t>
  </si>
  <si>
    <t>108</t>
  </si>
  <si>
    <t>Terbinanya pengurus LPK
(orang)</t>
  </si>
  <si>
    <t>90</t>
  </si>
  <si>
    <t>Pembinaan bagi Lembaga Pelatihan dan Keterampilan (LPK)
(orang)</t>
  </si>
  <si>
    <t>4.</t>
  </si>
  <si>
    <t>2.07.3-31.2-7.0-0.05.04</t>
  </si>
  <si>
    <t>PROGRAM PENEMPATAN TENAGA KERJA</t>
  </si>
  <si>
    <t>2.07.3-31.2-7.0-0.05.04.2.02</t>
  </si>
  <si>
    <t>Penerbitan Izin Lembaga Penempatan Tenaga Kerja Swasta (LPTKS) dalam 1 (satu) Daerah Kabupaten/Kota</t>
  </si>
  <si>
    <t>Jumlah Penerbitan Rekomendasi izin lembaga penempatan tenaga kerja
(Rekomendasi)</t>
  </si>
  <si>
    <t>(Kantor Disnakerin Jl. Perwira No. 30, Cilacap Tengah)</t>
  </si>
  <si>
    <t>Pengawasan dan Pengendalian LPTKS</t>
  </si>
  <si>
    <t>Terbinanya pengurus LPTKS
(orang, kegiatan)</t>
  </si>
  <si>
    <t>200</t>
  </si>
  <si>
    <t>Pengendalian dan Pembinaan Lembaga Penyalur Tenaga Kerja
(orang, kegiatan)</t>
  </si>
  <si>
    <t>200,2</t>
  </si>
  <si>
    <t>2.07.3-31.2-7.0-0.05.04.2.03</t>
  </si>
  <si>
    <t>Pengelolaan Informasi Pasar Kerja</t>
  </si>
  <si>
    <t>65.000.000,00</t>
  </si>
  <si>
    <t>Jumlah informasi lowongan kerja 
(lowongan)</t>
  </si>
  <si>
    <t>7.500</t>
  </si>
  <si>
    <t>7.750</t>
  </si>
  <si>
    <t>Job Fair/Bursa Kerja</t>
  </si>
  <si>
    <t>Terlayaninya pemohon AK-1 bagi pencaker
(persen)</t>
  </si>
  <si>
    <t>100</t>
  </si>
  <si>
    <t>Penyebarluasan informasi bursa tenaga kerja
(persen)</t>
  </si>
  <si>
    <t>2.07.3-31.2-7.0-0.05.04.2.04</t>
  </si>
  <si>
    <t>Pelindungan PMI (Pra dan Purna Penempatan) di Daerah Kabupaten/Kota</t>
  </si>
  <si>
    <t>336.732.100,00</t>
  </si>
  <si>
    <t>Jumlah PMI terlindungi
(orang)</t>
  </si>
  <si>
    <t>2.250</t>
  </si>
  <si>
    <t>2.500</t>
  </si>
  <si>
    <t>Penyediaan Layanan Terpadu pada Calon Pekerja Migran</t>
  </si>
  <si>
    <t>Terlayaninya dan terlindunginya pencaker ke luar negeri
(bulan)</t>
  </si>
  <si>
    <t>Pemberdayaan lembaga ketenagakerjaan layanan TKI Satu Atap (LTSA)
(bulan)</t>
  </si>
  <si>
    <t>5.</t>
  </si>
  <si>
    <t>2.07.3-31.2-7.0-0.05.05</t>
  </si>
  <si>
    <t>PROGRAM HUBUNGAN INDUSTRIAL</t>
  </si>
  <si>
    <t>2.07.3-31.2-7.0-0.05.05.2.02</t>
  </si>
  <si>
    <t>Pencegahan dan Penyelesaian Perselisihan Hubungan Industrial, Mogok Kerja dan Penutupan Perusahaan di Daerah Kabupaten/Kota</t>
  </si>
  <si>
    <t>150.000.000,00</t>
  </si>
  <si>
    <t>Jumlah perusahaan yang dibina
(perusahaan)</t>
  </si>
  <si>
    <t>80</t>
  </si>
  <si>
    <t>Pencegahan Perselisihan Hubungan Industrial, Mogok Kerja, dan Penutupan Perusahaan yang Berakibat/Berdampak pada Kepentingan di 1 (satu) Daerah Kabupaten/Kota</t>
  </si>
  <si>
    <t>Terlaksananya koordinasi penentuan UMK
(kegiatan)</t>
  </si>
  <si>
    <t>36</t>
  </si>
  <si>
    <t>Pemberdayaan lembaga kerjasama dewan pengupahan, serikat buruh/pekerja
(kegiatan)</t>
  </si>
  <si>
    <t>Pelaksanaan Operasional Lembaga Kerjasama Tripartit Daerah Kabupaten/Kota</t>
  </si>
  <si>
    <t>Terlaksanaya rapat sekretariat dan pembinaan ketenagakerjaan, terlaksananya kegiatan may day 2022, terlaksananya sosialisasi UU Ketenagakerjaan dan terlaksananya mediasi kasus ketenagakerjaan
(orang, kegiatan)</t>
  </si>
  <si>
    <t>Pemberdayaan lembaga kerjasama tripartit
(orang, kegiatan)</t>
  </si>
  <si>
    <t>URUSAN PEMERINTAHAN PILIHAN</t>
  </si>
  <si>
    <t>3.31</t>
  </si>
  <si>
    <t>URUSAN PEMERINTAHAN BIDANG PERINDUSTRIAN</t>
  </si>
  <si>
    <t>3.31.3-31.2-7.0-0.05.02</t>
  </si>
  <si>
    <t>PROGRAM PERENCANAAN DAN PEMBANGUNAN INDUSTRI</t>
  </si>
  <si>
    <t>3.31.3-31.2-7.0-0.05.02.2.01</t>
  </si>
  <si>
    <t>Penyusunan dan Evaluasi Rencana Pembangunan Industri Kabupaten/Kota</t>
  </si>
  <si>
    <t>1.235.320.000,00</t>
  </si>
  <si>
    <t>Jumlah IKM/Pelaku Industri terbina
(IKM)</t>
  </si>
  <si>
    <t>700</t>
  </si>
  <si>
    <t>715</t>
  </si>
  <si>
    <t>Koordinasi, Sinkronisasi, dan Pelaksanaan Pembangunan Sarana dan Prasarana Industri</t>
  </si>
  <si>
    <t>Koordinasi, Sinkronisasi, dan Pelaksanaan Pemberdayaan Industri dan Peran Serta Masyarakat</t>
  </si>
  <si>
    <t>Terlaksananya Pelatihan keterampilan bagi kelompok industri kecil dan terlaksananya pendampingan teknis pelaku industri
(orang)</t>
  </si>
  <si>
    <t>330</t>
  </si>
  <si>
    <t>Pembinaan Industri Kecil dan menengah dalam memperkuat jaringan klaster industri
(orang)</t>
  </si>
  <si>
    <t>457.000.000,00</t>
  </si>
  <si>
    <t>Terbina dan tersertifikasinya IKM gula semut
(IKM)</t>
  </si>
  <si>
    <t>Pengembangan IKM dalam memperkuat sentra-sentra industri
(IKM)</t>
  </si>
  <si>
    <t>170.000.000,00</t>
  </si>
  <si>
    <t>Terlaksananya pelatihan keterampilan bagi pelaku industri kreatif
(orang)</t>
  </si>
  <si>
    <t>20</t>
  </si>
  <si>
    <t>Pembinaan kemampuan teknologi industri
(orang)</t>
  </si>
  <si>
    <t>Terbina dan terlatihnya peserta pelatihan
(orang)</t>
  </si>
  <si>
    <t>Pembinaan kemampuan teknologi industri kreatif
(orang)</t>
  </si>
  <si>
    <t>200.000.000,00</t>
  </si>
  <si>
    <t>Terbina dan terdampinginya IKM Gula Kelapa
(IKM)</t>
  </si>
  <si>
    <t>200.00</t>
  </si>
  <si>
    <t>Pembinaan dan pendampingan teknis sentra industri potensial
(IKM)</t>
  </si>
  <si>
    <t>148.320.000,00</t>
  </si>
  <si>
    <t>Tersertifikasinya gula organik 
(IKM)</t>
  </si>
  <si>
    <t>Bantuan sertifikasi gula organik
(IKM)</t>
  </si>
  <si>
    <t>J U M L A H</t>
  </si>
  <si>
    <t>Tabel 4.1</t>
  </si>
  <si>
    <t>99.000.000,00</t>
  </si>
  <si>
    <t>Penyusunan dokumen renja, renja perubahan dan renstra disnakerin 
(dokumen)</t>
  </si>
  <si>
    <t>Tersusunnya dokumen renja, renja perubahan dan renstra disnakerin
(dokumen)</t>
  </si>
  <si>
    <t>Renja, Renja Perubahan dan Renstra</t>
  </si>
  <si>
    <t>Laporan SAKIP</t>
  </si>
  <si>
    <t>Renja, Renja Perubahan, Renstra dan Dok laporan SAKIP</t>
  </si>
  <si>
    <t>ASN Disnakerin</t>
  </si>
  <si>
    <t>Pakaian Dinas dan atribut</t>
  </si>
  <si>
    <t>Komponen Instalasi listrik</t>
  </si>
  <si>
    <t>Peralatan dan perlengkapan kantor</t>
  </si>
  <si>
    <t>Makanan dan Minuman</t>
  </si>
  <si>
    <t>Foto, amplop, Kop Dinas, Fotocopy, buku laporan, blangko dan barang cetak lainnya</t>
  </si>
  <si>
    <t>Rapat-rapat koordinasi dan konsultasi</t>
  </si>
  <si>
    <t>Perlengkapan gedung kantor</t>
  </si>
  <si>
    <t>Jasa komunikasi, air dan listrik</t>
  </si>
  <si>
    <t>Jasa peralatan dan perlengkapan kantor</t>
  </si>
  <si>
    <t>Petugas pengelola keuangan dan pegawai Non ASN</t>
  </si>
  <si>
    <t xml:space="preserve">Kendaraan Dinas/Operasioanal </t>
  </si>
  <si>
    <t>Peralatan gedung kantor</t>
  </si>
  <si>
    <t>Gedung kantor</t>
  </si>
  <si>
    <t xml:space="preserve">Buku data base ketenagakerjaan </t>
  </si>
  <si>
    <t>Pencaker</t>
  </si>
  <si>
    <t>LPK</t>
  </si>
  <si>
    <t>Pengurus LPTKS</t>
  </si>
  <si>
    <t>Dewan pengupahan, serikat buruh/pekerja</t>
  </si>
  <si>
    <t>Perusahaan</t>
  </si>
  <si>
    <t>Pelaku Industri</t>
  </si>
  <si>
    <t>IKM Cilacap</t>
  </si>
  <si>
    <t>Pelaku industri kreatif</t>
  </si>
  <si>
    <t>TARGET 2023</t>
  </si>
  <si>
    <t>Kelompok Pemuda Desa Cipari</t>
  </si>
  <si>
    <t>100.000.000,00</t>
  </si>
  <si>
    <t>(Cipari, Cipari, Kec. Cipari)</t>
  </si>
  <si>
    <t>(Desa Sawangan, Sawangan, Kec Jeruklegi)</t>
  </si>
  <si>
    <t>(Tritih Lor, tritih Lor, Kec. Jeruklegi)</t>
  </si>
  <si>
    <t>(Desa Rawaapu, Rawaapu, kec. Patimuan)</t>
  </si>
  <si>
    <t>(Desa Sumingkir, Sumingkir Kec. Jeruklegi)</t>
  </si>
  <si>
    <t>Pelatihan Menjahit KUB Fatimah Az Zahra (Kelompok)</t>
  </si>
  <si>
    <t>(Gumilir, gumilir, Kec. Cilacap Utara)</t>
  </si>
  <si>
    <t>Pelatihan Menjahit KUB Srikandi Sholehah (Kelmpok)</t>
  </si>
  <si>
    <t>Pelatihan Pembuatan Tempe (Kelompok)</t>
  </si>
  <si>
    <t>Pelatihan pengolahan Hasil Laut KUB Bina Insani (Kelompok)</t>
  </si>
  <si>
    <t>(Desa Cibeunying, Cibeunying, Kec. Majenang)</t>
  </si>
  <si>
    <t>(Desa Boja, Boja, Kec. Majenang)</t>
  </si>
  <si>
    <t>(Desa Mulyasari, Mulyasari, Kec. Majenang)</t>
  </si>
  <si>
    <t>(Desa Dayeuhluhur, Dayeuhluhur, Kec. Dayeuhluhur)</t>
  </si>
  <si>
    <t>(Desa jenang, Jenang, Kec. Majenang)</t>
  </si>
  <si>
    <t>Bantuan Kelompok Usaha Bersama (KUBE) RA Rian Berkah Jaya (Kelompok)</t>
  </si>
  <si>
    <t>Bantuan Sarana Prasarana peralatan kepada kelompok usaha service restorasi sepeda dan sepada motor (KUBE) BERKAH JAYA</t>
  </si>
  <si>
    <t>Pelatihan Pembuatan Gembus (Kelompok)</t>
  </si>
  <si>
    <t>Tersedianya ATK Disnakerin dan tersedianya peralatan dan perlengkapan kantor (bulan)</t>
  </si>
  <si>
    <t>Penyediaan ATK Disnakerin (bulan)</t>
  </si>
  <si>
    <t>ATK Disnakerin</t>
  </si>
  <si>
    <t>Pengadaan Mebel</t>
  </si>
  <si>
    <t>Penyediaan meja rapat kantor Disnakerin (unit)</t>
  </si>
  <si>
    <t>Tersedianya perlengkapan kantor disnakerin (unit)</t>
  </si>
  <si>
    <t>Tersedianya Fasilitas peserta pelatihan (unit)</t>
  </si>
  <si>
    <t>Penyediaan Fasilitas bagi peserta pelatihan (unit)</t>
  </si>
  <si>
    <t>Penyediaan pemeliharaan rutin/berkala kendaraaan dinas/operasioanl
(mobil/motor)</t>
  </si>
  <si>
    <t>Terpeliharanya kendaraan operasional kantor disnakerin
(mobil/motor)</t>
  </si>
  <si>
    <r>
      <t>Penyediaan pemeliharaan rutin/berkala gedung kantor
(m</t>
    </r>
    <r>
      <rPr>
        <sz val="8"/>
        <color indexed="8"/>
        <rFont val="Calibri"/>
        <family val="2"/>
      </rPr>
      <t>²</t>
    </r>
    <r>
      <rPr>
        <sz val="8"/>
        <color indexed="8"/>
        <rFont val="Bookman Old Style"/>
        <family val="1"/>
      </rPr>
      <t>)</t>
    </r>
  </si>
  <si>
    <t>Pemeliharaan swakelola gedung kantor (m²)</t>
  </si>
  <si>
    <t>Penyediaan pemeliharaan rutin/berkala perlengkapan gedung kantor
(unit)</t>
  </si>
  <si>
    <t>Terpeliharanya perlengkapan gedung kantor disnakerin
(unit)</t>
  </si>
  <si>
    <t>Tersusunnya buku data base ketenagakerjaan
(dokumen)</t>
  </si>
  <si>
    <t>Penyusunan data base tenaga kerja daerah
(dokumen)</t>
  </si>
  <si>
    <t>Tersedianya peralatan pendidikan dan keterampilan bagi pencaker 10 PC, 10 UPS, 1 laptop, 1 lcd proyektor, 11 meja komputer (unit)</t>
  </si>
  <si>
    <t>Bantuan Peralatan Produksi Content Creator Kelompok Pemuda  (Unit)</t>
  </si>
  <si>
    <t>Pelaksanaan Pelatihan Menjahit (kelompok)</t>
  </si>
  <si>
    <t>Pelaksanaan Pelatihan Tata Boga (Kelompok)</t>
  </si>
  <si>
    <t>(Desa Mandala, Mandala, Kec Jeruklegi)</t>
  </si>
  <si>
    <t>Pelatihan Bengkel Karangtaruna (Kelompok)</t>
  </si>
  <si>
    <t>Pelatihan Dasar Menjahit dan pengadaan Mesin Jahit (Kelompok)</t>
  </si>
  <si>
    <t>Pelatihan Menjahit (Kelompok)</t>
  </si>
  <si>
    <t>(Desa Jambusari, Jambusari, Kec. Jeruklegi)</t>
  </si>
  <si>
    <t>Pelatihan menjahit KUB Khodijah Aisyah (Kelompok)</t>
  </si>
  <si>
    <t>(Desa Tambakreja, Kab. Cilacap)</t>
  </si>
  <si>
    <t>(Desa Karangkemiri, Kab. Cilacap)</t>
  </si>
  <si>
    <t>(Sidakaya, Kab. Cilacap)</t>
  </si>
  <si>
    <t>Pendidikan dan Pelatihan Keterampilan bagi Pencari Kerja (CPMI)
(Orang/Kali)</t>
  </si>
  <si>
    <t>Pendidikan dan pelatihan keterampilan bagi pencaker (DBHCHT)
(orang)</t>
  </si>
  <si>
    <t>Bantuan Kelompok Usaha Bersama (KUBE) AFDHOL (Kelompok)</t>
  </si>
  <si>
    <t>Bantuan Kelompok Usaha Bersama (KUBE) AL BAROKAH (Kelompok)</t>
  </si>
  <si>
    <t>Bantuan Kelompok Usaha Bersama (KUBE) An Ni'mah (Kelompok)</t>
  </si>
  <si>
    <t>Bantuan Kelompok Usaha Bersama (KUBE) BANGKITKAN (Kelompok)</t>
  </si>
  <si>
    <t>Bantuan Kelompok Usaha Bersama (KUBE) BERKAH BERSAMA (Kelompok)</t>
  </si>
  <si>
    <t>Bantuan Kelompok Usaha Bersama (KUBE) Sugema (Kelompok)</t>
  </si>
  <si>
    <t>(Desa sindangsari Sindangsari Kec.Majenang)</t>
  </si>
  <si>
    <t>(Desa Pahonjean Kec. Majenang)</t>
  </si>
  <si>
    <t>(Lomanis, Kec. Cilacap Tengah)</t>
  </si>
  <si>
    <t>(Desa Cimanggu Kec. Cimanggu)</t>
  </si>
  <si>
    <t>Terpenuhinya dokumen perencanaan pembangunan (persen)</t>
  </si>
  <si>
    <t>Persentase jumlah dokumen laporan kinerja dan keuangan yang tepat waktu dan akuntabel (persen)</t>
  </si>
  <si>
    <t>Persentase tingkat kedisiplinan pegawai OPD (persen)</t>
  </si>
  <si>
    <t>Tersedianya administrasi perkantoran setiap bulan (persen)</t>
  </si>
  <si>
    <t>Terpenuhinya sarana dan prasarana sesuai kebutuhan (persen)</t>
  </si>
  <si>
    <t>Penyusunan dokumen renja 2023, renja perubahan 2022 dan renstra 2023 disnakerin 
(dokumen)</t>
  </si>
  <si>
    <t>Jumlah Barang Milik Daerah Penunjang Urusan Pemerintah Daerah tersedia (bulan)</t>
  </si>
  <si>
    <t>Jumlah jasa penunjang urusan pemerintah daerah terpenuhi (bulan)</t>
  </si>
  <si>
    <t>Jumlah dokumen rencana tenaga kerja (RTK) (dokumen)</t>
  </si>
  <si>
    <t>Jumlah Barang Milik Daerah Penunjang Urusan Pemerintahan Daerah terpelihara (bulan)</t>
  </si>
  <si>
    <t>Kelompok menjahit</t>
  </si>
  <si>
    <t>Kelompok tata boga</t>
  </si>
  <si>
    <t>Kelompok karangtaruna</t>
  </si>
  <si>
    <t>Kelompok pelaihan menjahit</t>
  </si>
  <si>
    <t xml:space="preserve">Kelompok sablon </t>
  </si>
  <si>
    <t>Kelompok Pelatihan Menjahit</t>
  </si>
  <si>
    <t>Kelompok KUB Fatimah</t>
  </si>
  <si>
    <t>Kelompok KUB Khodijah Aisyah</t>
  </si>
  <si>
    <t>Kelompok Srikandi sholehah</t>
  </si>
  <si>
    <t>Kelompok KUB Hastarini</t>
  </si>
  <si>
    <t>Kelompok Pembuat Tempe</t>
  </si>
  <si>
    <t>Kelompok KUB Bina Insani</t>
  </si>
  <si>
    <t>Pembinaan industri kecil dan menengah dalam memperkuat jaringan klaster industri di lokasi TMMD BBGRM (orang)</t>
  </si>
  <si>
    <t>Bantuan kelompok Usaha Bersama (KUBE) MULYA BERKAH (Kelompok)</t>
  </si>
  <si>
    <t>Pelatihan Ketrampilan Sablon digital kelompok karya media kreatif (Kelompok)</t>
  </si>
  <si>
    <t>(Desa Kutasari, Kec. Cipari)</t>
  </si>
  <si>
    <t>Pelatihan Menjahit dan bantuan alat jahit KUB Jameela Sholehah (Kelompok)</t>
  </si>
  <si>
    <t>(Jl. Flores, Kab. Cilacap)</t>
  </si>
  <si>
    <t>Meja Rapat</t>
  </si>
  <si>
    <t>DINAS KETENAGAKERJAAN DAN PERINDUSTRIAN</t>
  </si>
  <si>
    <t>KEBIJAKAN UMUM APDB PRIORITAS DAN PLAFON ANGGARAN SEMENTARA (KUA PPAS) TAHUN 2022</t>
  </si>
  <si>
    <t>KABUPATEN CILACAP 2021</t>
  </si>
  <si>
    <t>URUSAN PEMERINTAHAN DAERAH DAN PROGRAM, KEGIATAN DAN SUB KEGIATAN</t>
  </si>
  <si>
    <t>PLAFON ANGGARAN SEMENTARA (Rp)</t>
  </si>
  <si>
    <t>KET</t>
  </si>
  <si>
    <t>2.07.01</t>
  </si>
  <si>
    <t>2.07.01.2</t>
  </si>
  <si>
    <t>2.07.01.2.01.01</t>
  </si>
  <si>
    <t>2.07.01.2.01.07</t>
  </si>
  <si>
    <t>#Penyusunan Dokumen Perencanaan Perangkat Daerah</t>
  </si>
  <si>
    <t>#Evaluasi Kinerja Perangkat Daerah</t>
  </si>
  <si>
    <t>#Penyediaan Gaji dan Tunjangan ASN</t>
  </si>
  <si>
    <t>#Pengadaan Pakaian Dinas Beserta Atribut Kelengkapannya</t>
  </si>
  <si>
    <t>#Pendidikan dan Pelatihan Pegawai Berdasarkan Tugas dan Fungsi</t>
  </si>
  <si>
    <t>#Penyediaan Komponen Instalasi Listrik/Penerangan Bangunan Kantor</t>
  </si>
  <si>
    <t>#Penyediaan Peralatan dan Perlengkapan Kantor</t>
  </si>
  <si>
    <t>#Penyediaan Bahan Logistik Kantor</t>
  </si>
  <si>
    <t>#Penyediaan Barang Cetakan dan Penggandaan</t>
  </si>
  <si>
    <t>#Penyelenggaraan Rapat Koordinasi dan Konsultasi SKPD</t>
  </si>
  <si>
    <t>#Kegiatan karnaval mobil hias HUT RI</t>
  </si>
  <si>
    <t>#Pameran dalam daerah kabupaten cilacap</t>
  </si>
  <si>
    <t>#Penyedian jasa peralatan dan perlengkapan kantor</t>
  </si>
  <si>
    <t>Penyusunan rencana tenaga kerja (RTK)</t>
  </si>
  <si>
    <t>Penyusunan rencana tenaga kerja mikro</t>
  </si>
  <si>
    <t>#Penyusunan rencana tenaga kerja mikro</t>
  </si>
  <si>
    <t>Recofousing</t>
  </si>
  <si>
    <t>Bantuan Alat Bubut Kelompok Pengrajin Marawis BAROKAH</t>
  </si>
  <si>
    <t>Bantuan Peralatan Tata Boga Kelompok Wanita SINAR LESTARI</t>
  </si>
  <si>
    <t>5</t>
  </si>
  <si>
    <t>8</t>
  </si>
  <si>
    <t>9</t>
  </si>
  <si>
    <t>11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</si>
  <si>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</si>
  <si>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</si>
  <si>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</si>
  <si>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</si>
  <si>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</si>
  <si>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</si>
  <si>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</si>
  <si>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</si>
  <si>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</si>
  <si>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</si>
  <si>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</si>
  <si>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</si>
  <si>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Pelatihan Las Listrik Bagi Pencari Kerja (DBHCHT)</t>
  </si>
  <si>
    <t>pokir</t>
  </si>
  <si>
    <t>#Penyediaan Layanan Terpadu pada Calon Pekerja Migran</t>
  </si>
  <si>
    <t>#Job Fair/Bursa Kerja</t>
  </si>
  <si>
    <t>#Permohonan Mesin jahit dan Obras Kelompok home industri Maju Lancar Dusun Ciomas Desa Ciwalen Kec. Dayeuhluhur</t>
  </si>
  <si>
    <t>#Pelatihan Tata Boga Desa Tritih Lor Kec. Jeruklegi</t>
  </si>
  <si>
    <t>#Pelatihan Tata Boga Desa Mandala Kec. Jeruklegi</t>
  </si>
  <si>
    <t>#Pelatihan Perbengkelan Desa Rawaapu Kec. Patimuan</t>
  </si>
  <si>
    <t>#Pelatihan Pengolahan Hasil Laut KUB Bina Insani Kel.
Tambakreja Kec. Cilacap Selatan</t>
  </si>
  <si>
    <t>#Pelatihan Pembuatan Tempe Desa Karangkemiri Kec. Jeruklegi</t>
  </si>
  <si>
    <t>#Pelatihan Menjahit KUB Srikandi Sholehah Kel. Tambakreja Kec. Cilacap Selatan</t>
  </si>
  <si>
    <t>#Pelatihan Menjahit KUB Khodijah Aisyah Kel. Sidakaya Kec.
Cilacap Selatan</t>
  </si>
  <si>
    <t>#Pelatihan Menjahit KUB Jameela Sholehah Kel. Sidanegara Kec. Cilacap Tengah</t>
  </si>
  <si>
    <t>#Pelatihan Menjahit KUB Fatimah Azahra Kel. Gumilir Kec. Cilacap Utara</t>
  </si>
  <si>
    <t>#Pelatihan Menjahit Desa Sumingkir Kec. Jeruklegi</t>
  </si>
  <si>
    <t>#Pelaksanaan pelatihan menjahit Sawangan, jeruklegi</t>
  </si>
  <si>
    <t>#Pelatihan dasar menjahit dan pengadaan mesin jahit Desa rawaapu Kec Patimuan</t>
  </si>
  <si>
    <t xml:space="preserve">#Pelatihan Menjahit Jambusari Kec Jeruklegi </t>
  </si>
  <si>
    <t>#Bantuan Peralatan Tata Boga Kelompok Wanita SINAR LESTARI</t>
  </si>
  <si>
    <t>#Bantuan Peralatan Tata Boga Kelompok Wanita Mandiri Sekarwangi Dusun Cijeunjing Desa Cibeunying Kec Majenang</t>
  </si>
  <si>
    <t>#Bantuan peralatan Tata Boga Kelompok Wanita Berdikari SUMBER JAYAI Dusun Klapanunggal  Desa Bener Kec Majenang</t>
  </si>
  <si>
    <t>#Bantuan peralatan Tata Boga Kelompok Wanita Berdikari SRIKANDI Dusun Cigaru Desa Cibeunying Kec Majenang</t>
  </si>
  <si>
    <t>#Bantuan peralatan Tata Boga Kelompok Wanita Berdikari RAHAYU Dusun Sidamulya Desa Mulyadadi Kec Majenang</t>
  </si>
  <si>
    <t>#Bantuan peralatan Tata Boga Kelompok Wanita Berdikari NGUDI LESTARI Desa Jenang Kec Majenang</t>
  </si>
  <si>
    <t>#Bantuan peralatan Tata Boga Kelompok Wanita Berdikari LESTARI Desa Jenang Kec Majenang</t>
  </si>
  <si>
    <t>#Bantuan peralatan Tata Boga Kelompok Wanita Berdikari DEWI SRI Desa Boja Kec Majenang</t>
  </si>
  <si>
    <t>#Bantuan peralatan sablon digital kelompok Karya Media Kreatif</t>
  </si>
  <si>
    <t>#Bantuan peralatan produksi content creator kelompok pemuda</t>
  </si>
  <si>
    <t>#Bantuan Alat Bubut Kelompok Pengrajin Marawis BAROKAH</t>
  </si>
  <si>
    <t>Pencegahan Perselisihan Hubungan Industrial, Mogok Kerja, dan Penutupan Perusahaan yang Berakibat/Berdampak pada
Kepentingan di 1 (satu) Daerah Kabupaten/Kota</t>
  </si>
  <si>
    <t>#Pencegahan Perselisihan Hubungan Industrial, Mogok Kerja, dan Penutupan Perusahaan yang Berakibat/Berdampak pada
Kepentingan di 1 (satu) Daerah Kabupaten/Kota</t>
  </si>
  <si>
    <t>#Pelaksanaan Operasional Lembaga Kerjasama Tripartit Daerah Kabupaten/Kota</t>
  </si>
  <si>
    <t>Penyusunan dan Evaluasi Rencana Pembangunan Industri
Kabupaten/Kota</t>
  </si>
  <si>
    <t>#Bantuan Peralatan Tata Boga Kelompok Wanita Suka Menak Jaya RT 01 RW 01 Dusun Pesahangan Desa Pesahangan Kec. Cimanggu</t>
  </si>
  <si>
    <t>Desa Pengadegan Kec. Majenang</t>
  </si>
  <si>
    <t>#Bantuan Peralatan Tata Boga Kelompok Wanita Tani Sinar Tani 1 Desa Pengadegan Kec. Majenang</t>
  </si>
  <si>
    <t>#Kegiatan Bantuan Sarana Prasarana Alat pada KUBE Pengolahan Kayu AMIN Kel. Gumilir Kec. Cilacap Utara</t>
  </si>
  <si>
    <t>#Kegiatan Bantuan Sarpras pada Kelompok Usaha Service
Restorasi Sepeda dan Sepeda Motor (KUB Berkah Jaya)</t>
  </si>
  <si>
    <t>#Kegiatan Pelatihan Gembus Desa Karangkemiri Kec. Jeruklegi</t>
  </si>
  <si>
    <t>#Kegiatan Pelatihan Keterampilan Pada KUBE Afdhol Desa
Cibenying Kec. Majenang</t>
  </si>
  <si>
    <t>#Kegiatan Pelatihan Keterampilan pada KUBE Al Barokah Desa Boja Kec. Majenang</t>
  </si>
  <si>
    <t>#Kegiatan Pelatihan Keterampilan Pada KUBE An Ni'mah Desa Mulyasari Kec. Majenang</t>
  </si>
  <si>
    <t>#Kegiatan Pelatihan Keterampilan Pada KUBE Bangkitkan Desa Dayeuhluhur Kec. Dayeuhluhur</t>
  </si>
  <si>
    <t>#Kegiatan Pelatihan Keterampilan Pada KUBE Berkah Bersama Desa Jenang Kec. Majenang</t>
  </si>
  <si>
    <t>#Kegiatan Pelatihan Keterampilan Pada KUBE Mulya Berkah Desa Sindangsari Kec. Majenang</t>
  </si>
  <si>
    <t>#Kegiatan Pelatihan Keterampilan Pada KUBE RA Rian Berkah Jaya Desa Pahonjean Kec. Majenang</t>
  </si>
  <si>
    <t>#Kegiatan Pelatihan Keterampilan Pada KUBE Sugema Cimanggu</t>
  </si>
  <si>
    <t>#Kegiatan Penyerahan Bantuan Alat Produksi Kelompok Usaha Kriya Jaya Sejahtera Desa Cipari Kec. Cipari</t>
  </si>
  <si>
    <t>#Kegiatan Penyerahan Bantuan Peralatan Mesin Jahit Pada
Posdaya Damayanti Kel. Karangtalun Kec. Cilacap Utara</t>
  </si>
  <si>
    <t>#Kegiatan Penyerahan Bantuan Peralatan Pengolah Tepung Mocaf KWT Sumber Makmur Desa Karangreja Kec. Cipari</t>
  </si>
  <si>
    <t>#Kegiatan Penyerahan Bantuan Peralatan Pengolahan Makanan Berbahan Baku Singkong KWT Karang Asri Manunggal Desa Karanggedang Kec. Sidareja</t>
  </si>
  <si>
    <t>#Kegiatan Penyerahan Bantuan Peralatan Tata Boga Kelompok Wanita Berdikari Berkah Desa Sindangsari Kec. Majenang</t>
  </si>
  <si>
    <t>#Kegiatan Penyerahan Bantuan Peralatan Tata Boga Kelompok Wanita Berdikari Lohjinawi Desa Sindangsari Kec. Majenang</t>
  </si>
  <si>
    <t>#Kegiatan Penyerahan Bantuan Peralatan Tata Boga KWT Bina Karya Desa Ciwalen Kec. Dayeuhluhur</t>
  </si>
  <si>
    <t>#Kegiatan Penyerahan Bantuan Peralatan Tata Boga KWT Mawar Dusun Sokasari Desa Sindangsari Kec. Majenang</t>
  </si>
  <si>
    <t>#Kegiatan Penyerahan Bantuan Peralatan Tata Boga KWT Mekar Mukti Desa Matenggeng Kec. Dayeuhluhur</t>
  </si>
  <si>
    <t>#Kegiatan Penyerahan Bantuan Peralatan Tata Boga KWT
Mergowati Desa Panulisan Timur Kec. Dayeuhluhur</t>
  </si>
  <si>
    <t>#Kegiatan Penyerahan Bantuan Peralatan Tata Boga KWT Silih Asih Desa Sepatnunggal Kec. Majenang</t>
  </si>
  <si>
    <t>#Kegiatan Penyerahan Bantuan Peralatan Tata Boga KWT Srikandi Desa Sadahayu Kec. Majenang</t>
  </si>
  <si>
    <t>Kegiatan Pelatihan dan Pembinaan IKM dalam Memperkuat
Jaringan Klaster Industri (OVOP)</t>
  </si>
  <si>
    <t>Kegiatan Pembinaan Kemampuan Teknologi Industri Kreatif
(DBHCHT)</t>
  </si>
  <si>
    <t>Kegiatan Pembinaan IKM dalam Memperkuat Jaringan Klaster
Industri (TMMD/BBGRM)</t>
  </si>
  <si>
    <t>TOTAL</t>
  </si>
  <si>
    <t xml:space="preserve">Kegiatan Penyerahan Bantuan Peralatan Tata Boga KWT Srikandi </t>
  </si>
  <si>
    <t>Desa Sadahayu Kec. Majenang</t>
  </si>
  <si>
    <t xml:space="preserve">Kegiatan Penyerahan Bantuan Peralatan Tata Boga KWT Silih Asih </t>
  </si>
  <si>
    <t>Desa Sepatnunggal Kec. Majenang</t>
  </si>
  <si>
    <t xml:space="preserve">Kegiatan Penyerahan Bantuan Peralatan Tata Boga KWT Mergowati </t>
  </si>
  <si>
    <t>Desa Panulisan Timur Kec. Dayeuhluhur</t>
  </si>
  <si>
    <t xml:space="preserve">Kegiatan Penyerahan Bantuan Peralatan Tata Boga KWT Mekar Mukti </t>
  </si>
  <si>
    <t>Desa Matenggeng Kec. Dayeuhluhur</t>
  </si>
  <si>
    <t xml:space="preserve">Kegiatan Penyerahan Bantuan Peralatan Tata Boga KWT Mawar </t>
  </si>
  <si>
    <t>Dusun Sokasari Desa Sindangsari Kec. Majenang</t>
  </si>
  <si>
    <t xml:space="preserve">Kegiatan Penyerahan Bantuan Peralatan Tata Boga KWT Bina Karya </t>
  </si>
  <si>
    <t>Desa Ciwalen Kec. Dayeuhluhur</t>
  </si>
  <si>
    <t xml:space="preserve">Kegiatan Penyerahan Bantuan Peralatan Tata Boga Kelompok Wanita Berdikari Lohjinawi </t>
  </si>
  <si>
    <t>Desa Sindangsari Kec. Majenang</t>
  </si>
  <si>
    <t xml:space="preserve">Kegiatan Penyerahan Bantuan Peralatan Tata Boga Kelompok Wanita Berdikari Berkah </t>
  </si>
  <si>
    <t xml:space="preserve">Kegiatan Penyerahan Bantuan Peralatan Pengolahan Makanan Berbahan Baku Singkong KWT Karang Asri Manunggal </t>
  </si>
  <si>
    <t>Desa Karanggedang Kec. Sidareja</t>
  </si>
  <si>
    <t>Kegiatan Penyerahan Bantuan Peralatan Pengolah Tepung Mocaf KWT Sumber Makmur</t>
  </si>
  <si>
    <t>Desa Karangreja Kec. Cipari</t>
  </si>
  <si>
    <t xml:space="preserve">Kegiatan Penyerahan Bantuan Peralatan Mesin Jahit Pada Posdaya Damayanti </t>
  </si>
  <si>
    <t>Kel. Karangtalun Kec. Cilacap Utara</t>
  </si>
  <si>
    <t xml:space="preserve">Kegiatan Penyerahan Bantuan Alat Produksi Kelompok Usaha Kriya Jaya Sejahtera </t>
  </si>
  <si>
    <t>Desa Cipari Kec. Cipari</t>
  </si>
  <si>
    <t xml:space="preserve">Kegiatan Bantuan Sarana Prasarana Alat pada KUBE Pengolahan Kayu AMIN </t>
  </si>
  <si>
    <t>Kel. Gumilir Kec. Cilacap Utara</t>
  </si>
  <si>
    <t xml:space="preserve">Bantuan Peralatan Tata Boga Kelompok Wanita Tani Sinar Tani 1 </t>
  </si>
  <si>
    <t xml:space="preserve">Permohonan Mesin jahit dan Obras Kelompok home industri Maju Lancar </t>
  </si>
  <si>
    <t>Dusun Ciomas Desa Ciwalen Kec.Dayeuhluhur</t>
  </si>
  <si>
    <t xml:space="preserve">Bantuan peralatan Tata Boga Kelompok Wanita Berdikari DEWI SRI </t>
  </si>
  <si>
    <t>Desa Boja Kec Majenang</t>
  </si>
  <si>
    <t xml:space="preserve">Bantuan peralatan Tata Boga Kelompok Wanita Berdikari LESTARI </t>
  </si>
  <si>
    <t>Desa Jenang Kec Majenang</t>
  </si>
  <si>
    <t xml:space="preserve">Bantuan peralatan Tata Boga Kelompok Wanita Berdikari NGUDI LESTARI </t>
  </si>
  <si>
    <t>Dusun Cigaru Desa Cibeunying Kec Majenang</t>
  </si>
  <si>
    <t xml:space="preserve">Bantuan peralatan Tata Boga Kelompok Wanita Berdikari SUMBER JAYAI </t>
  </si>
  <si>
    <t>Dusun Klapanunggal  Desa Bener Kec Majenang</t>
  </si>
  <si>
    <t xml:space="preserve">Bantuan Peralatan Tata Boga Kelompok Wanita Mandiri Sekarwangi </t>
  </si>
  <si>
    <t>Dusun Cijeunjing Desa Cibeunying Kec Majenang</t>
  </si>
  <si>
    <t>Kelompok Pengrajin</t>
  </si>
  <si>
    <t xml:space="preserve">Kelompok Wanita Berdikari LESTARI </t>
  </si>
  <si>
    <t xml:space="preserve">Kelompok Wanita Berdikari NGUDI LESTARI </t>
  </si>
  <si>
    <t>Kelompok Wanita Berdikari RAHAYU</t>
  </si>
  <si>
    <t xml:space="preserve">Bantuan peralatan Tata Boga Kelompok Wanita Berdikari RAHAYU </t>
  </si>
  <si>
    <t>Dusun Sidamulya Desa Mulyadadi Kec Majenang</t>
  </si>
  <si>
    <t xml:space="preserve">Bantuan peralatan Tata Boga Kelompok Wanita Berdikari SRIKANDI </t>
  </si>
  <si>
    <t>Kelompok Wanita Berdikari SUMBER JAYAI</t>
  </si>
  <si>
    <t>Kelompok Wanita Berdikari SRIKANDI</t>
  </si>
  <si>
    <t>Kelompok Wanita SINAR LESTARI</t>
  </si>
  <si>
    <t xml:space="preserve">Kelompok Wanita Mandiri Sekarwangi </t>
  </si>
  <si>
    <t xml:space="preserve">Kelompok Wanita Berdikari DEWI SRI </t>
  </si>
  <si>
    <t xml:space="preserve"> Kelompok home industri</t>
  </si>
  <si>
    <t>Pelaku industri IKM</t>
  </si>
  <si>
    <t>Kelompok Usaha Bersama (KUBE) AFDHOL</t>
  </si>
  <si>
    <t>Kelompok Usaha Bersama (KUBE) AL BAROKAH</t>
  </si>
  <si>
    <t>Kelompok Usaha Bersama (KUBE) An Ni'mah</t>
  </si>
  <si>
    <t>Kelompok Usaha Bersama (KUBE) BANGKITKAN</t>
  </si>
  <si>
    <t>Kelompok Usaha Bersama (KUBE) BERKAH BERSAMA</t>
  </si>
  <si>
    <t>Kelompok Usaha Bersama (KUBE) RA Rian Berkah Jaya</t>
  </si>
  <si>
    <t>Kelompok Usaha Bersama (KUBE) Sugema</t>
  </si>
  <si>
    <t>kelompok Usaha Bersama (KUBE) MULYA BERKAH</t>
  </si>
  <si>
    <t>kelompok usaha service restorasi sepeda dan sepada motor (KUBE) BERKAH JAYA</t>
  </si>
  <si>
    <t>Pembuat Gembus</t>
  </si>
  <si>
    <t>Kelompok Wanita Suka Menak Jaya</t>
  </si>
  <si>
    <t xml:space="preserve">Bantuan Peralatan Tata Boga Kelompok Wanita Suka Menak Jaya RT 01 RW 01 </t>
  </si>
  <si>
    <t>Dusun Pesahangan Desa Pesahangan Kec. Cimanggu</t>
  </si>
  <si>
    <t xml:space="preserve">Kelompok Wanita Tani Sinar Tani 1 </t>
  </si>
  <si>
    <t>Kelompok Usaha Kriya Jaya Sejahtera</t>
  </si>
  <si>
    <t>KUBE Pengolahan Kayu AMIN</t>
  </si>
  <si>
    <t xml:space="preserve">Posdaya Damayanti </t>
  </si>
  <si>
    <t xml:space="preserve"> KWT Sumber Makmur</t>
  </si>
  <si>
    <t xml:space="preserve">KWT Karang Asri Manunggal </t>
  </si>
  <si>
    <t>Kelompok Wanita Berdikari Berkah</t>
  </si>
  <si>
    <t xml:space="preserve">Kelompok Wanita Berdikari Lohjinawi </t>
  </si>
  <si>
    <t xml:space="preserve">KWT Bina Karya </t>
  </si>
  <si>
    <t xml:space="preserve">KWT Mawar </t>
  </si>
  <si>
    <t xml:space="preserve">KWT Mekar Mukti </t>
  </si>
  <si>
    <t xml:space="preserve">KWT Mergowati </t>
  </si>
  <si>
    <t xml:space="preserve">KWT Silih Asih </t>
  </si>
  <si>
    <t xml:space="preserve">KWT Srikandi </t>
  </si>
  <si>
    <t>RENJA</t>
  </si>
  <si>
    <t xml:space="preserve">KUPPAS </t>
  </si>
  <si>
    <t>DBHCHT</t>
  </si>
  <si>
    <t>Pengembangan IKM dalam memperkuat sentra-sentra industri</t>
  </si>
  <si>
    <t>Pembinaan kemampuan teknologi industri</t>
  </si>
  <si>
    <t>Pembinaan dan pendampingan teknis sentra industri potensial</t>
  </si>
  <si>
    <t>Bantuan sertifikasi gula organik</t>
  </si>
  <si>
    <t>Pendidikan dan Pelatihan Keterampilan bagi Pencari Kerja (CPMI)</t>
  </si>
  <si>
    <t>#Pemeliharaan swakelola gedung kantor (m²)</t>
  </si>
  <si>
    <t>#Penyediaan pemeliharaan rutin/berkala gedung kantor
(m²)</t>
  </si>
  <si>
    <t>Penyediaan Peralatan dan perlengkapan kantor</t>
  </si>
  <si>
    <t>Refocusing</t>
  </si>
  <si>
    <t>KUPPAS TERBARU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</si>
</sst>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"/>
      <name val="Bookman Old Style"/>
      <family val="1"/>
    </font>
    <font>
      <sz val="8"/>
      <color theme="1"/>
      <name val="Bookman Old Style"/>
      <family val="1"/>
    </font>
    <font>
      <sz val="8"/>
      <color indexed="8"/>
      <name val="Bookman Old Style"/>
      <family val="1"/>
    </font>
    <font>
      <i/>
      <sz val="8"/>
      <color indexed="8"/>
      <name val="Bookman Old Style"/>
      <family val="1"/>
    </font>
    <font>
      <b/>
      <sz val="11"/>
      <color theme="1"/>
      <name val="Bookman Old Style"/>
      <family val="1"/>
    </font>
    <font>
      <b/>
      <sz val="7"/>
      <color indexed="8"/>
      <name val="Bookman Old Style"/>
      <family val="1"/>
    </font>
    <font>
      <sz val="7"/>
      <color theme="1"/>
      <name val="Bookman Old Style"/>
      <family val="1"/>
    </font>
    <font>
      <sz val="8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i/>
      <sz val="8"/>
      <color indexed="8"/>
      <name val="Bookman Old Style"/>
      <family val="1"/>
    </font>
    <font>
      <sz val="8"/>
      <name val="Bookman Old Style"/>
      <family val="1"/>
    </font>
    <font>
      <b/>
      <sz val="8"/>
      <color theme="1"/>
      <name val="Bookman Old Style"/>
      <family val="1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9"/>
      <color theme="1"/>
      <name val="Tahoma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i/>
      <sz val="10"/>
      <color theme="1"/>
      <name val="Tahoma"/>
      <family val="2"/>
    </font>
    <font>
      <i/>
      <sz val="10"/>
      <color indexed="8"/>
      <name val="Tahoma"/>
      <family val="2"/>
    </font>
    <font>
      <i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0"/>
      <name val="Bookman Old Style"/>
      <family val="1"/>
    </font>
    <font>
      <sz val="10"/>
      <color theme="0"/>
      <name val="Tahoma"/>
      <family val="2"/>
    </font>
    <font>
      <sz val="10"/>
      <name val="Tahoma"/>
      <family val="2"/>
    </font>
    <font>
      <sz val="9"/>
      <color indexed="8"/>
      <name val="Bookman Old Style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57575"/>
      </left>
      <right style="thin">
        <color rgb="FF757575"/>
      </right>
      <top style="thin">
        <color rgb="FF757575"/>
      </top>
      <bottom style="thin">
        <color rgb="FF757575"/>
      </bottom>
      <diagonal/>
    </border>
    <border>
      <left style="thin">
        <color rgb="FF757575"/>
      </left>
      <right style="thin">
        <color rgb="FF757575"/>
      </right>
      <top style="thin">
        <color rgb="FF757575"/>
      </top>
      <bottom/>
      <diagonal/>
    </border>
    <border>
      <left style="thin">
        <color rgb="FF757575"/>
      </left>
      <right style="thin">
        <color rgb="FF757575"/>
      </right>
      <top/>
      <bottom style="thin">
        <color rgb="FF757575"/>
      </bottom>
      <diagonal/>
    </border>
    <border>
      <left style="thin">
        <color rgb="FF757575"/>
      </left>
      <right/>
      <top style="thin">
        <color rgb="FF757575"/>
      </top>
      <bottom/>
      <diagonal/>
    </border>
    <border>
      <left/>
      <right style="thin">
        <color rgb="FF757575"/>
      </right>
      <top style="thin">
        <color rgb="FF757575"/>
      </top>
      <bottom/>
      <diagonal/>
    </border>
    <border>
      <left style="thin">
        <color rgb="FF757575"/>
      </left>
      <right/>
      <top/>
      <bottom style="thin">
        <color rgb="FF757575"/>
      </bottom>
      <diagonal/>
    </border>
    <border>
      <left/>
      <right style="thin">
        <color rgb="FF757575"/>
      </right>
      <top/>
      <bottom style="thin">
        <color rgb="FF757575"/>
      </bottom>
      <diagonal/>
    </border>
    <border>
      <left style="thin">
        <color rgb="FF757575"/>
      </left>
      <right/>
      <top style="thin">
        <color rgb="FF757575"/>
      </top>
      <bottom style="thin">
        <color rgb="FF757575"/>
      </bottom>
      <diagonal/>
    </border>
    <border>
      <left/>
      <right style="thin">
        <color rgb="FF757575"/>
      </right>
      <top style="thin">
        <color rgb="FF757575"/>
      </top>
      <bottom style="thin">
        <color rgb="FF757575"/>
      </bottom>
      <diagonal/>
    </border>
    <border>
      <left/>
      <right/>
      <top style="thin">
        <color rgb="FF757575"/>
      </top>
      <bottom style="thin">
        <color rgb="FF75757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75757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rgb="FF757575"/>
      </top>
      <bottom style="thin">
        <color rgb="FF757575"/>
      </bottom>
      <diagonal/>
    </border>
    <border>
      <left style="thin">
        <color indexed="64"/>
      </left>
      <right style="thin">
        <color indexed="64"/>
      </right>
      <top style="thin">
        <color rgb="FF757575"/>
      </top>
      <bottom style="thin">
        <color rgb="FF757575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4">
    <xf numFmtId="0" fontId="0" fillId="0" borderId="0" xfId="0"/>
    <xf numFmtId="0" fontId="19" fillId="0" borderId="0" xfId="0" applyFont="1"/>
    <xf numFmtId="0" fontId="20" fillId="34" borderId="10" xfId="0" applyNumberFormat="1" applyFont="1" applyFill="1" applyBorder="1" applyAlignment="1" applyProtection="1">
      <alignment horizontal="center" vertical="center" wrapText="1"/>
    </xf>
    <xf numFmtId="0" fontId="18" fillId="33" borderId="11" xfId="0" applyNumberFormat="1" applyFont="1" applyFill="1" applyBorder="1" applyAlignment="1" applyProtection="1">
      <alignment horizontal="lef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0" fontId="20" fillId="33" borderId="10" xfId="0" applyNumberFormat="1" applyFont="1" applyFill="1" applyBorder="1" applyAlignment="1" applyProtection="1">
      <alignment horizontal="left" vertical="top" wrapText="1"/>
    </xf>
    <xf numFmtId="0" fontId="20" fillId="33" borderId="10" xfId="0" applyNumberFormat="1" applyFont="1" applyFill="1" applyBorder="1" applyAlignment="1" applyProtection="1">
      <alignment horizontal="right" vertical="top" wrapText="1"/>
    </xf>
    <xf numFmtId="0" fontId="20" fillId="34" borderId="10" xfId="0" applyNumberFormat="1" applyFont="1" applyFill="1" applyBorder="1" applyAlignment="1" applyProtection="1">
      <alignment horizontal="right" vertical="center" wrapText="1"/>
    </xf>
    <xf numFmtId="0" fontId="18" fillId="35" borderId="10" xfId="0" applyNumberFormat="1" applyFont="1" applyFill="1" applyBorder="1" applyAlignment="1" applyProtection="1">
      <alignment horizontal="left" vertical="center" wrapText="1"/>
    </xf>
    <xf numFmtId="4" fontId="18" fillId="35" borderId="10" xfId="0" applyNumberFormat="1" applyFont="1" applyFill="1" applyBorder="1" applyAlignment="1" applyProtection="1">
      <alignment horizontal="right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18" fillId="34" borderId="11" xfId="0" applyNumberFormat="1" applyFont="1" applyFill="1" applyBorder="1" applyAlignment="1" applyProtection="1">
      <alignment horizontal="center" vertical="center" wrapText="1"/>
    </xf>
    <xf numFmtId="0" fontId="20" fillId="33" borderId="17" xfId="0" applyNumberFormat="1" applyFont="1" applyFill="1" applyBorder="1" applyAlignment="1" applyProtection="1">
      <alignment horizontal="left" vertical="top" wrapText="1"/>
    </xf>
    <xf numFmtId="0" fontId="20" fillId="33" borderId="18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center"/>
    </xf>
    <xf numFmtId="0" fontId="18" fillId="35" borderId="10" xfId="0" applyNumberFormat="1" applyFont="1" applyFill="1" applyBorder="1" applyAlignment="1" applyProtection="1">
      <alignment horizontal="center" vertical="center" wrapText="1"/>
    </xf>
    <xf numFmtId="0" fontId="18" fillId="33" borderId="11" xfId="0" applyNumberFormat="1" applyFont="1" applyFill="1" applyBorder="1" applyAlignment="1" applyProtection="1">
      <alignment horizontal="center" vertical="top" wrapText="1"/>
    </xf>
    <xf numFmtId="0" fontId="20" fillId="33" borderId="10" xfId="0" applyNumberFormat="1" applyFont="1" applyFill="1" applyBorder="1" applyAlignment="1" applyProtection="1">
      <alignment horizontal="center" vertical="top" wrapText="1"/>
    </xf>
    <xf numFmtId="0" fontId="20" fillId="37" borderId="10" xfId="0" applyNumberFormat="1" applyFont="1" applyFill="1" applyBorder="1" applyAlignment="1" applyProtection="1">
      <alignment horizontal="center" vertical="top" wrapText="1"/>
    </xf>
    <xf numFmtId="0" fontId="20" fillId="37" borderId="10" xfId="0" applyNumberFormat="1" applyFont="1" applyFill="1" applyBorder="1" applyAlignment="1" applyProtection="1">
      <alignment horizontal="left" vertical="top" wrapText="1"/>
    </xf>
    <xf numFmtId="0" fontId="20" fillId="37" borderId="10" xfId="0" applyNumberFormat="1" applyFont="1" applyFill="1" applyBorder="1" applyAlignment="1" applyProtection="1">
      <alignment horizontal="right" vertical="top" wrapText="1"/>
    </xf>
    <xf numFmtId="0" fontId="18" fillId="33" borderId="10" xfId="0" applyNumberFormat="1" applyFont="1" applyFill="1" applyBorder="1" applyAlignment="1" applyProtection="1">
      <alignment horizontal="center" vertical="top" wrapText="1"/>
    </xf>
    <xf numFmtId="0" fontId="18" fillId="33" borderId="10" xfId="0" applyNumberFormat="1" applyFont="1" applyFill="1" applyBorder="1" applyAlignment="1" applyProtection="1">
      <alignment horizontal="left" vertical="top" wrapText="1"/>
    </xf>
    <xf numFmtId="4" fontId="18" fillId="33" borderId="10" xfId="0" applyNumberFormat="1" applyFont="1" applyFill="1" applyBorder="1" applyAlignment="1" applyProtection="1">
      <alignment horizontal="right" vertical="top" wrapText="1"/>
    </xf>
    <xf numFmtId="0" fontId="20" fillId="34" borderId="10" xfId="0" applyNumberFormat="1" applyFont="1" applyFill="1" applyBorder="1" applyAlignment="1" applyProtection="1">
      <alignment horizontal="center" vertical="top" wrapText="1"/>
    </xf>
    <xf numFmtId="0" fontId="20" fillId="34" borderId="10" xfId="0" applyNumberFormat="1" applyFont="1" applyFill="1" applyBorder="1" applyAlignment="1" applyProtection="1">
      <alignment horizontal="right" vertical="top" wrapText="1"/>
    </xf>
    <xf numFmtId="0" fontId="20" fillId="34" borderId="10" xfId="0" applyNumberFormat="1" applyFont="1" applyFill="1" applyBorder="1" applyAlignment="1" applyProtection="1">
      <alignment horizontal="left" vertical="top" wrapText="1"/>
    </xf>
    <xf numFmtId="0" fontId="18" fillId="35" borderId="10" xfId="0" applyNumberFormat="1" applyFont="1" applyFill="1" applyBorder="1" applyAlignment="1" applyProtection="1">
      <alignment horizontal="center" vertical="top" wrapText="1"/>
    </xf>
    <xf numFmtId="0" fontId="18" fillId="35" borderId="10" xfId="0" applyNumberFormat="1" applyFont="1" applyFill="1" applyBorder="1" applyAlignment="1" applyProtection="1">
      <alignment horizontal="left" vertical="top" wrapText="1"/>
    </xf>
    <xf numFmtId="4" fontId="18" fillId="35" borderId="10" xfId="0" applyNumberFormat="1" applyFont="1" applyFill="1" applyBorder="1" applyAlignment="1" applyProtection="1">
      <alignment horizontal="right" vertical="top" wrapText="1"/>
    </xf>
    <xf numFmtId="165" fontId="20" fillId="33" borderId="10" xfId="0" applyNumberFormat="1" applyFont="1" applyFill="1" applyBorder="1" applyAlignment="1" applyProtection="1">
      <alignment horizontal="right" vertical="top" wrapText="1"/>
    </xf>
    <xf numFmtId="165" fontId="18" fillId="33" borderId="10" xfId="0" applyNumberFormat="1" applyFont="1" applyFill="1" applyBorder="1" applyAlignment="1" applyProtection="1">
      <alignment horizontal="right" vertical="top" wrapText="1"/>
    </xf>
    <xf numFmtId="165" fontId="18" fillId="34" borderId="10" xfId="0" applyNumberFormat="1" applyFont="1" applyFill="1" applyBorder="1" applyAlignment="1" applyProtection="1">
      <alignment horizontal="right" vertical="center" wrapText="1"/>
    </xf>
    <xf numFmtId="0" fontId="20" fillId="33" borderId="18" xfId="0" applyNumberFormat="1" applyFont="1" applyFill="1" applyBorder="1" applyAlignment="1" applyProtection="1">
      <alignment horizontal="left" vertical="top" wrapText="1"/>
    </xf>
    <xf numFmtId="0" fontId="20" fillId="35" borderId="10" xfId="0" applyNumberFormat="1" applyFont="1" applyFill="1" applyBorder="1" applyAlignment="1" applyProtection="1">
      <alignment horizontal="center" vertical="top" wrapText="1"/>
    </xf>
    <xf numFmtId="0" fontId="23" fillId="34" borderId="11" xfId="0" applyNumberFormat="1" applyFont="1" applyFill="1" applyBorder="1" applyAlignment="1" applyProtection="1">
      <alignment horizontal="center" vertical="center" wrapText="1"/>
    </xf>
    <xf numFmtId="0" fontId="24" fillId="0" borderId="0" xfId="0" applyFont="1"/>
    <xf numFmtId="0" fontId="20" fillId="35" borderId="10" xfId="0" applyNumberFormat="1" applyFont="1" applyFill="1" applyBorder="1" applyAlignment="1" applyProtection="1">
      <alignment horizontal="left" vertical="top" wrapText="1"/>
    </xf>
    <xf numFmtId="0" fontId="20" fillId="35" borderId="17" xfId="0" applyNumberFormat="1" applyFont="1" applyFill="1" applyBorder="1" applyAlignment="1" applyProtection="1">
      <alignment horizontal="left" vertical="top" wrapText="1"/>
    </xf>
    <xf numFmtId="0" fontId="20" fillId="35" borderId="18" xfId="0" applyNumberFormat="1" applyFont="1" applyFill="1" applyBorder="1" applyAlignment="1" applyProtection="1">
      <alignment horizontal="left" vertical="top" wrapText="1"/>
    </xf>
    <xf numFmtId="0" fontId="20" fillId="35" borderId="10" xfId="0" applyNumberFormat="1" applyFont="1" applyFill="1" applyBorder="1" applyAlignment="1" applyProtection="1">
      <alignment horizontal="right" vertical="top" wrapText="1"/>
    </xf>
    <xf numFmtId="0" fontId="20" fillId="35" borderId="18" xfId="0" applyNumberFormat="1" applyFont="1" applyFill="1" applyBorder="1" applyAlignment="1" applyProtection="1">
      <alignment horizontal="center" vertical="top" wrapText="1"/>
    </xf>
    <xf numFmtId="0" fontId="19" fillId="35" borderId="0" xfId="0" applyFont="1" applyFill="1"/>
    <xf numFmtId="165" fontId="18" fillId="34" borderId="17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Alignment="1">
      <alignment horizontal="left"/>
    </xf>
    <xf numFmtId="164" fontId="19" fillId="0" borderId="0" xfId="0" applyNumberFormat="1" applyFont="1"/>
    <xf numFmtId="164" fontId="18" fillId="34" borderId="11" xfId="0" applyNumberFormat="1" applyFont="1" applyFill="1" applyBorder="1" applyAlignment="1" applyProtection="1">
      <alignment horizontal="center" vertical="center" wrapText="1"/>
    </xf>
    <xf numFmtId="164" fontId="20" fillId="36" borderId="10" xfId="0" applyNumberFormat="1" applyFont="1" applyFill="1" applyBorder="1" applyAlignment="1" applyProtection="1">
      <alignment horizontal="center" vertical="center" wrapText="1"/>
    </xf>
    <xf numFmtId="164" fontId="18" fillId="35" borderId="10" xfId="0" applyNumberFormat="1" applyFont="1" applyFill="1" applyBorder="1" applyAlignment="1" applyProtection="1">
      <alignment horizontal="right" vertical="center" wrapText="1"/>
    </xf>
    <xf numFmtId="164" fontId="20" fillId="33" borderId="10" xfId="0" applyNumberFormat="1" applyFont="1" applyFill="1" applyBorder="1" applyAlignment="1" applyProtection="1">
      <alignment horizontal="right" vertical="top" wrapText="1"/>
    </xf>
    <xf numFmtId="164" fontId="20" fillId="37" borderId="10" xfId="0" applyNumberFormat="1" applyFont="1" applyFill="1" applyBorder="1" applyAlignment="1" applyProtection="1">
      <alignment horizontal="right" vertical="top" wrapText="1"/>
    </xf>
    <xf numFmtId="164" fontId="18" fillId="33" borderId="10" xfId="0" applyNumberFormat="1" applyFont="1" applyFill="1" applyBorder="1" applyAlignment="1" applyProtection="1">
      <alignment horizontal="right" vertical="top" wrapText="1"/>
    </xf>
    <xf numFmtId="164" fontId="20" fillId="35" borderId="10" xfId="0" applyNumberFormat="1" applyFont="1" applyFill="1" applyBorder="1" applyAlignment="1" applyProtection="1">
      <alignment horizontal="right" vertical="top" wrapText="1"/>
    </xf>
    <xf numFmtId="164" fontId="20" fillId="34" borderId="10" xfId="0" applyNumberFormat="1" applyFont="1" applyFill="1" applyBorder="1" applyAlignment="1" applyProtection="1">
      <alignment horizontal="right" vertical="top" wrapText="1"/>
    </xf>
    <xf numFmtId="164" fontId="18" fillId="35" borderId="10" xfId="0" applyNumberFormat="1" applyFont="1" applyFill="1" applyBorder="1" applyAlignment="1" applyProtection="1">
      <alignment horizontal="right" vertical="top" wrapText="1"/>
    </xf>
    <xf numFmtId="4" fontId="18" fillId="35" borderId="11" xfId="0" applyNumberFormat="1" applyFont="1" applyFill="1" applyBorder="1" applyAlignment="1" applyProtection="1">
      <alignment horizontal="right" vertical="top" wrapText="1"/>
    </xf>
    <xf numFmtId="0" fontId="30" fillId="35" borderId="18" xfId="0" applyNumberFormat="1" applyFont="1" applyFill="1" applyBorder="1" applyAlignment="1" applyProtection="1">
      <alignment horizontal="left" vertical="top" wrapText="1"/>
    </xf>
    <xf numFmtId="164" fontId="19" fillId="0" borderId="0" xfId="0" applyNumberFormat="1" applyFont="1" applyAlignment="1">
      <alignment vertical="top"/>
    </xf>
    <xf numFmtId="165" fontId="19" fillId="0" borderId="0" xfId="0" applyNumberFormat="1" applyFont="1"/>
    <xf numFmtId="165" fontId="31" fillId="0" borderId="0" xfId="0" applyNumberFormat="1" applyFont="1"/>
    <xf numFmtId="0" fontId="32" fillId="0" borderId="0" xfId="0" applyFont="1"/>
    <xf numFmtId="0" fontId="36" fillId="35" borderId="23" xfId="0" applyNumberFormat="1" applyFont="1" applyFill="1" applyBorder="1" applyAlignment="1" applyProtection="1">
      <alignment horizontal="left" vertical="center" wrapText="1"/>
    </xf>
    <xf numFmtId="0" fontId="35" fillId="0" borderId="23" xfId="0" applyFont="1" applyBorder="1"/>
    <xf numFmtId="0" fontId="35" fillId="0" borderId="24" xfId="0" applyFont="1" applyBorder="1"/>
    <xf numFmtId="0" fontId="37" fillId="33" borderId="24" xfId="0" applyNumberFormat="1" applyFont="1" applyFill="1" applyBorder="1" applyAlignment="1" applyProtection="1">
      <alignment horizontal="left" vertical="top" wrapText="1"/>
    </xf>
    <xf numFmtId="0" fontId="32" fillId="0" borderId="24" xfId="0" applyFont="1" applyBorder="1"/>
    <xf numFmtId="164" fontId="32" fillId="0" borderId="0" xfId="0" applyNumberFormat="1" applyFont="1"/>
    <xf numFmtId="0" fontId="39" fillId="33" borderId="24" xfId="0" applyNumberFormat="1" applyFont="1" applyFill="1" applyBorder="1" applyAlignment="1" applyProtection="1">
      <alignment horizontal="left" vertical="top" wrapText="1"/>
    </xf>
    <xf numFmtId="0" fontId="40" fillId="0" borderId="0" xfId="0" applyFont="1"/>
    <xf numFmtId="164" fontId="35" fillId="0" borderId="24" xfId="0" applyNumberFormat="1" applyFont="1" applyBorder="1" applyAlignment="1">
      <alignment vertical="top"/>
    </xf>
    <xf numFmtId="164" fontId="41" fillId="0" borderId="24" xfId="0" applyNumberFormat="1" applyFont="1" applyBorder="1" applyAlignment="1">
      <alignment vertical="top"/>
    </xf>
    <xf numFmtId="164" fontId="33" fillId="0" borderId="0" xfId="0" applyNumberFormat="1" applyFont="1"/>
    <xf numFmtId="0" fontId="41" fillId="0" borderId="0" xfId="0" applyFont="1" applyAlignment="1">
      <alignment vertical="top"/>
    </xf>
    <xf numFmtId="164" fontId="41" fillId="0" borderId="25" xfId="0" applyNumberFormat="1" applyFont="1" applyBorder="1" applyAlignment="1">
      <alignment vertical="top"/>
    </xf>
    <xf numFmtId="0" fontId="35" fillId="0" borderId="24" xfId="0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24" xfId="0" applyFont="1" applyBorder="1" applyAlignment="1">
      <alignment vertical="top"/>
    </xf>
    <xf numFmtId="0" fontId="35" fillId="0" borderId="0" xfId="0" applyFont="1"/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top"/>
    </xf>
    <xf numFmtId="0" fontId="35" fillId="0" borderId="24" xfId="0" applyFont="1" applyBorder="1" applyAlignment="1">
      <alignment vertical="top" wrapText="1"/>
    </xf>
    <xf numFmtId="0" fontId="35" fillId="0" borderId="24" xfId="0" applyFont="1" applyBorder="1" applyAlignment="1">
      <alignment wrapText="1"/>
    </xf>
    <xf numFmtId="164" fontId="35" fillId="0" borderId="24" xfId="0" applyNumberFormat="1" applyFont="1" applyBorder="1"/>
    <xf numFmtId="0" fontId="37" fillId="35" borderId="24" xfId="0" applyNumberFormat="1" applyFont="1" applyFill="1" applyBorder="1" applyAlignment="1" applyProtection="1">
      <alignment horizontal="left" vertical="top" wrapText="1"/>
    </xf>
    <xf numFmtId="164" fontId="35" fillId="0" borderId="24" xfId="0" applyNumberFormat="1" applyFont="1" applyBorder="1" applyAlignment="1">
      <alignment vertical="center"/>
    </xf>
    <xf numFmtId="49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 vertical="top"/>
    </xf>
    <xf numFmtId="164" fontId="32" fillId="0" borderId="0" xfId="0" applyNumberFormat="1" applyFont="1" applyAlignment="1">
      <alignment vertical="top"/>
    </xf>
    <xf numFmtId="164" fontId="33" fillId="0" borderId="0" xfId="0" applyNumberFormat="1" applyFont="1" applyAlignment="1">
      <alignment vertical="top"/>
    </xf>
    <xf numFmtId="164" fontId="33" fillId="0" borderId="0" xfId="0" applyNumberFormat="1" applyFont="1" applyAlignment="1">
      <alignment horizontal="right" vertical="top"/>
    </xf>
    <xf numFmtId="0" fontId="32" fillId="0" borderId="25" xfId="0" applyFont="1" applyBorder="1"/>
    <xf numFmtId="0" fontId="37" fillId="33" borderId="25" xfId="0" applyNumberFormat="1" applyFont="1" applyFill="1" applyBorder="1" applyAlignment="1" applyProtection="1">
      <alignment horizontal="left" vertical="top" wrapText="1"/>
    </xf>
    <xf numFmtId="0" fontId="35" fillId="0" borderId="26" xfId="0" applyFont="1" applyBorder="1"/>
    <xf numFmtId="0" fontId="35" fillId="0" borderId="26" xfId="0" applyFont="1" applyBorder="1" applyAlignment="1">
      <alignment vertical="top"/>
    </xf>
    <xf numFmtId="164" fontId="35" fillId="0" borderId="26" xfId="0" applyNumberFormat="1" applyFont="1" applyBorder="1" applyAlignment="1">
      <alignment vertical="top"/>
    </xf>
    <xf numFmtId="0" fontId="41" fillId="0" borderId="21" xfId="0" applyFont="1" applyBorder="1" applyAlignment="1">
      <alignment vertical="top"/>
    </xf>
    <xf numFmtId="164" fontId="41" fillId="0" borderId="21" xfId="0" applyNumberFormat="1" applyFont="1" applyBorder="1" applyAlignment="1">
      <alignment vertical="top"/>
    </xf>
    <xf numFmtId="0" fontId="35" fillId="0" borderId="25" xfId="0" applyFont="1" applyBorder="1"/>
    <xf numFmtId="0" fontId="35" fillId="0" borderId="25" xfId="0" applyFont="1" applyBorder="1" applyAlignment="1">
      <alignment vertical="top"/>
    </xf>
    <xf numFmtId="164" fontId="35" fillId="0" borderId="25" xfId="0" applyNumberFormat="1" applyFont="1" applyBorder="1" applyAlignment="1">
      <alignment vertical="top"/>
    </xf>
    <xf numFmtId="0" fontId="32" fillId="0" borderId="26" xfId="0" applyFont="1" applyBorder="1" applyAlignment="1">
      <alignment vertical="top"/>
    </xf>
    <xf numFmtId="0" fontId="37" fillId="33" borderId="26" xfId="0" applyNumberFormat="1" applyFont="1" applyFill="1" applyBorder="1" applyAlignment="1" applyProtection="1">
      <alignment horizontal="left" vertical="top" wrapText="1"/>
    </xf>
    <xf numFmtId="0" fontId="33" fillId="0" borderId="21" xfId="0" applyFont="1" applyBorder="1" applyAlignment="1">
      <alignment vertical="top"/>
    </xf>
    <xf numFmtId="0" fontId="41" fillId="0" borderId="21" xfId="0" applyFont="1" applyBorder="1" applyAlignment="1">
      <alignment vertical="top" wrapText="1"/>
    </xf>
    <xf numFmtId="0" fontId="36" fillId="35" borderId="25" xfId="0" applyNumberFormat="1" applyFont="1" applyFill="1" applyBorder="1" applyAlignment="1" applyProtection="1">
      <alignment horizontal="left" vertical="center" wrapText="1"/>
    </xf>
    <xf numFmtId="0" fontId="38" fillId="0" borderId="26" xfId="0" applyFont="1" applyBorder="1" applyAlignment="1">
      <alignment vertical="center"/>
    </xf>
    <xf numFmtId="0" fontId="39" fillId="33" borderId="26" xfId="0" applyNumberFormat="1" applyFont="1" applyFill="1" applyBorder="1" applyAlignment="1" applyProtection="1">
      <alignment horizontal="left" vertical="center" wrapText="1"/>
    </xf>
    <xf numFmtId="0" fontId="36" fillId="33" borderId="21" xfId="0" applyNumberFormat="1" applyFont="1" applyFill="1" applyBorder="1" applyAlignment="1" applyProtection="1">
      <alignment horizontal="left" vertical="top" wrapText="1"/>
    </xf>
    <xf numFmtId="0" fontId="35" fillId="0" borderId="21" xfId="0" applyFont="1" applyBorder="1"/>
    <xf numFmtId="0" fontId="33" fillId="0" borderId="0" xfId="0" applyFont="1" applyAlignment="1">
      <alignment vertical="top"/>
    </xf>
    <xf numFmtId="0" fontId="32" fillId="0" borderId="27" xfId="0" applyFont="1" applyBorder="1"/>
    <xf numFmtId="0" fontId="41" fillId="0" borderId="24" xfId="0" applyFont="1" applyBorder="1" applyAlignment="1">
      <alignment vertical="top"/>
    </xf>
    <xf numFmtId="164" fontId="41" fillId="0" borderId="23" xfId="0" applyNumberFormat="1" applyFont="1" applyBorder="1" applyAlignment="1">
      <alignment vertical="top"/>
    </xf>
    <xf numFmtId="49" fontId="34" fillId="38" borderId="21" xfId="0" applyNumberFormat="1" applyFont="1" applyFill="1" applyBorder="1" applyAlignment="1">
      <alignment horizontal="center" vertical="center"/>
    </xf>
    <xf numFmtId="164" fontId="33" fillId="0" borderId="21" xfId="0" applyNumberFormat="1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/>
    </xf>
    <xf numFmtId="0" fontId="35" fillId="0" borderId="27" xfId="0" applyFont="1" applyBorder="1"/>
    <xf numFmtId="0" fontId="35" fillId="0" borderId="27" xfId="0" applyFont="1" applyBorder="1" applyAlignment="1">
      <alignment wrapText="1"/>
    </xf>
    <xf numFmtId="164" fontId="35" fillId="0" borderId="27" xfId="0" applyNumberFormat="1" applyFont="1" applyBorder="1"/>
    <xf numFmtId="0" fontId="35" fillId="0" borderId="0" xfId="0" applyFont="1" applyAlignment="1">
      <alignment horizontal="center" vertical="top"/>
    </xf>
    <xf numFmtId="49" fontId="35" fillId="0" borderId="0" xfId="0" applyNumberFormat="1" applyFont="1" applyAlignment="1">
      <alignment horizontal="center" vertical="center"/>
    </xf>
    <xf numFmtId="164" fontId="38" fillId="0" borderId="26" xfId="0" applyNumberFormat="1" applyFont="1" applyBorder="1" applyAlignment="1">
      <alignment vertical="center"/>
    </xf>
    <xf numFmtId="0" fontId="38" fillId="0" borderId="24" xfId="0" applyFont="1" applyBorder="1"/>
    <xf numFmtId="164" fontId="38" fillId="0" borderId="24" xfId="0" applyNumberFormat="1" applyFont="1" applyBorder="1"/>
    <xf numFmtId="164" fontId="35" fillId="0" borderId="24" xfId="0" applyNumberFormat="1" applyFont="1" applyBorder="1" applyAlignment="1">
      <alignment horizontal="right" vertical="top"/>
    </xf>
    <xf numFmtId="164" fontId="35" fillId="0" borderId="24" xfId="0" applyNumberFormat="1" applyFont="1" applyBorder="1" applyAlignment="1">
      <alignment horizontal="center" vertical="top"/>
    </xf>
    <xf numFmtId="164" fontId="38" fillId="0" borderId="24" xfId="0" applyNumberFormat="1" applyFont="1" applyBorder="1" applyAlignment="1">
      <alignment vertical="top"/>
    </xf>
    <xf numFmtId="0" fontId="35" fillId="0" borderId="26" xfId="0" applyFont="1" applyBorder="1" applyAlignment="1">
      <alignment wrapText="1"/>
    </xf>
    <xf numFmtId="0" fontId="41" fillId="0" borderId="21" xfId="0" applyFont="1" applyBorder="1" applyAlignment="1">
      <alignment horizontal="left" vertical="top" wrapText="1"/>
    </xf>
    <xf numFmtId="164" fontId="35" fillId="0" borderId="27" xfId="0" applyNumberFormat="1" applyFont="1" applyBorder="1" applyAlignment="1">
      <alignment vertical="top"/>
    </xf>
    <xf numFmtId="0" fontId="32" fillId="0" borderId="21" xfId="0" applyFont="1" applyBorder="1"/>
    <xf numFmtId="0" fontId="32" fillId="0" borderId="21" xfId="0" applyFont="1" applyBorder="1" applyAlignment="1">
      <alignment vertical="center"/>
    </xf>
    <xf numFmtId="164" fontId="33" fillId="0" borderId="21" xfId="0" applyNumberFormat="1" applyFont="1" applyBorder="1" applyAlignment="1">
      <alignment vertical="center"/>
    </xf>
    <xf numFmtId="49" fontId="35" fillId="38" borderId="0" xfId="0" applyNumberFormat="1" applyFont="1" applyFill="1" applyAlignment="1">
      <alignment horizontal="center" vertical="center"/>
    </xf>
    <xf numFmtId="164" fontId="31" fillId="35" borderId="0" xfId="0" applyNumberFormat="1" applyFont="1" applyFill="1" applyAlignment="1">
      <alignment vertical="top"/>
    </xf>
    <xf numFmtId="49" fontId="32" fillId="38" borderId="0" xfId="0" applyNumberFormat="1" applyFont="1" applyFill="1" applyAlignment="1">
      <alignment horizontal="center"/>
    </xf>
    <xf numFmtId="164" fontId="33" fillId="0" borderId="21" xfId="0" applyNumberFormat="1" applyFont="1" applyBorder="1" applyAlignment="1">
      <alignment horizontal="center" vertical="top" wrapText="1"/>
    </xf>
    <xf numFmtId="0" fontId="35" fillId="0" borderId="27" xfId="0" applyFont="1" applyBorder="1" applyAlignment="1">
      <alignment vertical="top" wrapText="1"/>
    </xf>
    <xf numFmtId="164" fontId="36" fillId="33" borderId="21" xfId="0" applyNumberFormat="1" applyFont="1" applyFill="1" applyBorder="1" applyAlignment="1" applyProtection="1">
      <alignment horizontal="left" vertical="top" wrapText="1"/>
    </xf>
    <xf numFmtId="164" fontId="39" fillId="33" borderId="26" xfId="0" applyNumberFormat="1" applyFont="1" applyFill="1" applyBorder="1" applyAlignment="1" applyProtection="1">
      <alignment horizontal="left" vertical="center" wrapText="1"/>
    </xf>
    <xf numFmtId="164" fontId="37" fillId="33" borderId="24" xfId="0" applyNumberFormat="1" applyFont="1" applyFill="1" applyBorder="1" applyAlignment="1" applyProtection="1">
      <alignment horizontal="left" vertical="top" wrapText="1"/>
    </xf>
    <xf numFmtId="164" fontId="39" fillId="33" borderId="24" xfId="0" applyNumberFormat="1" applyFont="1" applyFill="1" applyBorder="1" applyAlignment="1" applyProtection="1">
      <alignment horizontal="left" vertical="top" wrapText="1"/>
    </xf>
    <xf numFmtId="164" fontId="37" fillId="33" borderId="25" xfId="0" applyNumberFormat="1" applyFont="1" applyFill="1" applyBorder="1" applyAlignment="1" applyProtection="1">
      <alignment horizontal="left" vertical="top" wrapText="1"/>
    </xf>
    <xf numFmtId="164" fontId="41" fillId="0" borderId="21" xfId="0" applyNumberFormat="1" applyFont="1" applyBorder="1" applyAlignment="1">
      <alignment vertical="top" wrapText="1"/>
    </xf>
    <xf numFmtId="164" fontId="37" fillId="33" borderId="26" xfId="0" applyNumberFormat="1" applyFont="1" applyFill="1" applyBorder="1" applyAlignment="1" applyProtection="1">
      <alignment horizontal="left" vertical="top" wrapText="1"/>
    </xf>
    <xf numFmtId="164" fontId="35" fillId="0" borderId="24" xfId="0" applyNumberFormat="1" applyFont="1" applyBorder="1" applyAlignment="1">
      <alignment vertical="top" wrapText="1"/>
    </xf>
    <xf numFmtId="164" fontId="41" fillId="0" borderId="21" xfId="0" applyNumberFormat="1" applyFont="1" applyBorder="1" applyAlignment="1">
      <alignment horizontal="left" vertical="top" wrapText="1"/>
    </xf>
    <xf numFmtId="164" fontId="33" fillId="0" borderId="21" xfId="0" applyNumberFormat="1" applyFont="1" applyBorder="1" applyAlignment="1">
      <alignment horizontal="center" vertical="center"/>
    </xf>
    <xf numFmtId="164" fontId="34" fillId="38" borderId="21" xfId="0" applyNumberFormat="1" applyFont="1" applyFill="1" applyBorder="1" applyAlignment="1">
      <alignment horizontal="center" vertical="top"/>
    </xf>
    <xf numFmtId="164" fontId="36" fillId="35" borderId="23" xfId="0" applyNumberFormat="1" applyFont="1" applyFill="1" applyBorder="1" applyAlignment="1" applyProtection="1">
      <alignment horizontal="left" vertical="top" wrapText="1"/>
    </xf>
    <xf numFmtId="164" fontId="36" fillId="35" borderId="25" xfId="0" applyNumberFormat="1" applyFont="1" applyFill="1" applyBorder="1" applyAlignment="1" applyProtection="1">
      <alignment horizontal="left" vertical="top" wrapText="1"/>
    </xf>
    <xf numFmtId="164" fontId="35" fillId="0" borderId="27" xfId="0" applyNumberFormat="1" applyFont="1" applyBorder="1" applyAlignment="1">
      <alignment vertical="top" wrapText="1"/>
    </xf>
    <xf numFmtId="164" fontId="35" fillId="0" borderId="26" xfId="0" applyNumberFormat="1" applyFont="1" applyBorder="1" applyAlignment="1">
      <alignment vertical="top" wrapText="1"/>
    </xf>
    <xf numFmtId="0" fontId="35" fillId="0" borderId="25" xfId="0" applyFont="1" applyBorder="1" applyAlignment="1">
      <alignment vertical="top" wrapText="1"/>
    </xf>
    <xf numFmtId="164" fontId="35" fillId="0" borderId="25" xfId="0" applyNumberFormat="1" applyFont="1" applyBorder="1" applyAlignment="1">
      <alignment vertical="top" wrapText="1"/>
    </xf>
    <xf numFmtId="0" fontId="32" fillId="0" borderId="0" xfId="0" applyFont="1" applyAlignment="1">
      <alignment vertical="center"/>
    </xf>
    <xf numFmtId="164" fontId="41" fillId="0" borderId="21" xfId="0" applyNumberFormat="1" applyFont="1" applyBorder="1" applyAlignment="1">
      <alignment vertical="center"/>
    </xf>
    <xf numFmtId="164" fontId="35" fillId="0" borderId="26" xfId="0" applyNumberFormat="1" applyFont="1" applyBorder="1" applyAlignment="1">
      <alignment vertical="center"/>
    </xf>
    <xf numFmtId="164" fontId="35" fillId="0" borderId="25" xfId="0" applyNumberFormat="1" applyFont="1" applyBorder="1" applyAlignment="1">
      <alignment vertical="center"/>
    </xf>
    <xf numFmtId="0" fontId="40" fillId="0" borderId="0" xfId="0" applyFont="1" applyAlignment="1">
      <alignment vertical="top"/>
    </xf>
    <xf numFmtId="164" fontId="40" fillId="0" borderId="0" xfId="0" applyNumberFormat="1" applyFont="1" applyAlignment="1">
      <alignment vertical="top"/>
    </xf>
    <xf numFmtId="164" fontId="40" fillId="0" borderId="0" xfId="0" applyNumberFormat="1" applyFont="1"/>
    <xf numFmtId="164" fontId="37" fillId="33" borderId="24" xfId="0" applyNumberFormat="1" applyFont="1" applyFill="1" applyBorder="1" applyAlignment="1" applyProtection="1">
      <alignment horizontal="left" vertical="center" wrapText="1"/>
    </xf>
    <xf numFmtId="164" fontId="19" fillId="0" borderId="10" xfId="0" applyNumberFormat="1" applyFont="1" applyBorder="1" applyAlignment="1">
      <alignment vertical="top"/>
    </xf>
    <xf numFmtId="49" fontId="42" fillId="35" borderId="17" xfId="0" applyNumberFormat="1" applyFont="1" applyFill="1" applyBorder="1" applyAlignment="1" applyProtection="1">
      <alignment horizontal="center" vertical="center" wrapText="1"/>
    </xf>
    <xf numFmtId="0" fontId="20" fillId="34" borderId="12" xfId="0" applyNumberFormat="1" applyFont="1" applyFill="1" applyBorder="1" applyAlignment="1" applyProtection="1">
      <alignment horizontal="center" vertical="center" wrapText="1"/>
    </xf>
    <xf numFmtId="164" fontId="18" fillId="34" borderId="15" xfId="0" applyNumberFormat="1" applyFont="1" applyFill="1" applyBorder="1" applyAlignment="1" applyProtection="1">
      <alignment horizontal="right" vertical="center" wrapText="1"/>
    </xf>
    <xf numFmtId="0" fontId="20" fillId="34" borderId="29" xfId="0" applyNumberFormat="1" applyFont="1" applyFill="1" applyBorder="1" applyAlignment="1" applyProtection="1">
      <alignment vertical="center" wrapText="1"/>
    </xf>
    <xf numFmtId="0" fontId="20" fillId="34" borderId="16" xfId="0" applyNumberFormat="1" applyFont="1" applyFill="1" applyBorder="1" applyAlignment="1" applyProtection="1">
      <alignment horizontal="right" vertical="center" wrapText="1"/>
    </xf>
    <xf numFmtId="49" fontId="42" fillId="35" borderId="17" xfId="0" applyNumberFormat="1" applyFont="1" applyFill="1" applyBorder="1" applyAlignment="1" applyProtection="1">
      <alignment horizontal="center" vertical="top" wrapText="1"/>
    </xf>
    <xf numFmtId="0" fontId="20" fillId="35" borderId="30" xfId="0" applyNumberFormat="1" applyFont="1" applyFill="1" applyBorder="1" applyAlignment="1" applyProtection="1">
      <alignment vertical="top" wrapText="1"/>
    </xf>
    <xf numFmtId="0" fontId="20" fillId="35" borderId="19" xfId="0" applyNumberFormat="1" applyFont="1" applyFill="1" applyBorder="1" applyAlignment="1" applyProtection="1">
      <alignment vertical="top" wrapText="1"/>
    </xf>
    <xf numFmtId="0" fontId="19" fillId="0" borderId="30" xfId="0" applyFont="1" applyBorder="1" applyAlignment="1">
      <alignment vertical="top" wrapText="1"/>
    </xf>
    <xf numFmtId="164" fontId="19" fillId="0" borderId="31" xfId="0" applyNumberFormat="1" applyFont="1" applyBorder="1" applyAlignment="1">
      <alignment vertical="top"/>
    </xf>
    <xf numFmtId="0" fontId="19" fillId="0" borderId="30" xfId="0" applyFont="1" applyBorder="1" applyAlignment="1">
      <alignment wrapText="1"/>
    </xf>
    <xf numFmtId="0" fontId="19" fillId="0" borderId="18" xfId="0" applyFont="1" applyBorder="1" applyAlignment="1">
      <alignment vertical="top" wrapText="1"/>
    </xf>
    <xf numFmtId="0" fontId="43" fillId="0" borderId="24" xfId="0" applyFont="1" applyBorder="1" applyAlignment="1">
      <alignment horizontal="center" vertical="center"/>
    </xf>
    <xf numFmtId="164" fontId="44" fillId="0" borderId="24" xfId="0" applyNumberFormat="1" applyFont="1" applyBorder="1" applyAlignment="1">
      <alignment vertical="top"/>
    </xf>
    <xf numFmtId="164" fontId="44" fillId="0" borderId="27" xfId="0" applyNumberFormat="1" applyFont="1" applyBorder="1" applyAlignment="1">
      <alignment vertical="top"/>
    </xf>
    <xf numFmtId="164" fontId="32" fillId="0" borderId="0" xfId="0" applyNumberFormat="1" applyFont="1" applyAlignment="1">
      <alignment vertical="center"/>
    </xf>
    <xf numFmtId="0" fontId="18" fillId="34" borderId="11" xfId="0" applyNumberFormat="1" applyFont="1" applyFill="1" applyBorder="1" applyAlignment="1" applyProtection="1">
      <alignment horizontal="center" vertical="center" wrapText="1"/>
    </xf>
    <xf numFmtId="0" fontId="20" fillId="33" borderId="17" xfId="0" applyNumberFormat="1" applyFont="1" applyFill="1" applyBorder="1" applyAlignment="1" applyProtection="1">
      <alignment horizontal="left" vertical="top" wrapText="1"/>
    </xf>
    <xf numFmtId="0" fontId="20" fillId="33" borderId="18" xfId="0" applyNumberFormat="1" applyFont="1" applyFill="1" applyBorder="1" applyAlignment="1" applyProtection="1">
      <alignment horizontal="left" vertical="top" wrapText="1"/>
    </xf>
    <xf numFmtId="0" fontId="20" fillId="35" borderId="17" xfId="0" applyNumberFormat="1" applyFont="1" applyFill="1" applyBorder="1" applyAlignment="1" applyProtection="1">
      <alignment horizontal="left" vertical="top" wrapText="1"/>
    </xf>
    <xf numFmtId="0" fontId="20" fillId="35" borderId="18" xfId="0" applyNumberFormat="1" applyFont="1" applyFill="1" applyBorder="1" applyAlignment="1" applyProtection="1">
      <alignment horizontal="left" vertical="top" wrapText="1"/>
    </xf>
    <xf numFmtId="41" fontId="20" fillId="33" borderId="10" xfId="0" applyNumberFormat="1" applyFont="1" applyFill="1" applyBorder="1" applyAlignment="1" applyProtection="1">
      <alignment horizontal="right" vertical="top" wrapText="1"/>
    </xf>
    <xf numFmtId="3" fontId="18" fillId="35" borderId="10" xfId="0" applyNumberFormat="1" applyFont="1" applyFill="1" applyBorder="1" applyAlignment="1" applyProtection="1">
      <alignment horizontal="right" vertical="center" wrapText="1"/>
    </xf>
    <xf numFmtId="3" fontId="18" fillId="35" borderId="10" xfId="0" applyNumberFormat="1" applyFont="1" applyFill="1" applyBorder="1" applyAlignment="1" applyProtection="1">
      <alignment horizontal="right" vertical="top" wrapText="1"/>
    </xf>
    <xf numFmtId="0" fontId="33" fillId="0" borderId="21" xfId="0" applyFont="1" applyBorder="1" applyAlignment="1">
      <alignment horizontal="center" vertical="center"/>
    </xf>
    <xf numFmtId="0" fontId="20" fillId="36" borderId="17" xfId="0" applyNumberFormat="1" applyFont="1" applyFill="1" applyBorder="1" applyAlignment="1" applyProtection="1">
      <alignment horizontal="center" vertical="center" wrapText="1"/>
    </xf>
    <xf numFmtId="0" fontId="20" fillId="36" borderId="18" xfId="0" applyNumberFormat="1" applyFont="1" applyFill="1" applyBorder="1" applyAlignment="1" applyProtection="1">
      <alignment horizontal="center" vertical="center" wrapText="1"/>
    </xf>
    <xf numFmtId="0" fontId="18" fillId="35" borderId="17" xfId="0" applyNumberFormat="1" applyFont="1" applyFill="1" applyBorder="1" applyAlignment="1" applyProtection="1">
      <alignment horizontal="left" vertical="center" wrapText="1"/>
    </xf>
    <xf numFmtId="0" fontId="18" fillId="35" borderId="18" xfId="0" applyNumberFormat="1" applyFont="1" applyFill="1" applyBorder="1" applyAlignment="1" applyProtection="1">
      <alignment horizontal="left" vertical="center" wrapText="1"/>
    </xf>
    <xf numFmtId="0" fontId="18" fillId="33" borderId="13" xfId="0" applyNumberFormat="1" applyFont="1" applyFill="1" applyBorder="1" applyAlignment="1" applyProtection="1">
      <alignment horizontal="left" vertical="top" wrapText="1"/>
    </xf>
    <xf numFmtId="0" fontId="18" fillId="33" borderId="14" xfId="0" applyNumberFormat="1" applyFont="1" applyFill="1" applyBorder="1" applyAlignment="1" applyProtection="1">
      <alignment horizontal="left" vertical="top" wrapText="1"/>
    </xf>
    <xf numFmtId="0" fontId="18" fillId="34" borderId="17" xfId="0" applyNumberFormat="1" applyFont="1" applyFill="1" applyBorder="1" applyAlignment="1" applyProtection="1">
      <alignment horizontal="center" vertical="center" wrapText="1"/>
    </xf>
    <xf numFmtId="0" fontId="18" fillId="34" borderId="19" xfId="0" applyNumberFormat="1" applyFont="1" applyFill="1" applyBorder="1" applyAlignment="1" applyProtection="1">
      <alignment horizontal="center" vertical="center" wrapText="1"/>
    </xf>
    <xf numFmtId="0" fontId="18" fillId="34" borderId="18" xfId="0" applyNumberFormat="1" applyFont="1" applyFill="1" applyBorder="1" applyAlignment="1" applyProtection="1">
      <alignment horizontal="center" vertical="center" wrapText="1"/>
    </xf>
    <xf numFmtId="0" fontId="21" fillId="33" borderId="0" xfId="0" applyNumberFormat="1" applyFont="1" applyFill="1" applyBorder="1" applyAlignment="1" applyProtection="1">
      <alignment horizontal="center" vertical="top" wrapText="1"/>
    </xf>
    <xf numFmtId="0" fontId="22" fillId="0" borderId="0" xfId="0" applyFont="1" applyAlignment="1">
      <alignment horizontal="center" vertical="center"/>
    </xf>
    <xf numFmtId="0" fontId="18" fillId="34" borderId="11" xfId="0" applyNumberFormat="1" applyFont="1" applyFill="1" applyBorder="1" applyAlignment="1" applyProtection="1">
      <alignment horizontal="center" vertical="center" wrapText="1"/>
    </xf>
    <xf numFmtId="0" fontId="18" fillId="34" borderId="12" xfId="0" applyNumberFormat="1" applyFont="1" applyFill="1" applyBorder="1" applyAlignment="1" applyProtection="1">
      <alignment horizontal="center" vertical="center" wrapText="1"/>
    </xf>
    <xf numFmtId="0" fontId="20" fillId="33" borderId="17" xfId="0" applyNumberFormat="1" applyFont="1" applyFill="1" applyBorder="1" applyAlignment="1" applyProtection="1">
      <alignment horizontal="left" vertical="top" wrapText="1"/>
    </xf>
    <xf numFmtId="0" fontId="20" fillId="33" borderId="18" xfId="0" applyNumberFormat="1" applyFont="1" applyFill="1" applyBorder="1" applyAlignment="1" applyProtection="1">
      <alignment horizontal="left" vertical="top" wrapText="1"/>
    </xf>
    <xf numFmtId="0" fontId="20" fillId="37" borderId="17" xfId="0" applyNumberFormat="1" applyFont="1" applyFill="1" applyBorder="1" applyAlignment="1" applyProtection="1">
      <alignment horizontal="left" vertical="top" wrapText="1"/>
    </xf>
    <xf numFmtId="0" fontId="20" fillId="37" borderId="18" xfId="0" applyNumberFormat="1" applyFont="1" applyFill="1" applyBorder="1" applyAlignment="1" applyProtection="1">
      <alignment horizontal="left" vertical="top" wrapText="1"/>
    </xf>
    <xf numFmtId="0" fontId="18" fillId="33" borderId="17" xfId="0" applyNumberFormat="1" applyFont="1" applyFill="1" applyBorder="1" applyAlignment="1" applyProtection="1">
      <alignment horizontal="left" vertical="top" wrapText="1"/>
    </xf>
    <xf numFmtId="0" fontId="18" fillId="33" borderId="18" xfId="0" applyNumberFormat="1" applyFont="1" applyFill="1" applyBorder="1" applyAlignment="1" applyProtection="1">
      <alignment horizontal="left" vertical="top" wrapText="1"/>
    </xf>
    <xf numFmtId="0" fontId="20" fillId="34" borderId="17" xfId="0" applyNumberFormat="1" applyFont="1" applyFill="1" applyBorder="1" applyAlignment="1" applyProtection="1">
      <alignment horizontal="left" vertical="top" wrapText="1"/>
    </xf>
    <xf numFmtId="0" fontId="20" fillId="34" borderId="18" xfId="0" applyNumberFormat="1" applyFont="1" applyFill="1" applyBorder="1" applyAlignment="1" applyProtection="1">
      <alignment horizontal="left" vertical="top" wrapText="1"/>
    </xf>
    <xf numFmtId="0" fontId="20" fillId="34" borderId="17" xfId="0" applyNumberFormat="1" applyFont="1" applyFill="1" applyBorder="1" applyAlignment="1" applyProtection="1">
      <alignment horizontal="left" vertical="center" wrapText="1"/>
    </xf>
    <xf numFmtId="0" fontId="20" fillId="34" borderId="19" xfId="0" applyNumberFormat="1" applyFont="1" applyFill="1" applyBorder="1" applyAlignment="1" applyProtection="1">
      <alignment horizontal="left" vertical="center" wrapText="1"/>
    </xf>
    <xf numFmtId="0" fontId="20" fillId="34" borderId="18" xfId="0" applyNumberFormat="1" applyFont="1" applyFill="1" applyBorder="1" applyAlignment="1" applyProtection="1">
      <alignment horizontal="left" vertical="center" wrapText="1"/>
    </xf>
    <xf numFmtId="0" fontId="18" fillId="34" borderId="13" xfId="0" applyNumberFormat="1" applyFont="1" applyFill="1" applyBorder="1" applyAlignment="1" applyProtection="1">
      <alignment horizontal="center" vertical="center" wrapText="1"/>
    </xf>
    <xf numFmtId="0" fontId="18" fillId="34" borderId="14" xfId="0" applyNumberFormat="1" applyFont="1" applyFill="1" applyBorder="1" applyAlignment="1" applyProtection="1">
      <alignment horizontal="center" vertical="center" wrapText="1"/>
    </xf>
    <xf numFmtId="0" fontId="18" fillId="34" borderId="15" xfId="0" applyNumberFormat="1" applyFont="1" applyFill="1" applyBorder="1" applyAlignment="1" applyProtection="1">
      <alignment horizontal="center" vertical="center" wrapText="1"/>
    </xf>
    <xf numFmtId="0" fontId="18" fillId="34" borderId="16" xfId="0" applyNumberFormat="1" applyFont="1" applyFill="1" applyBorder="1" applyAlignment="1" applyProtection="1">
      <alignment horizontal="center" vertical="center" wrapText="1"/>
    </xf>
    <xf numFmtId="0" fontId="18" fillId="35" borderId="17" xfId="0" applyNumberFormat="1" applyFont="1" applyFill="1" applyBorder="1" applyAlignment="1" applyProtection="1">
      <alignment horizontal="left" vertical="top" wrapText="1"/>
    </xf>
    <xf numFmtId="0" fontId="18" fillId="35" borderId="18" xfId="0" applyNumberFormat="1" applyFont="1" applyFill="1" applyBorder="1" applyAlignment="1" applyProtection="1">
      <alignment horizontal="left" vertical="top" wrapText="1"/>
    </xf>
    <xf numFmtId="0" fontId="21" fillId="37" borderId="17" xfId="0" applyNumberFormat="1" applyFont="1" applyFill="1" applyBorder="1" applyAlignment="1" applyProtection="1">
      <alignment horizontal="left" vertical="top" wrapText="1"/>
    </xf>
    <xf numFmtId="0" fontId="21" fillId="37" borderId="18" xfId="0" applyNumberFormat="1" applyFont="1" applyFill="1" applyBorder="1" applyAlignment="1" applyProtection="1">
      <alignment horizontal="left" vertical="top" wrapText="1"/>
    </xf>
    <xf numFmtId="0" fontId="18" fillId="34" borderId="22" xfId="0" applyNumberFormat="1" applyFont="1" applyFill="1" applyBorder="1" applyAlignment="1" applyProtection="1">
      <alignment horizontal="center" vertical="center" wrapText="1"/>
    </xf>
    <xf numFmtId="0" fontId="20" fillId="35" borderId="17" xfId="0" applyNumberFormat="1" applyFont="1" applyFill="1" applyBorder="1" applyAlignment="1" applyProtection="1">
      <alignment horizontal="left" vertical="top" wrapText="1"/>
    </xf>
    <xf numFmtId="0" fontId="20" fillId="35" borderId="18" xfId="0" applyNumberFormat="1" applyFont="1" applyFill="1" applyBorder="1" applyAlignment="1" applyProtection="1">
      <alignment horizontal="left" vertical="top" wrapText="1"/>
    </xf>
    <xf numFmtId="0" fontId="21" fillId="34" borderId="17" xfId="0" applyNumberFormat="1" applyFont="1" applyFill="1" applyBorder="1" applyAlignment="1" applyProtection="1">
      <alignment horizontal="left" vertical="top" wrapText="1"/>
    </xf>
    <xf numFmtId="0" fontId="21" fillId="34" borderId="18" xfId="0" applyNumberFormat="1" applyFont="1" applyFill="1" applyBorder="1" applyAlignment="1" applyProtection="1">
      <alignment horizontal="left" vertical="top" wrapText="1"/>
    </xf>
    <xf numFmtId="0" fontId="45" fillId="33" borderId="0" xfId="0" applyNumberFormat="1" applyFont="1" applyFill="1" applyBorder="1" applyAlignment="1" applyProtection="1">
      <alignment horizontal="center" vertical="top" wrapText="1"/>
    </xf>
    <xf numFmtId="0" fontId="29" fillId="35" borderId="17" xfId="0" applyNumberFormat="1" applyFont="1" applyFill="1" applyBorder="1" applyAlignment="1" applyProtection="1">
      <alignment horizontal="left" vertical="top" wrapText="1"/>
    </xf>
    <xf numFmtId="0" fontId="29" fillId="35" borderId="18" xfId="0" applyNumberFormat="1" applyFont="1" applyFill="1" applyBorder="1" applyAlignment="1" applyProtection="1">
      <alignment horizontal="left" vertical="top" wrapText="1"/>
    </xf>
    <xf numFmtId="0" fontId="33" fillId="0" borderId="0" xfId="0" applyFont="1" applyAlignment="1">
      <alignment horizontal="center"/>
    </xf>
    <xf numFmtId="0" fontId="33" fillId="0" borderId="21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/>
    </xf>
    <xf numFmtId="164" fontId="33" fillId="0" borderId="28" xfId="0" applyNumberFormat="1" applyFont="1" applyBorder="1" applyAlignment="1">
      <alignment horizontal="center" vertical="center" wrapText="1"/>
    </xf>
    <xf numFmtId="164" fontId="33" fillId="0" borderId="20" xfId="0" applyNumberFormat="1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topLeftCell="A67" zoomScale="86" zoomScaleNormal="86" workbookViewId="0">
      <selection activeCell="M135" sqref="M135"/>
    </sheetView>
  </sheetViews>
  <sheetFormatPr defaultRowHeight="12.75" x14ac:dyDescent="0.25"/>
  <cols>
    <col min="1" max="1" width="4.85546875" style="14" customWidth="1"/>
    <col min="2" max="2" width="13.140625" style="1" customWidth="1"/>
    <col min="3" max="3" width="24.5703125" style="1" customWidth="1"/>
    <col min="4" max="4" width="2.5703125" style="1" customWidth="1"/>
    <col min="5" max="5" width="20.85546875" style="1" customWidth="1"/>
    <col min="6" max="6" width="7.85546875" style="1" customWidth="1"/>
    <col min="7" max="7" width="15.7109375" style="1" customWidth="1"/>
    <col min="8" max="8" width="14.7109375" style="1" customWidth="1"/>
    <col min="9" max="9" width="12.5703125" style="1" customWidth="1"/>
    <col min="10" max="10" width="14.5703125" style="1" customWidth="1"/>
    <col min="11" max="11" width="7.7109375" style="1" customWidth="1"/>
    <col min="12" max="12" width="15.7109375" style="1" customWidth="1"/>
    <col min="13" max="13" width="23.85546875" style="1" customWidth="1"/>
    <col min="14" max="16384" width="9.140625" style="1"/>
  </cols>
  <sheetData>
    <row r="1" spans="1:17" ht="17.25" customHeight="1" x14ac:dyDescent="0.25">
      <c r="A1" s="199" t="s">
        <v>249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7" ht="14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7" ht="14.25" customHeight="1" x14ac:dyDescent="0.25">
      <c r="A3" s="198" t="s">
        <v>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7" ht="15.75" customHeight="1" x14ac:dyDescent="0.25">
      <c r="A4" s="198" t="s">
        <v>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7" ht="11.1" customHeight="1" x14ac:dyDescent="0.25"/>
    <row r="6" spans="1:17" ht="32.25" customHeight="1" x14ac:dyDescent="0.25">
      <c r="A6" s="200" t="s">
        <v>3</v>
      </c>
      <c r="B6" s="200" t="s">
        <v>4</v>
      </c>
      <c r="C6" s="200" t="s">
        <v>5</v>
      </c>
      <c r="D6" s="213" t="s">
        <v>6</v>
      </c>
      <c r="E6" s="214"/>
      <c r="F6" s="195" t="s">
        <v>7</v>
      </c>
      <c r="G6" s="196"/>
      <c r="H6" s="196"/>
      <c r="I6" s="197"/>
      <c r="J6" s="200" t="s">
        <v>8</v>
      </c>
      <c r="K6" s="195" t="s">
        <v>9</v>
      </c>
      <c r="L6" s="197"/>
    </row>
    <row r="7" spans="1:17" ht="26.25" customHeight="1" x14ac:dyDescent="0.25">
      <c r="A7" s="201"/>
      <c r="B7" s="201"/>
      <c r="C7" s="201"/>
      <c r="D7" s="215"/>
      <c r="E7" s="216"/>
      <c r="F7" s="35" t="s">
        <v>10</v>
      </c>
      <c r="G7" s="11" t="s">
        <v>11</v>
      </c>
      <c r="H7" s="11" t="s">
        <v>12</v>
      </c>
      <c r="I7" s="11" t="s">
        <v>13</v>
      </c>
      <c r="J7" s="201"/>
      <c r="K7" s="35" t="s">
        <v>279</v>
      </c>
      <c r="L7" s="11" t="s">
        <v>11</v>
      </c>
    </row>
    <row r="8" spans="1:17" ht="13.7" customHeight="1" x14ac:dyDescent="0.25">
      <c r="A8" s="10">
        <v>1</v>
      </c>
      <c r="B8" s="10">
        <v>2</v>
      </c>
      <c r="C8" s="10">
        <v>3</v>
      </c>
      <c r="D8" s="189">
        <v>4</v>
      </c>
      <c r="E8" s="190"/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</row>
    <row r="9" spans="1:17" ht="0.6" customHeight="1" x14ac:dyDescent="0.25"/>
    <row r="10" spans="1:17" ht="49.5" customHeight="1" x14ac:dyDescent="0.25">
      <c r="A10" s="15" t="s">
        <v>22</v>
      </c>
      <c r="B10" s="8" t="s">
        <v>15</v>
      </c>
      <c r="C10" s="8" t="s">
        <v>23</v>
      </c>
      <c r="D10" s="191" t="s">
        <v>22</v>
      </c>
      <c r="E10" s="192"/>
      <c r="F10" s="8" t="s">
        <v>22</v>
      </c>
      <c r="G10" s="9">
        <v>8403246231</v>
      </c>
      <c r="H10" s="8" t="s">
        <v>22</v>
      </c>
      <c r="I10" s="8" t="s">
        <v>22</v>
      </c>
      <c r="J10" s="8" t="s">
        <v>22</v>
      </c>
      <c r="K10" s="8" t="s">
        <v>22</v>
      </c>
      <c r="L10" s="9">
        <v>0</v>
      </c>
      <c r="Q10" s="36"/>
    </row>
    <row r="11" spans="1:17" ht="27" customHeight="1" x14ac:dyDescent="0.25">
      <c r="A11" s="15" t="s">
        <v>22</v>
      </c>
      <c r="B11" s="8" t="s">
        <v>24</v>
      </c>
      <c r="C11" s="8" t="s">
        <v>25</v>
      </c>
      <c r="D11" s="191" t="s">
        <v>22</v>
      </c>
      <c r="E11" s="192"/>
      <c r="F11" s="8" t="s">
        <v>22</v>
      </c>
      <c r="G11" s="9">
        <v>8403246231</v>
      </c>
      <c r="H11" s="8" t="s">
        <v>22</v>
      </c>
      <c r="I11" s="8" t="s">
        <v>22</v>
      </c>
      <c r="J11" s="8" t="s">
        <v>22</v>
      </c>
      <c r="K11" s="8" t="s">
        <v>22</v>
      </c>
      <c r="L11" s="9">
        <v>0</v>
      </c>
    </row>
    <row r="12" spans="1:17" ht="46.5" customHeight="1" x14ac:dyDescent="0.25">
      <c r="A12" s="16" t="s">
        <v>26</v>
      </c>
      <c r="B12" s="3" t="s">
        <v>27</v>
      </c>
      <c r="C12" s="3" t="s">
        <v>28</v>
      </c>
      <c r="D12" s="193" t="s">
        <v>22</v>
      </c>
      <c r="E12" s="194"/>
      <c r="F12" s="3" t="s">
        <v>22</v>
      </c>
      <c r="G12" s="4">
        <v>6833714131</v>
      </c>
      <c r="H12" s="3" t="s">
        <v>22</v>
      </c>
      <c r="I12" s="3" t="s">
        <v>22</v>
      </c>
      <c r="J12" s="3" t="s">
        <v>22</v>
      </c>
      <c r="K12" s="3" t="s">
        <v>22</v>
      </c>
      <c r="L12" s="4">
        <v>0</v>
      </c>
    </row>
    <row r="13" spans="1:17" ht="29.25" customHeight="1" x14ac:dyDescent="0.25">
      <c r="A13" s="17" t="s">
        <v>22</v>
      </c>
      <c r="B13" s="5" t="s">
        <v>29</v>
      </c>
      <c r="C13" s="5" t="s">
        <v>30</v>
      </c>
      <c r="D13" s="202" t="s">
        <v>22</v>
      </c>
      <c r="E13" s="203"/>
      <c r="F13" s="17" t="s">
        <v>22</v>
      </c>
      <c r="G13" s="6" t="s">
        <v>31</v>
      </c>
      <c r="H13" s="5" t="s">
        <v>22</v>
      </c>
      <c r="I13" s="17" t="s">
        <v>22</v>
      </c>
      <c r="J13" s="5" t="s">
        <v>22</v>
      </c>
      <c r="K13" s="17" t="s">
        <v>22</v>
      </c>
      <c r="L13" s="6" t="s">
        <v>32</v>
      </c>
    </row>
    <row r="14" spans="1:17" ht="57.75" customHeight="1" x14ac:dyDescent="0.25">
      <c r="A14" s="18" t="s">
        <v>22</v>
      </c>
      <c r="B14" s="19" t="s">
        <v>22</v>
      </c>
      <c r="C14" s="19" t="s">
        <v>22</v>
      </c>
      <c r="D14" s="204" t="s">
        <v>33</v>
      </c>
      <c r="E14" s="205"/>
      <c r="F14" s="18" t="s">
        <v>19</v>
      </c>
      <c r="G14" s="20" t="s">
        <v>22</v>
      </c>
      <c r="H14" s="19" t="s">
        <v>34</v>
      </c>
      <c r="I14" s="18" t="s">
        <v>22</v>
      </c>
      <c r="J14" s="19" t="s">
        <v>255</v>
      </c>
      <c r="K14" s="18" t="s">
        <v>17</v>
      </c>
      <c r="L14" s="20" t="s">
        <v>22</v>
      </c>
    </row>
    <row r="15" spans="1:17" ht="29.1" customHeight="1" x14ac:dyDescent="0.25">
      <c r="A15" s="17" t="s">
        <v>22</v>
      </c>
      <c r="B15" s="5" t="s">
        <v>22</v>
      </c>
      <c r="C15" s="5" t="s">
        <v>35</v>
      </c>
      <c r="D15" s="202" t="s">
        <v>22</v>
      </c>
      <c r="E15" s="203"/>
      <c r="F15" s="17" t="s">
        <v>22</v>
      </c>
      <c r="G15" s="6" t="s">
        <v>36</v>
      </c>
      <c r="H15" s="5" t="s">
        <v>22</v>
      </c>
      <c r="I15" s="17" t="s">
        <v>22</v>
      </c>
      <c r="J15" s="5" t="s">
        <v>22</v>
      </c>
      <c r="K15" s="17" t="s">
        <v>22</v>
      </c>
      <c r="L15" s="6" t="s">
        <v>32</v>
      </c>
    </row>
    <row r="16" spans="1:17" ht="58.5" customHeight="1" x14ac:dyDescent="0.25">
      <c r="A16" s="18" t="s">
        <v>22</v>
      </c>
      <c r="B16" s="19" t="s">
        <v>22</v>
      </c>
      <c r="C16" s="19" t="s">
        <v>22</v>
      </c>
      <c r="D16" s="204" t="s">
        <v>252</v>
      </c>
      <c r="E16" s="205"/>
      <c r="F16" s="18">
        <v>3</v>
      </c>
      <c r="G16" s="20" t="s">
        <v>22</v>
      </c>
      <c r="H16" s="19" t="s">
        <v>37</v>
      </c>
      <c r="I16" s="18" t="s">
        <v>22</v>
      </c>
      <c r="J16" s="19" t="s">
        <v>22</v>
      </c>
      <c r="K16" s="18" t="s">
        <v>15</v>
      </c>
      <c r="L16" s="20" t="s">
        <v>22</v>
      </c>
    </row>
    <row r="17" spans="1:12" ht="54.75" customHeight="1" x14ac:dyDescent="0.25">
      <c r="A17" s="17" t="s">
        <v>22</v>
      </c>
      <c r="B17" s="5" t="s">
        <v>22</v>
      </c>
      <c r="C17" s="5" t="s">
        <v>22</v>
      </c>
      <c r="D17" s="12" t="s">
        <v>22</v>
      </c>
      <c r="E17" s="33" t="s">
        <v>251</v>
      </c>
      <c r="F17" s="18">
        <v>3</v>
      </c>
      <c r="G17" s="6" t="s">
        <v>36</v>
      </c>
      <c r="H17" s="5" t="s">
        <v>38</v>
      </c>
      <c r="I17" s="17" t="s">
        <v>39</v>
      </c>
      <c r="J17" s="5" t="s">
        <v>253</v>
      </c>
      <c r="K17" s="17" t="s">
        <v>22</v>
      </c>
      <c r="L17" s="6" t="s">
        <v>40</v>
      </c>
    </row>
    <row r="18" spans="1:12" ht="19.5" customHeight="1" x14ac:dyDescent="0.25">
      <c r="A18" s="17" t="s">
        <v>22</v>
      </c>
      <c r="B18" s="5" t="s">
        <v>22</v>
      </c>
      <c r="C18" s="5" t="s">
        <v>41</v>
      </c>
      <c r="D18" s="202" t="s">
        <v>22</v>
      </c>
      <c r="E18" s="203"/>
      <c r="F18" s="17" t="s">
        <v>22</v>
      </c>
      <c r="G18" s="6" t="s">
        <v>42</v>
      </c>
      <c r="H18" s="5" t="s">
        <v>22</v>
      </c>
      <c r="I18" s="17" t="s">
        <v>22</v>
      </c>
      <c r="J18" s="5" t="s">
        <v>22</v>
      </c>
      <c r="K18" s="17" t="s">
        <v>22</v>
      </c>
      <c r="L18" s="6" t="s">
        <v>32</v>
      </c>
    </row>
    <row r="19" spans="1:12" ht="55.5" customHeight="1" x14ac:dyDescent="0.25">
      <c r="A19" s="18" t="s">
        <v>22</v>
      </c>
      <c r="B19" s="19" t="s">
        <v>22</v>
      </c>
      <c r="C19" s="19" t="s">
        <v>22</v>
      </c>
      <c r="D19" s="204" t="s">
        <v>43</v>
      </c>
      <c r="E19" s="205"/>
      <c r="F19" s="18">
        <v>4</v>
      </c>
      <c r="G19" s="20" t="s">
        <v>22</v>
      </c>
      <c r="H19" s="19" t="s">
        <v>38</v>
      </c>
      <c r="I19" s="18" t="s">
        <v>22</v>
      </c>
      <c r="J19" s="19" t="s">
        <v>22</v>
      </c>
      <c r="K19" s="18" t="s">
        <v>15</v>
      </c>
      <c r="L19" s="20" t="s">
        <v>22</v>
      </c>
    </row>
    <row r="20" spans="1:12" ht="57" customHeight="1" x14ac:dyDescent="0.25">
      <c r="A20" s="17" t="s">
        <v>22</v>
      </c>
      <c r="B20" s="5" t="s">
        <v>22</v>
      </c>
      <c r="C20" s="5" t="s">
        <v>22</v>
      </c>
      <c r="D20" s="12" t="s">
        <v>22</v>
      </c>
      <c r="E20" s="13" t="s">
        <v>44</v>
      </c>
      <c r="F20" s="34">
        <v>4</v>
      </c>
      <c r="G20" s="6" t="s">
        <v>42</v>
      </c>
      <c r="H20" s="5" t="s">
        <v>38</v>
      </c>
      <c r="I20" s="17" t="s">
        <v>39</v>
      </c>
      <c r="J20" s="5" t="s">
        <v>254</v>
      </c>
      <c r="K20" s="17" t="s">
        <v>22</v>
      </c>
      <c r="L20" s="6" t="s">
        <v>40</v>
      </c>
    </row>
    <row r="21" spans="1:12" ht="29.1" customHeight="1" x14ac:dyDescent="0.25">
      <c r="A21" s="17" t="s">
        <v>22</v>
      </c>
      <c r="B21" s="5" t="s">
        <v>45</v>
      </c>
      <c r="C21" s="5" t="s">
        <v>46</v>
      </c>
      <c r="D21" s="202" t="s">
        <v>22</v>
      </c>
      <c r="E21" s="203"/>
      <c r="F21" s="17" t="s">
        <v>22</v>
      </c>
      <c r="G21" s="6" t="s">
        <v>47</v>
      </c>
      <c r="H21" s="5" t="s">
        <v>22</v>
      </c>
      <c r="I21" s="17" t="s">
        <v>22</v>
      </c>
      <c r="J21" s="5" t="s">
        <v>22</v>
      </c>
      <c r="K21" s="17" t="s">
        <v>22</v>
      </c>
      <c r="L21" s="6" t="s">
        <v>32</v>
      </c>
    </row>
    <row r="22" spans="1:12" ht="55.5" customHeight="1" x14ac:dyDescent="0.25">
      <c r="A22" s="18" t="s">
        <v>22</v>
      </c>
      <c r="B22" s="19" t="s">
        <v>22</v>
      </c>
      <c r="C22" s="19" t="s">
        <v>22</v>
      </c>
      <c r="D22" s="204" t="s">
        <v>48</v>
      </c>
      <c r="E22" s="205"/>
      <c r="F22" s="18" t="s">
        <v>21</v>
      </c>
      <c r="G22" s="20" t="s">
        <v>22</v>
      </c>
      <c r="H22" s="19" t="s">
        <v>38</v>
      </c>
      <c r="I22" s="18" t="s">
        <v>22</v>
      </c>
      <c r="J22" s="19" t="s">
        <v>256</v>
      </c>
      <c r="K22" s="18" t="s">
        <v>21</v>
      </c>
      <c r="L22" s="20" t="s">
        <v>22</v>
      </c>
    </row>
    <row r="23" spans="1:12" ht="29.1" customHeight="1" x14ac:dyDescent="0.25">
      <c r="A23" s="17" t="s">
        <v>22</v>
      </c>
      <c r="B23" s="5" t="s">
        <v>22</v>
      </c>
      <c r="C23" s="5" t="s">
        <v>49</v>
      </c>
      <c r="D23" s="202" t="s">
        <v>22</v>
      </c>
      <c r="E23" s="203"/>
      <c r="F23" s="17" t="s">
        <v>22</v>
      </c>
      <c r="G23" s="6" t="s">
        <v>47</v>
      </c>
      <c r="H23" s="5" t="s">
        <v>22</v>
      </c>
      <c r="I23" s="17" t="s">
        <v>22</v>
      </c>
      <c r="J23" s="5" t="s">
        <v>22</v>
      </c>
      <c r="K23" s="17" t="s">
        <v>22</v>
      </c>
      <c r="L23" s="6" t="s">
        <v>32</v>
      </c>
    </row>
    <row r="24" spans="1:12" ht="54.75" customHeight="1" x14ac:dyDescent="0.25">
      <c r="A24" s="18" t="s">
        <v>22</v>
      </c>
      <c r="B24" s="19" t="s">
        <v>22</v>
      </c>
      <c r="C24" s="19" t="s">
        <v>22</v>
      </c>
      <c r="D24" s="204" t="s">
        <v>50</v>
      </c>
      <c r="E24" s="205"/>
      <c r="F24" s="18" t="s">
        <v>21</v>
      </c>
      <c r="G24" s="20" t="s">
        <v>22</v>
      </c>
      <c r="H24" s="19" t="s">
        <v>38</v>
      </c>
      <c r="I24" s="18" t="s">
        <v>22</v>
      </c>
      <c r="J24" s="19" t="s">
        <v>22</v>
      </c>
      <c r="K24" s="18" t="s">
        <v>21</v>
      </c>
      <c r="L24" s="20" t="s">
        <v>22</v>
      </c>
    </row>
    <row r="25" spans="1:12" ht="54" customHeight="1" x14ac:dyDescent="0.25">
      <c r="A25" s="17" t="s">
        <v>22</v>
      </c>
      <c r="B25" s="5" t="s">
        <v>22</v>
      </c>
      <c r="C25" s="5" t="s">
        <v>22</v>
      </c>
      <c r="D25" s="12" t="s">
        <v>22</v>
      </c>
      <c r="E25" s="13" t="s">
        <v>51</v>
      </c>
      <c r="F25" s="17" t="s">
        <v>21</v>
      </c>
      <c r="G25" s="6" t="s">
        <v>47</v>
      </c>
      <c r="H25" s="5" t="s">
        <v>38</v>
      </c>
      <c r="I25" s="17" t="s">
        <v>39</v>
      </c>
      <c r="J25" s="5" t="s">
        <v>256</v>
      </c>
      <c r="K25" s="17" t="s">
        <v>22</v>
      </c>
      <c r="L25" s="6" t="s">
        <v>40</v>
      </c>
    </row>
    <row r="26" spans="1:12" ht="29.1" customHeight="1" x14ac:dyDescent="0.25">
      <c r="A26" s="17" t="s">
        <v>22</v>
      </c>
      <c r="B26" s="5" t="s">
        <v>52</v>
      </c>
      <c r="C26" s="5" t="s">
        <v>53</v>
      </c>
      <c r="D26" s="202" t="s">
        <v>22</v>
      </c>
      <c r="E26" s="203"/>
      <c r="F26" s="17" t="s">
        <v>22</v>
      </c>
      <c r="G26" s="6" t="s">
        <v>54</v>
      </c>
      <c r="H26" s="5" t="s">
        <v>22</v>
      </c>
      <c r="I26" s="17" t="s">
        <v>22</v>
      </c>
      <c r="J26" s="5" t="s">
        <v>22</v>
      </c>
      <c r="K26" s="17" t="s">
        <v>22</v>
      </c>
      <c r="L26" s="6" t="s">
        <v>32</v>
      </c>
    </row>
    <row r="27" spans="1:12" ht="56.25" customHeight="1" x14ac:dyDescent="0.25">
      <c r="A27" s="18" t="s">
        <v>22</v>
      </c>
      <c r="B27" s="19" t="s">
        <v>22</v>
      </c>
      <c r="C27" s="19" t="s">
        <v>22</v>
      </c>
      <c r="D27" s="204" t="s">
        <v>55</v>
      </c>
      <c r="E27" s="205"/>
      <c r="F27" s="18" t="s">
        <v>15</v>
      </c>
      <c r="G27" s="20" t="s">
        <v>22</v>
      </c>
      <c r="H27" s="19" t="s">
        <v>38</v>
      </c>
      <c r="I27" s="18" t="s">
        <v>22</v>
      </c>
      <c r="J27" s="19" t="s">
        <v>22</v>
      </c>
      <c r="K27" s="18" t="s">
        <v>15</v>
      </c>
      <c r="L27" s="20" t="s">
        <v>22</v>
      </c>
    </row>
    <row r="28" spans="1:12" ht="29.1" customHeight="1" x14ac:dyDescent="0.25">
      <c r="A28" s="17" t="s">
        <v>22</v>
      </c>
      <c r="B28" s="5" t="s">
        <v>22</v>
      </c>
      <c r="C28" s="5" t="s">
        <v>56</v>
      </c>
      <c r="D28" s="202" t="s">
        <v>22</v>
      </c>
      <c r="E28" s="203"/>
      <c r="F28" s="17" t="s">
        <v>22</v>
      </c>
      <c r="G28" s="6" t="s">
        <v>57</v>
      </c>
      <c r="H28" s="5" t="s">
        <v>22</v>
      </c>
      <c r="I28" s="17" t="s">
        <v>22</v>
      </c>
      <c r="J28" s="5" t="s">
        <v>22</v>
      </c>
      <c r="K28" s="17" t="s">
        <v>22</v>
      </c>
      <c r="L28" s="6" t="s">
        <v>32</v>
      </c>
    </row>
    <row r="29" spans="1:12" ht="56.25" customHeight="1" x14ac:dyDescent="0.25">
      <c r="A29" s="18" t="s">
        <v>22</v>
      </c>
      <c r="B29" s="19" t="s">
        <v>22</v>
      </c>
      <c r="C29" s="19" t="s">
        <v>22</v>
      </c>
      <c r="D29" s="204" t="s">
        <v>58</v>
      </c>
      <c r="E29" s="205"/>
      <c r="F29" s="18" t="s">
        <v>59</v>
      </c>
      <c r="G29" s="20" t="s">
        <v>22</v>
      </c>
      <c r="H29" s="19" t="s">
        <v>38</v>
      </c>
      <c r="I29" s="18" t="s">
        <v>22</v>
      </c>
      <c r="J29" s="19" t="s">
        <v>22</v>
      </c>
      <c r="K29" s="18" t="s">
        <v>59</v>
      </c>
      <c r="L29" s="20" t="s">
        <v>22</v>
      </c>
    </row>
    <row r="30" spans="1:12" ht="60.75" customHeight="1" x14ac:dyDescent="0.25">
      <c r="A30" s="17" t="s">
        <v>22</v>
      </c>
      <c r="B30" s="5" t="s">
        <v>22</v>
      </c>
      <c r="C30" s="5" t="s">
        <v>22</v>
      </c>
      <c r="D30" s="12" t="s">
        <v>22</v>
      </c>
      <c r="E30" s="13" t="s">
        <v>60</v>
      </c>
      <c r="F30" s="17" t="s">
        <v>59</v>
      </c>
      <c r="G30" s="6" t="s">
        <v>57</v>
      </c>
      <c r="H30" s="5" t="s">
        <v>38</v>
      </c>
      <c r="I30" s="17" t="s">
        <v>39</v>
      </c>
      <c r="J30" s="5" t="s">
        <v>257</v>
      </c>
      <c r="K30" s="17" t="s">
        <v>22</v>
      </c>
      <c r="L30" s="6" t="s">
        <v>40</v>
      </c>
    </row>
    <row r="31" spans="1:12" ht="30" customHeight="1" x14ac:dyDescent="0.25">
      <c r="A31" s="17" t="s">
        <v>22</v>
      </c>
      <c r="B31" s="5" t="s">
        <v>22</v>
      </c>
      <c r="C31" s="5" t="s">
        <v>61</v>
      </c>
      <c r="D31" s="202" t="s">
        <v>22</v>
      </c>
      <c r="E31" s="203"/>
      <c r="F31" s="17" t="s">
        <v>22</v>
      </c>
      <c r="G31" s="6" t="s">
        <v>36</v>
      </c>
      <c r="H31" s="5" t="s">
        <v>22</v>
      </c>
      <c r="I31" s="17" t="s">
        <v>22</v>
      </c>
      <c r="J31" s="5" t="s">
        <v>22</v>
      </c>
      <c r="K31" s="17" t="s">
        <v>22</v>
      </c>
      <c r="L31" s="6" t="s">
        <v>32</v>
      </c>
    </row>
    <row r="32" spans="1:12" ht="55.5" customHeight="1" x14ac:dyDescent="0.25">
      <c r="A32" s="18" t="s">
        <v>22</v>
      </c>
      <c r="B32" s="19" t="s">
        <v>22</v>
      </c>
      <c r="C32" s="19" t="s">
        <v>22</v>
      </c>
      <c r="D32" s="204" t="s">
        <v>62</v>
      </c>
      <c r="E32" s="205"/>
      <c r="F32" s="18" t="s">
        <v>21</v>
      </c>
      <c r="G32" s="20" t="s">
        <v>22</v>
      </c>
      <c r="H32" s="19" t="s">
        <v>38</v>
      </c>
      <c r="I32" s="18" t="s">
        <v>22</v>
      </c>
      <c r="J32" s="19" t="s">
        <v>22</v>
      </c>
      <c r="K32" s="18" t="s">
        <v>21</v>
      </c>
      <c r="L32" s="20" t="s">
        <v>22</v>
      </c>
    </row>
    <row r="33" spans="1:18" ht="55.5" customHeight="1" x14ac:dyDescent="0.25">
      <c r="A33" s="17" t="s">
        <v>22</v>
      </c>
      <c r="B33" s="5" t="s">
        <v>22</v>
      </c>
      <c r="C33" s="5" t="s">
        <v>22</v>
      </c>
      <c r="D33" s="12" t="s">
        <v>22</v>
      </c>
      <c r="E33" s="13" t="s">
        <v>63</v>
      </c>
      <c r="F33" s="17" t="s">
        <v>21</v>
      </c>
      <c r="G33" s="6" t="s">
        <v>36</v>
      </c>
      <c r="H33" s="5" t="s">
        <v>38</v>
      </c>
      <c r="I33" s="17" t="s">
        <v>39</v>
      </c>
      <c r="J33" s="5" t="s">
        <v>256</v>
      </c>
      <c r="K33" s="17" t="s">
        <v>22</v>
      </c>
      <c r="L33" s="6" t="s">
        <v>40</v>
      </c>
    </row>
    <row r="34" spans="1:18" ht="29.1" customHeight="1" x14ac:dyDescent="0.25">
      <c r="A34" s="17" t="s">
        <v>22</v>
      </c>
      <c r="B34" s="5" t="s">
        <v>64</v>
      </c>
      <c r="C34" s="5" t="s">
        <v>65</v>
      </c>
      <c r="D34" s="202" t="s">
        <v>22</v>
      </c>
      <c r="E34" s="203"/>
      <c r="F34" s="17" t="s">
        <v>22</v>
      </c>
      <c r="G34" s="6" t="s">
        <v>66</v>
      </c>
      <c r="H34" s="5" t="s">
        <v>22</v>
      </c>
      <c r="I34" s="17" t="s">
        <v>22</v>
      </c>
      <c r="J34" s="5" t="s">
        <v>22</v>
      </c>
      <c r="K34" s="17" t="s">
        <v>22</v>
      </c>
      <c r="L34" s="6" t="s">
        <v>32</v>
      </c>
    </row>
    <row r="35" spans="1:18" ht="57.75" customHeight="1" x14ac:dyDescent="0.25">
      <c r="A35" s="18" t="s">
        <v>22</v>
      </c>
      <c r="B35" s="19" t="s">
        <v>22</v>
      </c>
      <c r="C35" s="19" t="s">
        <v>22</v>
      </c>
      <c r="D35" s="204" t="s">
        <v>67</v>
      </c>
      <c r="E35" s="205"/>
      <c r="F35" s="18" t="s">
        <v>18</v>
      </c>
      <c r="G35" s="20" t="s">
        <v>22</v>
      </c>
      <c r="H35" s="19" t="s">
        <v>38</v>
      </c>
      <c r="I35" s="18" t="s">
        <v>22</v>
      </c>
      <c r="J35" s="19" t="s">
        <v>22</v>
      </c>
      <c r="K35" s="18" t="s">
        <v>18</v>
      </c>
      <c r="L35" s="20" t="s">
        <v>22</v>
      </c>
    </row>
    <row r="36" spans="1:18" ht="43.5" customHeight="1" x14ac:dyDescent="0.25">
      <c r="A36" s="17" t="s">
        <v>22</v>
      </c>
      <c r="B36" s="5" t="s">
        <v>22</v>
      </c>
      <c r="C36" s="5" t="s">
        <v>68</v>
      </c>
      <c r="D36" s="202" t="s">
        <v>22</v>
      </c>
      <c r="E36" s="203"/>
      <c r="F36" s="17" t="s">
        <v>22</v>
      </c>
      <c r="G36" s="6" t="s">
        <v>69</v>
      </c>
      <c r="H36" s="5" t="s">
        <v>22</v>
      </c>
      <c r="I36" s="17" t="s">
        <v>22</v>
      </c>
      <c r="J36" s="5" t="s">
        <v>22</v>
      </c>
      <c r="K36" s="17" t="s">
        <v>22</v>
      </c>
      <c r="L36" s="6" t="s">
        <v>32</v>
      </c>
    </row>
    <row r="37" spans="1:18" ht="59.25" customHeight="1" x14ac:dyDescent="0.25">
      <c r="A37" s="18" t="s">
        <v>22</v>
      </c>
      <c r="B37" s="19" t="s">
        <v>22</v>
      </c>
      <c r="C37" s="19" t="s">
        <v>22</v>
      </c>
      <c r="D37" s="204" t="s">
        <v>70</v>
      </c>
      <c r="E37" s="205"/>
      <c r="F37" s="18" t="s">
        <v>21</v>
      </c>
      <c r="G37" s="20" t="s">
        <v>22</v>
      </c>
      <c r="H37" s="19" t="s">
        <v>38</v>
      </c>
      <c r="I37" s="18" t="s">
        <v>22</v>
      </c>
      <c r="J37" s="19" t="s">
        <v>22</v>
      </c>
      <c r="K37" s="18" t="s">
        <v>21</v>
      </c>
      <c r="L37" s="20" t="s">
        <v>22</v>
      </c>
    </row>
    <row r="38" spans="1:18" ht="54.75" customHeight="1" x14ac:dyDescent="0.25">
      <c r="A38" s="17" t="s">
        <v>22</v>
      </c>
      <c r="B38" s="5" t="s">
        <v>22</v>
      </c>
      <c r="C38" s="5" t="s">
        <v>22</v>
      </c>
      <c r="D38" s="12" t="s">
        <v>22</v>
      </c>
      <c r="E38" s="13" t="s">
        <v>71</v>
      </c>
      <c r="F38" s="17" t="s">
        <v>21</v>
      </c>
      <c r="G38" s="6" t="s">
        <v>69</v>
      </c>
      <c r="H38" s="5" t="s">
        <v>38</v>
      </c>
      <c r="I38" s="17" t="s">
        <v>39</v>
      </c>
      <c r="J38" s="5" t="s">
        <v>258</v>
      </c>
      <c r="K38" s="17" t="s">
        <v>22</v>
      </c>
      <c r="L38" s="6" t="s">
        <v>40</v>
      </c>
    </row>
    <row r="39" spans="1:18" ht="29.1" customHeight="1" x14ac:dyDescent="0.25">
      <c r="A39" s="17" t="s">
        <v>22</v>
      </c>
      <c r="B39" s="5" t="s">
        <v>22</v>
      </c>
      <c r="C39" s="5" t="s">
        <v>72</v>
      </c>
      <c r="D39" s="202" t="s">
        <v>22</v>
      </c>
      <c r="E39" s="203"/>
      <c r="F39" s="17" t="s">
        <v>22</v>
      </c>
      <c r="G39" s="49">
        <f>SUM(G41,G42)</f>
        <v>76000000</v>
      </c>
      <c r="H39" s="5" t="s">
        <v>22</v>
      </c>
      <c r="I39" s="17" t="s">
        <v>22</v>
      </c>
      <c r="J39" s="5" t="s">
        <v>22</v>
      </c>
      <c r="K39" s="17" t="s">
        <v>22</v>
      </c>
      <c r="L39" s="6" t="s">
        <v>32</v>
      </c>
    </row>
    <row r="40" spans="1:18" ht="55.5" customHeight="1" x14ac:dyDescent="0.25">
      <c r="A40" s="18" t="s">
        <v>22</v>
      </c>
      <c r="B40" s="19" t="s">
        <v>22</v>
      </c>
      <c r="C40" s="19" t="s">
        <v>22</v>
      </c>
      <c r="D40" s="204" t="s">
        <v>300</v>
      </c>
      <c r="E40" s="205"/>
      <c r="F40" s="18" t="s">
        <v>21</v>
      </c>
      <c r="G40" s="20" t="s">
        <v>22</v>
      </c>
      <c r="H40" s="19" t="s">
        <v>73</v>
      </c>
      <c r="I40" s="18" t="s">
        <v>22</v>
      </c>
      <c r="J40" s="19" t="s">
        <v>22</v>
      </c>
      <c r="K40" s="18" t="s">
        <v>21</v>
      </c>
      <c r="L40" s="20" t="s">
        <v>22</v>
      </c>
    </row>
    <row r="41" spans="1:18" ht="55.5" customHeight="1" x14ac:dyDescent="0.25">
      <c r="A41" s="34"/>
      <c r="B41" s="37"/>
      <c r="C41" s="37"/>
      <c r="D41" s="38"/>
      <c r="E41" s="39" t="s">
        <v>301</v>
      </c>
      <c r="F41" s="34">
        <v>12</v>
      </c>
      <c r="G41" s="52">
        <v>42625800</v>
      </c>
      <c r="H41" s="37"/>
      <c r="I41" s="34"/>
      <c r="J41" s="37"/>
      <c r="K41" s="34"/>
      <c r="L41" s="40"/>
    </row>
    <row r="42" spans="1:18" ht="56.25" customHeight="1" x14ac:dyDescent="0.25">
      <c r="A42" s="17" t="s">
        <v>22</v>
      </c>
      <c r="B42" s="5" t="s">
        <v>22</v>
      </c>
      <c r="C42" s="5" t="s">
        <v>22</v>
      </c>
      <c r="D42" s="12" t="s">
        <v>22</v>
      </c>
      <c r="E42" s="13" t="s">
        <v>74</v>
      </c>
      <c r="F42" s="17">
        <v>201</v>
      </c>
      <c r="G42" s="49">
        <v>33374200</v>
      </c>
      <c r="H42" s="5" t="s">
        <v>73</v>
      </c>
      <c r="I42" s="17" t="s">
        <v>39</v>
      </c>
      <c r="J42" s="5" t="s">
        <v>259</v>
      </c>
      <c r="K42" s="17" t="s">
        <v>22</v>
      </c>
      <c r="L42" s="6" t="s">
        <v>40</v>
      </c>
      <c r="R42" s="1" t="s">
        <v>40</v>
      </c>
    </row>
    <row r="43" spans="1:18" ht="18" customHeight="1" x14ac:dyDescent="0.25">
      <c r="A43" s="17" t="s">
        <v>22</v>
      </c>
      <c r="B43" s="5" t="s">
        <v>22</v>
      </c>
      <c r="C43" s="5" t="s">
        <v>75</v>
      </c>
      <c r="D43" s="202" t="s">
        <v>22</v>
      </c>
      <c r="E43" s="203"/>
      <c r="F43" s="17" t="s">
        <v>22</v>
      </c>
      <c r="G43" s="6" t="s">
        <v>76</v>
      </c>
      <c r="H43" s="5" t="s">
        <v>22</v>
      </c>
      <c r="I43" s="17" t="s">
        <v>22</v>
      </c>
      <c r="J43" s="5" t="s">
        <v>22</v>
      </c>
      <c r="K43" s="17" t="s">
        <v>22</v>
      </c>
      <c r="L43" s="6" t="s">
        <v>32</v>
      </c>
    </row>
    <row r="44" spans="1:18" ht="56.25" customHeight="1" x14ac:dyDescent="0.25">
      <c r="A44" s="18" t="s">
        <v>22</v>
      </c>
      <c r="B44" s="19" t="s">
        <v>22</v>
      </c>
      <c r="C44" s="19" t="s">
        <v>22</v>
      </c>
      <c r="D44" s="204" t="s">
        <v>77</v>
      </c>
      <c r="E44" s="205"/>
      <c r="F44" s="18" t="s">
        <v>21</v>
      </c>
      <c r="G44" s="20" t="s">
        <v>22</v>
      </c>
      <c r="H44" s="19" t="s">
        <v>73</v>
      </c>
      <c r="I44" s="18" t="s">
        <v>22</v>
      </c>
      <c r="J44" s="19" t="s">
        <v>22</v>
      </c>
      <c r="K44" s="18" t="s">
        <v>21</v>
      </c>
      <c r="L44" s="20" t="s">
        <v>22</v>
      </c>
    </row>
    <row r="45" spans="1:18" ht="54" customHeight="1" x14ac:dyDescent="0.25">
      <c r="A45" s="17" t="s">
        <v>22</v>
      </c>
      <c r="B45" s="5" t="s">
        <v>22</v>
      </c>
      <c r="C45" s="5" t="s">
        <v>22</v>
      </c>
      <c r="D45" s="12" t="s">
        <v>22</v>
      </c>
      <c r="E45" s="13" t="s">
        <v>78</v>
      </c>
      <c r="F45" s="17" t="s">
        <v>14</v>
      </c>
      <c r="G45" s="6" t="s">
        <v>76</v>
      </c>
      <c r="H45" s="5" t="s">
        <v>73</v>
      </c>
      <c r="I45" s="17" t="s">
        <v>39</v>
      </c>
      <c r="J45" s="5" t="s">
        <v>260</v>
      </c>
      <c r="K45" s="17" t="s">
        <v>22</v>
      </c>
      <c r="L45" s="6" t="s">
        <v>40</v>
      </c>
    </row>
    <row r="46" spans="1:18" ht="29.1" customHeight="1" x14ac:dyDescent="0.25">
      <c r="A46" s="17" t="s">
        <v>22</v>
      </c>
      <c r="B46" s="5" t="s">
        <v>22</v>
      </c>
      <c r="C46" s="5" t="s">
        <v>79</v>
      </c>
      <c r="D46" s="202" t="s">
        <v>22</v>
      </c>
      <c r="E46" s="203"/>
      <c r="F46" s="17" t="s">
        <v>22</v>
      </c>
      <c r="G46" s="6" t="s">
        <v>80</v>
      </c>
      <c r="H46" s="5" t="s">
        <v>22</v>
      </c>
      <c r="I46" s="17" t="s">
        <v>22</v>
      </c>
      <c r="J46" s="5" t="s">
        <v>22</v>
      </c>
      <c r="K46" s="17" t="s">
        <v>22</v>
      </c>
      <c r="L46" s="6" t="s">
        <v>32</v>
      </c>
    </row>
    <row r="47" spans="1:18" ht="56.25" customHeight="1" x14ac:dyDescent="0.25">
      <c r="A47" s="18" t="s">
        <v>22</v>
      </c>
      <c r="B47" s="19" t="s">
        <v>22</v>
      </c>
      <c r="C47" s="19" t="s">
        <v>22</v>
      </c>
      <c r="D47" s="204" t="s">
        <v>81</v>
      </c>
      <c r="E47" s="205"/>
      <c r="F47" s="18" t="s">
        <v>21</v>
      </c>
      <c r="G47" s="20" t="s">
        <v>22</v>
      </c>
      <c r="H47" s="19" t="s">
        <v>38</v>
      </c>
      <c r="I47" s="18" t="s">
        <v>22</v>
      </c>
      <c r="J47" s="19" t="s">
        <v>22</v>
      </c>
      <c r="K47" s="18" t="s">
        <v>21</v>
      </c>
      <c r="L47" s="20" t="s">
        <v>22</v>
      </c>
    </row>
    <row r="48" spans="1:18" ht="80.25" customHeight="1" x14ac:dyDescent="0.25">
      <c r="A48" s="17" t="s">
        <v>22</v>
      </c>
      <c r="B48" s="5" t="s">
        <v>22</v>
      </c>
      <c r="C48" s="5" t="s">
        <v>22</v>
      </c>
      <c r="D48" s="12" t="s">
        <v>22</v>
      </c>
      <c r="E48" s="13" t="s">
        <v>82</v>
      </c>
      <c r="F48" s="17" t="s">
        <v>21</v>
      </c>
      <c r="G48" s="6" t="s">
        <v>80</v>
      </c>
      <c r="H48" s="5" t="s">
        <v>73</v>
      </c>
      <c r="I48" s="17" t="s">
        <v>39</v>
      </c>
      <c r="J48" s="5" t="s">
        <v>261</v>
      </c>
      <c r="K48" s="17" t="s">
        <v>22</v>
      </c>
      <c r="L48" s="6" t="s">
        <v>40</v>
      </c>
    </row>
    <row r="49" spans="1:12" ht="33" customHeight="1" x14ac:dyDescent="0.25">
      <c r="A49" s="17" t="s">
        <v>22</v>
      </c>
      <c r="B49" s="5" t="s">
        <v>22</v>
      </c>
      <c r="C49" s="5" t="s">
        <v>83</v>
      </c>
      <c r="D49" s="202" t="s">
        <v>22</v>
      </c>
      <c r="E49" s="203"/>
      <c r="F49" s="17" t="s">
        <v>22</v>
      </c>
      <c r="G49" s="6" t="s">
        <v>84</v>
      </c>
      <c r="H49" s="5" t="s">
        <v>22</v>
      </c>
      <c r="I49" s="17" t="s">
        <v>22</v>
      </c>
      <c r="J49" s="5" t="s">
        <v>22</v>
      </c>
      <c r="K49" s="17" t="s">
        <v>22</v>
      </c>
      <c r="L49" s="6" t="s">
        <v>32</v>
      </c>
    </row>
    <row r="50" spans="1:12" ht="54" customHeight="1" x14ac:dyDescent="0.25">
      <c r="A50" s="18" t="s">
        <v>22</v>
      </c>
      <c r="B50" s="19" t="s">
        <v>22</v>
      </c>
      <c r="C50" s="19" t="s">
        <v>22</v>
      </c>
      <c r="D50" s="204" t="s">
        <v>85</v>
      </c>
      <c r="E50" s="205"/>
      <c r="F50" s="18" t="s">
        <v>21</v>
      </c>
      <c r="G50" s="20" t="s">
        <v>22</v>
      </c>
      <c r="H50" s="19" t="s">
        <v>86</v>
      </c>
      <c r="I50" s="18" t="s">
        <v>22</v>
      </c>
      <c r="J50" s="19" t="s">
        <v>22</v>
      </c>
      <c r="K50" s="18" t="s">
        <v>21</v>
      </c>
      <c r="L50" s="20" t="s">
        <v>22</v>
      </c>
    </row>
    <row r="51" spans="1:12" ht="67.5" customHeight="1" x14ac:dyDescent="0.25">
      <c r="A51" s="17" t="s">
        <v>22</v>
      </c>
      <c r="B51" s="5" t="s">
        <v>22</v>
      </c>
      <c r="C51" s="5" t="s">
        <v>22</v>
      </c>
      <c r="D51" s="12" t="s">
        <v>22</v>
      </c>
      <c r="E51" s="13" t="s">
        <v>85</v>
      </c>
      <c r="F51" s="17" t="s">
        <v>21</v>
      </c>
      <c r="G51" s="6" t="s">
        <v>84</v>
      </c>
      <c r="H51" s="5" t="s">
        <v>86</v>
      </c>
      <c r="I51" s="17" t="s">
        <v>39</v>
      </c>
      <c r="J51" s="5" t="s">
        <v>262</v>
      </c>
      <c r="K51" s="17" t="s">
        <v>22</v>
      </c>
      <c r="L51" s="6" t="s">
        <v>40</v>
      </c>
    </row>
    <row r="52" spans="1:12" ht="46.5" customHeight="1" x14ac:dyDescent="0.25">
      <c r="A52" s="17" t="s">
        <v>22</v>
      </c>
      <c r="B52" s="5" t="s">
        <v>87</v>
      </c>
      <c r="C52" s="5" t="s">
        <v>88</v>
      </c>
      <c r="D52" s="202" t="s">
        <v>22</v>
      </c>
      <c r="E52" s="203"/>
      <c r="F52" s="17" t="s">
        <v>22</v>
      </c>
      <c r="G52" s="6" t="s">
        <v>89</v>
      </c>
      <c r="H52" s="5" t="s">
        <v>22</v>
      </c>
      <c r="I52" s="17" t="s">
        <v>22</v>
      </c>
      <c r="J52" s="5" t="s">
        <v>22</v>
      </c>
      <c r="K52" s="17" t="s">
        <v>22</v>
      </c>
      <c r="L52" s="6" t="s">
        <v>32</v>
      </c>
    </row>
    <row r="53" spans="1:12" ht="44.25" customHeight="1" x14ac:dyDescent="0.25">
      <c r="A53" s="17" t="s">
        <v>22</v>
      </c>
      <c r="B53" s="5" t="s">
        <v>22</v>
      </c>
      <c r="C53" s="5" t="s">
        <v>90</v>
      </c>
      <c r="D53" s="202" t="s">
        <v>22</v>
      </c>
      <c r="E53" s="203"/>
      <c r="F53" s="17" t="s">
        <v>22</v>
      </c>
      <c r="G53" s="6" t="s">
        <v>89</v>
      </c>
      <c r="H53" s="5" t="s">
        <v>22</v>
      </c>
      <c r="I53" s="17" t="s">
        <v>22</v>
      </c>
      <c r="J53" s="5" t="s">
        <v>22</v>
      </c>
      <c r="K53" s="17" t="s">
        <v>22</v>
      </c>
      <c r="L53" s="6" t="s">
        <v>32</v>
      </c>
    </row>
    <row r="54" spans="1:12" ht="53.25" customHeight="1" x14ac:dyDescent="0.25">
      <c r="A54" s="18" t="s">
        <v>22</v>
      </c>
      <c r="B54" s="19" t="s">
        <v>22</v>
      </c>
      <c r="C54" s="19" t="s">
        <v>22</v>
      </c>
      <c r="D54" s="204" t="s">
        <v>91</v>
      </c>
      <c r="E54" s="205"/>
      <c r="F54" s="18" t="s">
        <v>21</v>
      </c>
      <c r="G54" s="20" t="s">
        <v>22</v>
      </c>
      <c r="H54" s="19" t="s">
        <v>38</v>
      </c>
      <c r="I54" s="18" t="s">
        <v>22</v>
      </c>
      <c r="J54" s="19" t="s">
        <v>22</v>
      </c>
      <c r="K54" s="18" t="s">
        <v>21</v>
      </c>
      <c r="L54" s="20" t="s">
        <v>22</v>
      </c>
    </row>
    <row r="55" spans="1:12" ht="57" customHeight="1" x14ac:dyDescent="0.25">
      <c r="A55" s="17" t="s">
        <v>22</v>
      </c>
      <c r="B55" s="5" t="s">
        <v>22</v>
      </c>
      <c r="C55" s="5" t="s">
        <v>22</v>
      </c>
      <c r="D55" s="12" t="s">
        <v>22</v>
      </c>
      <c r="E55" s="13" t="s">
        <v>92</v>
      </c>
      <c r="F55" s="17" t="s">
        <v>21</v>
      </c>
      <c r="G55" s="6" t="s">
        <v>89</v>
      </c>
      <c r="H55" s="5" t="s">
        <v>38</v>
      </c>
      <c r="I55" s="17" t="s">
        <v>39</v>
      </c>
      <c r="J55" s="5" t="s">
        <v>263</v>
      </c>
      <c r="K55" s="17" t="s">
        <v>22</v>
      </c>
      <c r="L55" s="6" t="s">
        <v>40</v>
      </c>
    </row>
    <row r="56" spans="1:12" ht="29.1" customHeight="1" x14ac:dyDescent="0.25">
      <c r="A56" s="17" t="s">
        <v>22</v>
      </c>
      <c r="B56" s="5" t="s">
        <v>93</v>
      </c>
      <c r="C56" s="5" t="s">
        <v>94</v>
      </c>
      <c r="D56" s="202" t="s">
        <v>22</v>
      </c>
      <c r="E56" s="203"/>
      <c r="F56" s="17" t="s">
        <v>22</v>
      </c>
      <c r="G56" s="6" t="s">
        <v>95</v>
      </c>
      <c r="H56" s="5" t="s">
        <v>22</v>
      </c>
      <c r="I56" s="17" t="s">
        <v>22</v>
      </c>
      <c r="J56" s="5" t="s">
        <v>22</v>
      </c>
      <c r="K56" s="17" t="s">
        <v>22</v>
      </c>
      <c r="L56" s="6" t="s">
        <v>32</v>
      </c>
    </row>
    <row r="57" spans="1:12" ht="29.1" customHeight="1" x14ac:dyDescent="0.25">
      <c r="A57" s="17" t="s">
        <v>22</v>
      </c>
      <c r="B57" s="5" t="s">
        <v>22</v>
      </c>
      <c r="C57" s="5" t="s">
        <v>96</v>
      </c>
      <c r="D57" s="202" t="s">
        <v>22</v>
      </c>
      <c r="E57" s="203"/>
      <c r="F57" s="17" t="s">
        <v>22</v>
      </c>
      <c r="G57" s="6" t="s">
        <v>97</v>
      </c>
      <c r="H57" s="5" t="s">
        <v>22</v>
      </c>
      <c r="I57" s="17" t="s">
        <v>22</v>
      </c>
      <c r="J57" s="5" t="s">
        <v>22</v>
      </c>
      <c r="K57" s="17" t="s">
        <v>22</v>
      </c>
      <c r="L57" s="6" t="s">
        <v>32</v>
      </c>
    </row>
    <row r="58" spans="1:12" ht="58.5" customHeight="1" x14ac:dyDescent="0.25">
      <c r="A58" s="18" t="s">
        <v>22</v>
      </c>
      <c r="B58" s="19" t="s">
        <v>22</v>
      </c>
      <c r="C58" s="19" t="s">
        <v>22</v>
      </c>
      <c r="D58" s="204" t="s">
        <v>98</v>
      </c>
      <c r="E58" s="205"/>
      <c r="F58" s="18" t="s">
        <v>21</v>
      </c>
      <c r="G58" s="20" t="s">
        <v>22</v>
      </c>
      <c r="H58" s="19" t="s">
        <v>38</v>
      </c>
      <c r="I58" s="18" t="s">
        <v>22</v>
      </c>
      <c r="J58" s="19" t="s">
        <v>22</v>
      </c>
      <c r="K58" s="18" t="s">
        <v>21</v>
      </c>
      <c r="L58" s="20" t="s">
        <v>22</v>
      </c>
    </row>
    <row r="59" spans="1:12" ht="60.75" customHeight="1" x14ac:dyDescent="0.25">
      <c r="A59" s="17" t="s">
        <v>22</v>
      </c>
      <c r="B59" s="5" t="s">
        <v>22</v>
      </c>
      <c r="C59" s="5" t="s">
        <v>22</v>
      </c>
      <c r="D59" s="12" t="s">
        <v>22</v>
      </c>
      <c r="E59" s="13" t="s">
        <v>99</v>
      </c>
      <c r="F59" s="17" t="s">
        <v>21</v>
      </c>
      <c r="G59" s="6" t="s">
        <v>97</v>
      </c>
      <c r="H59" s="5" t="s">
        <v>38</v>
      </c>
      <c r="I59" s="17" t="s">
        <v>39</v>
      </c>
      <c r="J59" s="5" t="s">
        <v>264</v>
      </c>
      <c r="K59" s="17" t="s">
        <v>22</v>
      </c>
      <c r="L59" s="6" t="s">
        <v>40</v>
      </c>
    </row>
    <row r="60" spans="1:12" ht="29.1" customHeight="1" x14ac:dyDescent="0.25">
      <c r="A60" s="17" t="s">
        <v>22</v>
      </c>
      <c r="B60" s="5" t="s">
        <v>22</v>
      </c>
      <c r="C60" s="5" t="s">
        <v>100</v>
      </c>
      <c r="D60" s="202" t="s">
        <v>22</v>
      </c>
      <c r="E60" s="203"/>
      <c r="F60" s="17" t="s">
        <v>22</v>
      </c>
      <c r="G60" s="6" t="s">
        <v>101</v>
      </c>
      <c r="H60" s="5" t="s">
        <v>22</v>
      </c>
      <c r="I60" s="17" t="s">
        <v>22</v>
      </c>
      <c r="J60" s="5" t="s">
        <v>22</v>
      </c>
      <c r="K60" s="17" t="s">
        <v>22</v>
      </c>
      <c r="L60" s="6" t="s">
        <v>32</v>
      </c>
    </row>
    <row r="61" spans="1:12" ht="57.75" customHeight="1" x14ac:dyDescent="0.25">
      <c r="A61" s="18" t="s">
        <v>22</v>
      </c>
      <c r="B61" s="19" t="s">
        <v>22</v>
      </c>
      <c r="C61" s="19" t="s">
        <v>22</v>
      </c>
      <c r="D61" s="204" t="s">
        <v>102</v>
      </c>
      <c r="E61" s="205"/>
      <c r="F61" s="18" t="s">
        <v>21</v>
      </c>
      <c r="G61" s="20" t="s">
        <v>22</v>
      </c>
      <c r="H61" s="19" t="s">
        <v>38</v>
      </c>
      <c r="I61" s="18" t="s">
        <v>22</v>
      </c>
      <c r="J61" s="19" t="s">
        <v>22</v>
      </c>
      <c r="K61" s="18" t="s">
        <v>21</v>
      </c>
      <c r="L61" s="20" t="s">
        <v>22</v>
      </c>
    </row>
    <row r="62" spans="1:12" ht="59.25" customHeight="1" x14ac:dyDescent="0.25">
      <c r="A62" s="17" t="s">
        <v>22</v>
      </c>
      <c r="B62" s="5" t="s">
        <v>22</v>
      </c>
      <c r="C62" s="5" t="s">
        <v>22</v>
      </c>
      <c r="D62" s="12" t="s">
        <v>22</v>
      </c>
      <c r="E62" s="13" t="s">
        <v>103</v>
      </c>
      <c r="F62" s="17" t="s">
        <v>21</v>
      </c>
      <c r="G62" s="6" t="s">
        <v>101</v>
      </c>
      <c r="H62" s="5" t="s">
        <v>38</v>
      </c>
      <c r="I62" s="17" t="s">
        <v>39</v>
      </c>
      <c r="J62" s="5" t="s">
        <v>265</v>
      </c>
      <c r="K62" s="17" t="s">
        <v>22</v>
      </c>
      <c r="L62" s="6" t="s">
        <v>40</v>
      </c>
    </row>
    <row r="63" spans="1:12" ht="29.1" customHeight="1" x14ac:dyDescent="0.25">
      <c r="A63" s="17" t="s">
        <v>22</v>
      </c>
      <c r="B63" s="5" t="s">
        <v>22</v>
      </c>
      <c r="C63" s="5" t="s">
        <v>104</v>
      </c>
      <c r="D63" s="202" t="s">
        <v>22</v>
      </c>
      <c r="E63" s="203"/>
      <c r="F63" s="17" t="s">
        <v>22</v>
      </c>
      <c r="G63" s="6" t="s">
        <v>105</v>
      </c>
      <c r="H63" s="5" t="s">
        <v>22</v>
      </c>
      <c r="I63" s="17" t="s">
        <v>22</v>
      </c>
      <c r="J63" s="5" t="s">
        <v>22</v>
      </c>
      <c r="K63" s="17" t="s">
        <v>22</v>
      </c>
      <c r="L63" s="6" t="s">
        <v>32</v>
      </c>
    </row>
    <row r="64" spans="1:12" ht="54.75" customHeight="1" x14ac:dyDescent="0.25">
      <c r="A64" s="18" t="s">
        <v>22</v>
      </c>
      <c r="B64" s="19" t="s">
        <v>22</v>
      </c>
      <c r="C64" s="19" t="s">
        <v>22</v>
      </c>
      <c r="D64" s="204" t="s">
        <v>106</v>
      </c>
      <c r="E64" s="205"/>
      <c r="F64" s="18" t="s">
        <v>21</v>
      </c>
      <c r="G64" s="20" t="s">
        <v>22</v>
      </c>
      <c r="H64" s="19" t="s">
        <v>38</v>
      </c>
      <c r="I64" s="18" t="s">
        <v>22</v>
      </c>
      <c r="J64" s="19" t="s">
        <v>22</v>
      </c>
      <c r="K64" s="18" t="s">
        <v>21</v>
      </c>
      <c r="L64" s="20" t="s">
        <v>22</v>
      </c>
    </row>
    <row r="65" spans="1:12" ht="67.5" customHeight="1" x14ac:dyDescent="0.25">
      <c r="A65" s="17" t="s">
        <v>22</v>
      </c>
      <c r="B65" s="5" t="s">
        <v>22</v>
      </c>
      <c r="C65" s="5" t="s">
        <v>22</v>
      </c>
      <c r="D65" s="12" t="s">
        <v>22</v>
      </c>
      <c r="E65" s="13" t="s">
        <v>107</v>
      </c>
      <c r="F65" s="17" t="s">
        <v>21</v>
      </c>
      <c r="G65" s="6" t="s">
        <v>105</v>
      </c>
      <c r="H65" s="5" t="s">
        <v>38</v>
      </c>
      <c r="I65" s="17" t="s">
        <v>39</v>
      </c>
      <c r="J65" s="5" t="s">
        <v>266</v>
      </c>
      <c r="K65" s="17" t="s">
        <v>22</v>
      </c>
      <c r="L65" s="6" t="s">
        <v>40</v>
      </c>
    </row>
    <row r="66" spans="1:12" ht="45" customHeight="1" x14ac:dyDescent="0.25">
      <c r="A66" s="17" t="s">
        <v>22</v>
      </c>
      <c r="B66" s="5" t="s">
        <v>108</v>
      </c>
      <c r="C66" s="5" t="s">
        <v>109</v>
      </c>
      <c r="D66" s="202" t="s">
        <v>22</v>
      </c>
      <c r="E66" s="203"/>
      <c r="F66" s="17" t="s">
        <v>22</v>
      </c>
      <c r="G66" s="6" t="s">
        <v>110</v>
      </c>
      <c r="H66" s="5" t="s">
        <v>22</v>
      </c>
      <c r="I66" s="17" t="s">
        <v>22</v>
      </c>
      <c r="J66" s="5" t="s">
        <v>22</v>
      </c>
      <c r="K66" s="17" t="s">
        <v>22</v>
      </c>
      <c r="L66" s="6" t="s">
        <v>32</v>
      </c>
    </row>
    <row r="67" spans="1:12" ht="57.75" customHeight="1" x14ac:dyDescent="0.25">
      <c r="A67" s="17" t="s">
        <v>22</v>
      </c>
      <c r="B67" s="5" t="s">
        <v>22</v>
      </c>
      <c r="C67" s="5" t="s">
        <v>111</v>
      </c>
      <c r="D67" s="202" t="s">
        <v>22</v>
      </c>
      <c r="E67" s="203"/>
      <c r="F67" s="17" t="s">
        <v>22</v>
      </c>
      <c r="G67" s="6" t="s">
        <v>112</v>
      </c>
      <c r="H67" s="5" t="s">
        <v>22</v>
      </c>
      <c r="I67" s="17" t="s">
        <v>22</v>
      </c>
      <c r="J67" s="5" t="s">
        <v>22</v>
      </c>
      <c r="K67" s="17" t="s">
        <v>22</v>
      </c>
      <c r="L67" s="6" t="s">
        <v>32</v>
      </c>
    </row>
    <row r="68" spans="1:12" ht="57.75" customHeight="1" x14ac:dyDescent="0.25">
      <c r="A68" s="18" t="s">
        <v>22</v>
      </c>
      <c r="B68" s="19" t="s">
        <v>22</v>
      </c>
      <c r="C68" s="19" t="s">
        <v>22</v>
      </c>
      <c r="D68" s="204" t="s">
        <v>113</v>
      </c>
      <c r="E68" s="205"/>
      <c r="F68" s="18" t="s">
        <v>21</v>
      </c>
      <c r="G68" s="20" t="s">
        <v>22</v>
      </c>
      <c r="H68" s="19" t="s">
        <v>38</v>
      </c>
      <c r="I68" s="18" t="s">
        <v>22</v>
      </c>
      <c r="J68" s="19" t="s">
        <v>22</v>
      </c>
      <c r="K68" s="18" t="s">
        <v>21</v>
      </c>
      <c r="L68" s="20" t="s">
        <v>22</v>
      </c>
    </row>
    <row r="69" spans="1:12" ht="59.25" customHeight="1" x14ac:dyDescent="0.25">
      <c r="A69" s="17" t="s">
        <v>22</v>
      </c>
      <c r="B69" s="5" t="s">
        <v>22</v>
      </c>
      <c r="C69" s="5" t="s">
        <v>22</v>
      </c>
      <c r="D69" s="12" t="s">
        <v>22</v>
      </c>
      <c r="E69" s="13" t="s">
        <v>114</v>
      </c>
      <c r="F69" s="17" t="s">
        <v>21</v>
      </c>
      <c r="G69" s="6" t="s">
        <v>112</v>
      </c>
      <c r="H69" s="5" t="s">
        <v>38</v>
      </c>
      <c r="I69" s="17" t="s">
        <v>39</v>
      </c>
      <c r="J69" s="5" t="s">
        <v>267</v>
      </c>
      <c r="K69" s="17" t="s">
        <v>22</v>
      </c>
      <c r="L69" s="6" t="s">
        <v>40</v>
      </c>
    </row>
    <row r="70" spans="1:12" ht="29.1" customHeight="1" x14ac:dyDescent="0.25">
      <c r="A70" s="17" t="s">
        <v>22</v>
      </c>
      <c r="B70" s="5" t="s">
        <v>22</v>
      </c>
      <c r="C70" s="5" t="s">
        <v>115</v>
      </c>
      <c r="D70" s="202" t="s">
        <v>22</v>
      </c>
      <c r="E70" s="203"/>
      <c r="F70" s="17" t="s">
        <v>22</v>
      </c>
      <c r="G70" s="6" t="s">
        <v>116</v>
      </c>
      <c r="H70" s="5" t="s">
        <v>22</v>
      </c>
      <c r="I70" s="17" t="s">
        <v>22</v>
      </c>
      <c r="J70" s="5" t="s">
        <v>22</v>
      </c>
      <c r="K70" s="17" t="s">
        <v>22</v>
      </c>
      <c r="L70" s="6" t="s">
        <v>32</v>
      </c>
    </row>
    <row r="71" spans="1:12" ht="54" customHeight="1" x14ac:dyDescent="0.25">
      <c r="A71" s="18" t="s">
        <v>22</v>
      </c>
      <c r="B71" s="19" t="s">
        <v>22</v>
      </c>
      <c r="C71" s="19" t="s">
        <v>22</v>
      </c>
      <c r="D71" s="204" t="s">
        <v>117</v>
      </c>
      <c r="E71" s="205"/>
      <c r="F71" s="18" t="s">
        <v>21</v>
      </c>
      <c r="G71" s="20" t="s">
        <v>22</v>
      </c>
      <c r="H71" s="19" t="s">
        <v>38</v>
      </c>
      <c r="I71" s="18" t="s">
        <v>22</v>
      </c>
      <c r="J71" s="19" t="s">
        <v>22</v>
      </c>
      <c r="K71" s="18" t="s">
        <v>21</v>
      </c>
      <c r="L71" s="20" t="s">
        <v>22</v>
      </c>
    </row>
    <row r="72" spans="1:12" ht="55.5" customHeight="1" x14ac:dyDescent="0.25">
      <c r="A72" s="17" t="s">
        <v>22</v>
      </c>
      <c r="B72" s="5" t="s">
        <v>22</v>
      </c>
      <c r="C72" s="5" t="s">
        <v>22</v>
      </c>
      <c r="D72" s="12" t="s">
        <v>22</v>
      </c>
      <c r="E72" s="13" t="s">
        <v>118</v>
      </c>
      <c r="F72" s="17" t="s">
        <v>21</v>
      </c>
      <c r="G72" s="6" t="s">
        <v>116</v>
      </c>
      <c r="H72" s="5" t="s">
        <v>38</v>
      </c>
      <c r="I72" s="17" t="s">
        <v>39</v>
      </c>
      <c r="J72" s="5" t="s">
        <v>268</v>
      </c>
      <c r="K72" s="17" t="s">
        <v>22</v>
      </c>
      <c r="L72" s="6" t="s">
        <v>40</v>
      </c>
    </row>
    <row r="73" spans="1:12" ht="30" customHeight="1" x14ac:dyDescent="0.25">
      <c r="A73" s="17" t="s">
        <v>22</v>
      </c>
      <c r="B73" s="5" t="s">
        <v>22</v>
      </c>
      <c r="C73" s="5" t="s">
        <v>119</v>
      </c>
      <c r="D73" s="202" t="s">
        <v>22</v>
      </c>
      <c r="E73" s="203"/>
      <c r="F73" s="17" t="s">
        <v>22</v>
      </c>
      <c r="G73" s="6" t="s">
        <v>120</v>
      </c>
      <c r="H73" s="5" t="s">
        <v>22</v>
      </c>
      <c r="I73" s="17" t="s">
        <v>22</v>
      </c>
      <c r="J73" s="5" t="s">
        <v>22</v>
      </c>
      <c r="K73" s="17" t="s">
        <v>22</v>
      </c>
      <c r="L73" s="6" t="s">
        <v>32</v>
      </c>
    </row>
    <row r="74" spans="1:12" ht="83.25" customHeight="1" x14ac:dyDescent="0.25">
      <c r="A74" s="18" t="s">
        <v>22</v>
      </c>
      <c r="B74" s="19" t="s">
        <v>22</v>
      </c>
      <c r="C74" s="19" t="s">
        <v>22</v>
      </c>
      <c r="D74" s="204" t="s">
        <v>121</v>
      </c>
      <c r="E74" s="205"/>
      <c r="F74" s="18" t="s">
        <v>21</v>
      </c>
      <c r="G74" s="20" t="s">
        <v>22</v>
      </c>
      <c r="H74" s="19" t="s">
        <v>122</v>
      </c>
      <c r="I74" s="18" t="s">
        <v>22</v>
      </c>
      <c r="J74" s="19" t="s">
        <v>22</v>
      </c>
      <c r="K74" s="18" t="s">
        <v>21</v>
      </c>
      <c r="L74" s="20" t="s">
        <v>22</v>
      </c>
    </row>
    <row r="75" spans="1:12" ht="84.75" customHeight="1" x14ac:dyDescent="0.25">
      <c r="A75" s="17" t="s">
        <v>22</v>
      </c>
      <c r="B75" s="5" t="s">
        <v>22</v>
      </c>
      <c r="C75" s="5" t="s">
        <v>22</v>
      </c>
      <c r="D75" s="12" t="s">
        <v>22</v>
      </c>
      <c r="E75" s="13" t="s">
        <v>123</v>
      </c>
      <c r="F75" s="17" t="s">
        <v>21</v>
      </c>
      <c r="G75" s="6" t="s">
        <v>120</v>
      </c>
      <c r="H75" s="5" t="s">
        <v>124</v>
      </c>
      <c r="I75" s="17" t="s">
        <v>39</v>
      </c>
      <c r="J75" s="5" t="s">
        <v>269</v>
      </c>
      <c r="K75" s="17" t="s">
        <v>22</v>
      </c>
      <c r="L75" s="6" t="s">
        <v>40</v>
      </c>
    </row>
    <row r="76" spans="1:12" ht="42" customHeight="1" x14ac:dyDescent="0.25">
      <c r="A76" s="17" t="s">
        <v>22</v>
      </c>
      <c r="B76" s="5" t="s">
        <v>22</v>
      </c>
      <c r="C76" s="5" t="s">
        <v>125</v>
      </c>
      <c r="D76" s="202" t="s">
        <v>22</v>
      </c>
      <c r="E76" s="203"/>
      <c r="F76" s="17" t="s">
        <v>22</v>
      </c>
      <c r="G76" s="6" t="s">
        <v>116</v>
      </c>
      <c r="H76" s="5" t="s">
        <v>22</v>
      </c>
      <c r="I76" s="17" t="s">
        <v>22</v>
      </c>
      <c r="J76" s="5" t="s">
        <v>22</v>
      </c>
      <c r="K76" s="17" t="s">
        <v>22</v>
      </c>
      <c r="L76" s="6" t="s">
        <v>32</v>
      </c>
    </row>
    <row r="77" spans="1:12" ht="54.75" customHeight="1" x14ac:dyDescent="0.25">
      <c r="A77" s="18" t="s">
        <v>22</v>
      </c>
      <c r="B77" s="19" t="s">
        <v>22</v>
      </c>
      <c r="C77" s="19" t="s">
        <v>22</v>
      </c>
      <c r="D77" s="204" t="s">
        <v>126</v>
      </c>
      <c r="E77" s="205"/>
      <c r="F77" s="18" t="s">
        <v>21</v>
      </c>
      <c r="G77" s="20" t="s">
        <v>22</v>
      </c>
      <c r="H77" s="19" t="s">
        <v>38</v>
      </c>
      <c r="I77" s="18" t="s">
        <v>22</v>
      </c>
      <c r="J77" s="19" t="s">
        <v>22</v>
      </c>
      <c r="K77" s="18" t="s">
        <v>21</v>
      </c>
      <c r="L77" s="20" t="s">
        <v>22</v>
      </c>
    </row>
    <row r="78" spans="1:12" ht="57.75" customHeight="1" x14ac:dyDescent="0.25">
      <c r="A78" s="17" t="s">
        <v>22</v>
      </c>
      <c r="B78" s="5" t="s">
        <v>22</v>
      </c>
      <c r="C78" s="5" t="s">
        <v>22</v>
      </c>
      <c r="D78" s="12" t="s">
        <v>22</v>
      </c>
      <c r="E78" s="13" t="s">
        <v>127</v>
      </c>
      <c r="F78" s="17" t="s">
        <v>21</v>
      </c>
      <c r="G78" s="6" t="s">
        <v>116</v>
      </c>
      <c r="H78" s="5" t="s">
        <v>38</v>
      </c>
      <c r="I78" s="17" t="s">
        <v>39</v>
      </c>
      <c r="J78" s="5" t="s">
        <v>263</v>
      </c>
      <c r="K78" s="17" t="s">
        <v>22</v>
      </c>
      <c r="L78" s="6" t="s">
        <v>40</v>
      </c>
    </row>
    <row r="79" spans="1:12" ht="26.25" customHeight="1" x14ac:dyDescent="0.25">
      <c r="A79" s="21" t="s">
        <v>128</v>
      </c>
      <c r="B79" s="22" t="s">
        <v>129</v>
      </c>
      <c r="C79" s="22" t="s">
        <v>130</v>
      </c>
      <c r="D79" s="206" t="s">
        <v>22</v>
      </c>
      <c r="E79" s="207"/>
      <c r="F79" s="22" t="s">
        <v>22</v>
      </c>
      <c r="G79" s="23">
        <v>32000000</v>
      </c>
      <c r="H79" s="22" t="s">
        <v>22</v>
      </c>
      <c r="I79" s="22" t="s">
        <v>22</v>
      </c>
      <c r="J79" s="22" t="s">
        <v>22</v>
      </c>
      <c r="K79" s="22" t="s">
        <v>22</v>
      </c>
      <c r="L79" s="23">
        <v>0</v>
      </c>
    </row>
    <row r="80" spans="1:12" ht="29.1" customHeight="1" x14ac:dyDescent="0.25">
      <c r="A80" s="17" t="s">
        <v>22</v>
      </c>
      <c r="B80" s="5" t="s">
        <v>131</v>
      </c>
      <c r="C80" s="5" t="s">
        <v>132</v>
      </c>
      <c r="D80" s="202" t="s">
        <v>22</v>
      </c>
      <c r="E80" s="203"/>
      <c r="F80" s="17" t="s">
        <v>22</v>
      </c>
      <c r="G80" s="6" t="s">
        <v>116</v>
      </c>
      <c r="H80" s="5" t="s">
        <v>22</v>
      </c>
      <c r="I80" s="17" t="s">
        <v>22</v>
      </c>
      <c r="J80" s="5" t="s">
        <v>22</v>
      </c>
      <c r="K80" s="17" t="s">
        <v>22</v>
      </c>
      <c r="L80" s="6" t="s">
        <v>32</v>
      </c>
    </row>
    <row r="81" spans="1:12" ht="29.1" customHeight="1" x14ac:dyDescent="0.25">
      <c r="A81" s="17" t="s">
        <v>22</v>
      </c>
      <c r="B81" s="5" t="s">
        <v>22</v>
      </c>
      <c r="C81" s="5" t="s">
        <v>133</v>
      </c>
      <c r="D81" s="202" t="s">
        <v>22</v>
      </c>
      <c r="E81" s="203"/>
      <c r="F81" s="17" t="s">
        <v>22</v>
      </c>
      <c r="G81" s="6" t="s">
        <v>116</v>
      </c>
      <c r="H81" s="5" t="s">
        <v>22</v>
      </c>
      <c r="I81" s="17" t="s">
        <v>22</v>
      </c>
      <c r="J81" s="5" t="s">
        <v>22</v>
      </c>
      <c r="K81" s="17" t="s">
        <v>22</v>
      </c>
      <c r="L81" s="6" t="s">
        <v>32</v>
      </c>
    </row>
    <row r="82" spans="1:12" ht="55.5" customHeight="1" x14ac:dyDescent="0.25">
      <c r="A82" s="18" t="s">
        <v>22</v>
      </c>
      <c r="B82" s="19" t="s">
        <v>22</v>
      </c>
      <c r="C82" s="19" t="s">
        <v>22</v>
      </c>
      <c r="D82" s="204" t="s">
        <v>134</v>
      </c>
      <c r="E82" s="205"/>
      <c r="F82" s="18" t="s">
        <v>21</v>
      </c>
      <c r="G82" s="20" t="s">
        <v>22</v>
      </c>
      <c r="H82" s="19" t="s">
        <v>38</v>
      </c>
      <c r="I82" s="18" t="s">
        <v>22</v>
      </c>
      <c r="J82" s="19" t="s">
        <v>22</v>
      </c>
      <c r="K82" s="18" t="s">
        <v>21</v>
      </c>
      <c r="L82" s="20" t="s">
        <v>22</v>
      </c>
    </row>
    <row r="83" spans="1:12" ht="58.5" customHeight="1" x14ac:dyDescent="0.25">
      <c r="A83" s="17" t="s">
        <v>22</v>
      </c>
      <c r="B83" s="5" t="s">
        <v>22</v>
      </c>
      <c r="C83" s="5" t="s">
        <v>22</v>
      </c>
      <c r="D83" s="12" t="s">
        <v>22</v>
      </c>
      <c r="E83" s="13" t="s">
        <v>135</v>
      </c>
      <c r="F83" s="17" t="s">
        <v>21</v>
      </c>
      <c r="G83" s="6" t="s">
        <v>116</v>
      </c>
      <c r="H83" s="5" t="s">
        <v>38</v>
      </c>
      <c r="I83" s="17" t="s">
        <v>136</v>
      </c>
      <c r="J83" s="5" t="s">
        <v>270</v>
      </c>
      <c r="K83" s="17" t="s">
        <v>22</v>
      </c>
      <c r="L83" s="6" t="s">
        <v>40</v>
      </c>
    </row>
    <row r="84" spans="1:12" ht="50.25" customHeight="1" x14ac:dyDescent="0.25">
      <c r="A84" s="21" t="s">
        <v>137</v>
      </c>
      <c r="B84" s="22" t="s">
        <v>138</v>
      </c>
      <c r="C84" s="22" t="s">
        <v>139</v>
      </c>
      <c r="D84" s="206" t="s">
        <v>22</v>
      </c>
      <c r="E84" s="207"/>
      <c r="F84" s="22" t="s">
        <v>22</v>
      </c>
      <c r="G84" s="23">
        <v>750800000</v>
      </c>
      <c r="H84" s="22" t="s">
        <v>22</v>
      </c>
      <c r="I84" s="22" t="s">
        <v>22</v>
      </c>
      <c r="J84" s="22" t="s">
        <v>22</v>
      </c>
      <c r="K84" s="22" t="s">
        <v>22</v>
      </c>
      <c r="L84" s="23">
        <v>0</v>
      </c>
    </row>
    <row r="85" spans="1:12" ht="29.25" customHeight="1" x14ac:dyDescent="0.25">
      <c r="A85" s="17" t="s">
        <v>22</v>
      </c>
      <c r="B85" s="5" t="s">
        <v>140</v>
      </c>
      <c r="C85" s="5" t="s">
        <v>141</v>
      </c>
      <c r="D85" s="202" t="s">
        <v>22</v>
      </c>
      <c r="E85" s="203"/>
      <c r="F85" s="17" t="s">
        <v>22</v>
      </c>
      <c r="G85" s="6" t="s">
        <v>142</v>
      </c>
      <c r="H85" s="5" t="s">
        <v>22</v>
      </c>
      <c r="I85" s="17" t="s">
        <v>22</v>
      </c>
      <c r="J85" s="5" t="s">
        <v>22</v>
      </c>
      <c r="K85" s="17" t="s">
        <v>22</v>
      </c>
      <c r="L85" s="6" t="s">
        <v>32</v>
      </c>
    </row>
    <row r="86" spans="1:12" ht="43.5" customHeight="1" x14ac:dyDescent="0.25">
      <c r="A86" s="18" t="s">
        <v>22</v>
      </c>
      <c r="B86" s="19" t="s">
        <v>22</v>
      </c>
      <c r="C86" s="19" t="s">
        <v>22</v>
      </c>
      <c r="D86" s="204" t="s">
        <v>143</v>
      </c>
      <c r="E86" s="205"/>
      <c r="F86" s="18" t="s">
        <v>144</v>
      </c>
      <c r="G86" s="20" t="s">
        <v>22</v>
      </c>
      <c r="H86" s="19" t="s">
        <v>38</v>
      </c>
      <c r="I86" s="18" t="s">
        <v>22</v>
      </c>
      <c r="J86" s="19" t="s">
        <v>22</v>
      </c>
      <c r="K86" s="18" t="s">
        <v>144</v>
      </c>
      <c r="L86" s="20" t="s">
        <v>22</v>
      </c>
    </row>
    <row r="87" spans="1:12" ht="55.5" customHeight="1" x14ac:dyDescent="0.25">
      <c r="A87" s="17" t="s">
        <v>22</v>
      </c>
      <c r="B87" s="5" t="s">
        <v>22</v>
      </c>
      <c r="C87" s="5" t="s">
        <v>145</v>
      </c>
      <c r="D87" s="202" t="s">
        <v>22</v>
      </c>
      <c r="E87" s="203"/>
      <c r="F87" s="17" t="s">
        <v>22</v>
      </c>
      <c r="G87" s="6" t="s">
        <v>146</v>
      </c>
      <c r="H87" s="5" t="s">
        <v>22</v>
      </c>
      <c r="I87" s="17" t="s">
        <v>22</v>
      </c>
      <c r="J87" s="5" t="s">
        <v>22</v>
      </c>
      <c r="K87" s="17" t="s">
        <v>22</v>
      </c>
      <c r="L87" s="6" t="s">
        <v>32</v>
      </c>
    </row>
    <row r="88" spans="1:12" ht="55.5" customHeight="1" x14ac:dyDescent="0.25">
      <c r="A88" s="18" t="s">
        <v>22</v>
      </c>
      <c r="B88" s="19" t="s">
        <v>22</v>
      </c>
      <c r="C88" s="19" t="s">
        <v>22</v>
      </c>
      <c r="D88" s="204" t="s">
        <v>147</v>
      </c>
      <c r="E88" s="205"/>
      <c r="F88" s="18" t="s">
        <v>148</v>
      </c>
      <c r="G88" s="20" t="s">
        <v>22</v>
      </c>
      <c r="H88" s="19" t="s">
        <v>149</v>
      </c>
      <c r="I88" s="18" t="s">
        <v>22</v>
      </c>
      <c r="J88" s="19" t="s">
        <v>22</v>
      </c>
      <c r="K88" s="18" t="s">
        <v>148</v>
      </c>
      <c r="L88" s="20" t="s">
        <v>22</v>
      </c>
    </row>
    <row r="89" spans="1:12" ht="53.25" customHeight="1" x14ac:dyDescent="0.25">
      <c r="A89" s="17" t="s">
        <v>22</v>
      </c>
      <c r="B89" s="5" t="s">
        <v>22</v>
      </c>
      <c r="C89" s="5" t="s">
        <v>22</v>
      </c>
      <c r="D89" s="12" t="s">
        <v>22</v>
      </c>
      <c r="E89" s="13" t="s">
        <v>150</v>
      </c>
      <c r="F89" s="17" t="s">
        <v>148</v>
      </c>
      <c r="G89" s="6" t="s">
        <v>151</v>
      </c>
      <c r="H89" s="5" t="s">
        <v>38</v>
      </c>
      <c r="I89" s="17" t="s">
        <v>136</v>
      </c>
      <c r="J89" s="5" t="s">
        <v>271</v>
      </c>
      <c r="K89" s="17" t="s">
        <v>22</v>
      </c>
      <c r="L89" s="6" t="s">
        <v>40</v>
      </c>
    </row>
    <row r="90" spans="1:12" ht="56.25" customHeight="1" x14ac:dyDescent="0.25">
      <c r="A90" s="18" t="s">
        <v>22</v>
      </c>
      <c r="B90" s="19" t="s">
        <v>22</v>
      </c>
      <c r="C90" s="19" t="s">
        <v>22</v>
      </c>
      <c r="D90" s="204" t="s">
        <v>152</v>
      </c>
      <c r="E90" s="205"/>
      <c r="F90" s="18" t="s">
        <v>153</v>
      </c>
      <c r="G90" s="20" t="s">
        <v>22</v>
      </c>
      <c r="H90" s="19" t="s">
        <v>38</v>
      </c>
      <c r="I90" s="18" t="s">
        <v>22</v>
      </c>
      <c r="J90" s="19" t="s">
        <v>22</v>
      </c>
      <c r="K90" s="18" t="s">
        <v>153</v>
      </c>
      <c r="L90" s="20" t="s">
        <v>22</v>
      </c>
    </row>
    <row r="91" spans="1:12" ht="57.75" customHeight="1" x14ac:dyDescent="0.25">
      <c r="A91" s="17" t="s">
        <v>22</v>
      </c>
      <c r="B91" s="5" t="s">
        <v>22</v>
      </c>
      <c r="C91" s="5" t="s">
        <v>22</v>
      </c>
      <c r="D91" s="12" t="s">
        <v>22</v>
      </c>
      <c r="E91" s="13" t="s">
        <v>154</v>
      </c>
      <c r="F91" s="17" t="s">
        <v>153</v>
      </c>
      <c r="G91" s="6" t="s">
        <v>155</v>
      </c>
      <c r="H91" s="5" t="s">
        <v>38</v>
      </c>
      <c r="I91" s="17" t="s">
        <v>156</v>
      </c>
      <c r="J91" s="5" t="s">
        <v>271</v>
      </c>
      <c r="K91" s="17" t="s">
        <v>22</v>
      </c>
      <c r="L91" s="6" t="s">
        <v>40</v>
      </c>
    </row>
    <row r="92" spans="1:12" ht="29.1" customHeight="1" x14ac:dyDescent="0.25">
      <c r="A92" s="17" t="s">
        <v>22</v>
      </c>
      <c r="B92" s="5" t="s">
        <v>22</v>
      </c>
      <c r="C92" s="5" t="s">
        <v>157</v>
      </c>
      <c r="D92" s="202" t="s">
        <v>22</v>
      </c>
      <c r="E92" s="203"/>
      <c r="F92" s="17" t="s">
        <v>22</v>
      </c>
      <c r="G92" s="6" t="s">
        <v>158</v>
      </c>
      <c r="H92" s="5" t="s">
        <v>22</v>
      </c>
      <c r="I92" s="17" t="s">
        <v>22</v>
      </c>
      <c r="J92" s="5" t="s">
        <v>22</v>
      </c>
      <c r="K92" s="17" t="s">
        <v>22</v>
      </c>
      <c r="L92" s="6" t="s">
        <v>32</v>
      </c>
    </row>
    <row r="93" spans="1:12" ht="56.25" customHeight="1" x14ac:dyDescent="0.25">
      <c r="A93" s="18" t="s">
        <v>22</v>
      </c>
      <c r="B93" s="19" t="s">
        <v>22</v>
      </c>
      <c r="C93" s="19" t="s">
        <v>22</v>
      </c>
      <c r="D93" s="204" t="s">
        <v>159</v>
      </c>
      <c r="E93" s="205"/>
      <c r="F93" s="18" t="s">
        <v>14</v>
      </c>
      <c r="G93" s="20" t="s">
        <v>22</v>
      </c>
      <c r="H93" s="19" t="s">
        <v>38</v>
      </c>
      <c r="I93" s="18" t="s">
        <v>22</v>
      </c>
      <c r="J93" s="19" t="s">
        <v>22</v>
      </c>
      <c r="K93" s="18" t="s">
        <v>14</v>
      </c>
      <c r="L93" s="20" t="s">
        <v>22</v>
      </c>
    </row>
    <row r="94" spans="1:12" ht="57.75" customHeight="1" x14ac:dyDescent="0.25">
      <c r="A94" s="17" t="s">
        <v>22</v>
      </c>
      <c r="B94" s="5" t="s">
        <v>22</v>
      </c>
      <c r="C94" s="5" t="s">
        <v>22</v>
      </c>
      <c r="D94" s="12" t="s">
        <v>22</v>
      </c>
      <c r="E94" s="13" t="s">
        <v>160</v>
      </c>
      <c r="F94" s="17" t="s">
        <v>14</v>
      </c>
      <c r="G94" s="6" t="s">
        <v>158</v>
      </c>
      <c r="H94" s="5" t="s">
        <v>38</v>
      </c>
      <c r="I94" s="17" t="s">
        <v>136</v>
      </c>
      <c r="J94" s="5" t="s">
        <v>271</v>
      </c>
      <c r="K94" s="17" t="s">
        <v>22</v>
      </c>
      <c r="L94" s="6" t="s">
        <v>40</v>
      </c>
    </row>
    <row r="95" spans="1:12" ht="29.1" customHeight="1" x14ac:dyDescent="0.25">
      <c r="A95" s="17" t="s">
        <v>22</v>
      </c>
      <c r="B95" s="5" t="s">
        <v>161</v>
      </c>
      <c r="C95" s="5" t="s">
        <v>162</v>
      </c>
      <c r="D95" s="202" t="s">
        <v>22</v>
      </c>
      <c r="E95" s="203"/>
      <c r="F95" s="17" t="s">
        <v>22</v>
      </c>
      <c r="G95" s="6" t="s">
        <v>163</v>
      </c>
      <c r="H95" s="5" t="s">
        <v>22</v>
      </c>
      <c r="I95" s="17" t="s">
        <v>22</v>
      </c>
      <c r="J95" s="5" t="s">
        <v>22</v>
      </c>
      <c r="K95" s="17" t="s">
        <v>22</v>
      </c>
      <c r="L95" s="6" t="s">
        <v>32</v>
      </c>
    </row>
    <row r="96" spans="1:12" ht="56.25" customHeight="1" x14ac:dyDescent="0.25">
      <c r="A96" s="18" t="s">
        <v>22</v>
      </c>
      <c r="B96" s="19" t="s">
        <v>22</v>
      </c>
      <c r="C96" s="19" t="s">
        <v>22</v>
      </c>
      <c r="D96" s="204" t="s">
        <v>164</v>
      </c>
      <c r="E96" s="205"/>
      <c r="F96" s="18" t="s">
        <v>165</v>
      </c>
      <c r="G96" s="20" t="s">
        <v>22</v>
      </c>
      <c r="H96" s="19" t="s">
        <v>38</v>
      </c>
      <c r="I96" s="18" t="s">
        <v>22</v>
      </c>
      <c r="J96" s="19" t="s">
        <v>22</v>
      </c>
      <c r="K96" s="18" t="s">
        <v>166</v>
      </c>
      <c r="L96" s="20" t="s">
        <v>22</v>
      </c>
    </row>
    <row r="97" spans="1:12" ht="29.1" customHeight="1" x14ac:dyDescent="0.25">
      <c r="A97" s="17" t="s">
        <v>22</v>
      </c>
      <c r="B97" s="5" t="s">
        <v>22</v>
      </c>
      <c r="C97" s="5" t="s">
        <v>162</v>
      </c>
      <c r="D97" s="202" t="s">
        <v>22</v>
      </c>
      <c r="E97" s="203"/>
      <c r="F97" s="17" t="s">
        <v>22</v>
      </c>
      <c r="G97" s="6" t="s">
        <v>163</v>
      </c>
      <c r="H97" s="5" t="s">
        <v>22</v>
      </c>
      <c r="I97" s="17" t="s">
        <v>22</v>
      </c>
      <c r="J97" s="5" t="s">
        <v>22</v>
      </c>
      <c r="K97" s="17" t="s">
        <v>22</v>
      </c>
      <c r="L97" s="6" t="s">
        <v>32</v>
      </c>
    </row>
    <row r="98" spans="1:12" ht="57.75" customHeight="1" x14ac:dyDescent="0.25">
      <c r="A98" s="18" t="s">
        <v>22</v>
      </c>
      <c r="B98" s="19" t="s">
        <v>22</v>
      </c>
      <c r="C98" s="19" t="s">
        <v>22</v>
      </c>
      <c r="D98" s="204" t="s">
        <v>167</v>
      </c>
      <c r="E98" s="205"/>
      <c r="F98" s="18" t="s">
        <v>168</v>
      </c>
      <c r="G98" s="20" t="s">
        <v>22</v>
      </c>
      <c r="H98" s="19" t="s">
        <v>38</v>
      </c>
      <c r="I98" s="18" t="s">
        <v>22</v>
      </c>
      <c r="J98" s="19" t="s">
        <v>22</v>
      </c>
      <c r="K98" s="18" t="s">
        <v>168</v>
      </c>
      <c r="L98" s="20" t="s">
        <v>22</v>
      </c>
    </row>
    <row r="99" spans="1:12" ht="54.75" customHeight="1" x14ac:dyDescent="0.25">
      <c r="A99" s="17" t="s">
        <v>22</v>
      </c>
      <c r="B99" s="5" t="s">
        <v>22</v>
      </c>
      <c r="C99" s="5" t="s">
        <v>22</v>
      </c>
      <c r="D99" s="12" t="s">
        <v>22</v>
      </c>
      <c r="E99" s="13" t="s">
        <v>169</v>
      </c>
      <c r="F99" s="17" t="s">
        <v>168</v>
      </c>
      <c r="G99" s="6" t="s">
        <v>163</v>
      </c>
      <c r="H99" s="5" t="s">
        <v>38</v>
      </c>
      <c r="I99" s="17" t="s">
        <v>136</v>
      </c>
      <c r="J99" s="5" t="s">
        <v>272</v>
      </c>
      <c r="K99" s="17" t="s">
        <v>22</v>
      </c>
      <c r="L99" s="6" t="s">
        <v>40</v>
      </c>
    </row>
    <row r="100" spans="1:12" ht="27.75" customHeight="1" x14ac:dyDescent="0.25">
      <c r="A100" s="21" t="s">
        <v>170</v>
      </c>
      <c r="B100" s="22" t="s">
        <v>171</v>
      </c>
      <c r="C100" s="22" t="s">
        <v>172</v>
      </c>
      <c r="D100" s="206" t="s">
        <v>22</v>
      </c>
      <c r="E100" s="207"/>
      <c r="F100" s="22" t="s">
        <v>22</v>
      </c>
      <c r="G100" s="23">
        <v>451732100</v>
      </c>
      <c r="H100" s="22" t="s">
        <v>22</v>
      </c>
      <c r="I100" s="22" t="s">
        <v>22</v>
      </c>
      <c r="J100" s="22" t="s">
        <v>22</v>
      </c>
      <c r="K100" s="22" t="s">
        <v>22</v>
      </c>
      <c r="L100" s="23">
        <v>0</v>
      </c>
    </row>
    <row r="101" spans="1:12" ht="57.75" customHeight="1" x14ac:dyDescent="0.25">
      <c r="A101" s="17" t="s">
        <v>22</v>
      </c>
      <c r="B101" s="5" t="s">
        <v>173</v>
      </c>
      <c r="C101" s="5" t="s">
        <v>174</v>
      </c>
      <c r="D101" s="202" t="s">
        <v>22</v>
      </c>
      <c r="E101" s="203"/>
      <c r="F101" s="17" t="s">
        <v>22</v>
      </c>
      <c r="G101" s="6" t="s">
        <v>101</v>
      </c>
      <c r="H101" s="5" t="s">
        <v>22</v>
      </c>
      <c r="I101" s="17" t="s">
        <v>22</v>
      </c>
      <c r="J101" s="5" t="s">
        <v>22</v>
      </c>
      <c r="K101" s="17" t="s">
        <v>22</v>
      </c>
      <c r="L101" s="6" t="s">
        <v>32</v>
      </c>
    </row>
    <row r="102" spans="1:12" ht="57.75" customHeight="1" x14ac:dyDescent="0.25">
      <c r="A102" s="18" t="s">
        <v>22</v>
      </c>
      <c r="B102" s="19" t="s">
        <v>22</v>
      </c>
      <c r="C102" s="19" t="s">
        <v>22</v>
      </c>
      <c r="D102" s="204" t="s">
        <v>175</v>
      </c>
      <c r="E102" s="205"/>
      <c r="F102" s="18" t="s">
        <v>20</v>
      </c>
      <c r="G102" s="20" t="s">
        <v>22</v>
      </c>
      <c r="H102" s="19" t="s">
        <v>176</v>
      </c>
      <c r="I102" s="18" t="s">
        <v>22</v>
      </c>
      <c r="J102" s="19" t="s">
        <v>22</v>
      </c>
      <c r="K102" s="18" t="s">
        <v>20</v>
      </c>
      <c r="L102" s="20" t="s">
        <v>22</v>
      </c>
    </row>
    <row r="103" spans="1:12" ht="29.1" customHeight="1" x14ac:dyDescent="0.25">
      <c r="A103" s="17" t="s">
        <v>22</v>
      </c>
      <c r="B103" s="5" t="s">
        <v>22</v>
      </c>
      <c r="C103" s="5" t="s">
        <v>177</v>
      </c>
      <c r="D103" s="202" t="s">
        <v>22</v>
      </c>
      <c r="E103" s="203"/>
      <c r="F103" s="17" t="s">
        <v>22</v>
      </c>
      <c r="G103" s="6" t="s">
        <v>101</v>
      </c>
      <c r="H103" s="5" t="s">
        <v>22</v>
      </c>
      <c r="I103" s="17" t="s">
        <v>22</v>
      </c>
      <c r="J103" s="5" t="s">
        <v>22</v>
      </c>
      <c r="K103" s="17" t="s">
        <v>22</v>
      </c>
      <c r="L103" s="6" t="s">
        <v>32</v>
      </c>
    </row>
    <row r="104" spans="1:12" ht="57.75" customHeight="1" x14ac:dyDescent="0.25">
      <c r="A104" s="18" t="s">
        <v>22</v>
      </c>
      <c r="B104" s="19" t="s">
        <v>22</v>
      </c>
      <c r="C104" s="19" t="s">
        <v>22</v>
      </c>
      <c r="D104" s="204" t="s">
        <v>178</v>
      </c>
      <c r="E104" s="205"/>
      <c r="F104" s="18" t="s">
        <v>40</v>
      </c>
      <c r="G104" s="20" t="s">
        <v>22</v>
      </c>
      <c r="H104" s="19" t="s">
        <v>38</v>
      </c>
      <c r="I104" s="18" t="s">
        <v>22</v>
      </c>
      <c r="J104" s="19" t="s">
        <v>22</v>
      </c>
      <c r="K104" s="18" t="s">
        <v>179</v>
      </c>
      <c r="L104" s="20" t="s">
        <v>22</v>
      </c>
    </row>
    <row r="105" spans="1:12" ht="59.25" customHeight="1" x14ac:dyDescent="0.25">
      <c r="A105" s="17" t="s">
        <v>22</v>
      </c>
      <c r="B105" s="5" t="s">
        <v>22</v>
      </c>
      <c r="C105" s="5" t="s">
        <v>22</v>
      </c>
      <c r="D105" s="12" t="s">
        <v>22</v>
      </c>
      <c r="E105" s="13" t="s">
        <v>180</v>
      </c>
      <c r="F105" s="17" t="s">
        <v>181</v>
      </c>
      <c r="G105" s="6" t="s">
        <v>101</v>
      </c>
      <c r="H105" s="5" t="s">
        <v>38</v>
      </c>
      <c r="I105" s="17" t="s">
        <v>136</v>
      </c>
      <c r="J105" s="5" t="s">
        <v>273</v>
      </c>
      <c r="K105" s="17" t="s">
        <v>22</v>
      </c>
      <c r="L105" s="6" t="s">
        <v>40</v>
      </c>
    </row>
    <row r="106" spans="1:12" ht="29.1" customHeight="1" x14ac:dyDescent="0.25">
      <c r="A106" s="17" t="s">
        <v>22</v>
      </c>
      <c r="B106" s="5" t="s">
        <v>182</v>
      </c>
      <c r="C106" s="5" t="s">
        <v>183</v>
      </c>
      <c r="D106" s="202" t="s">
        <v>22</v>
      </c>
      <c r="E106" s="203"/>
      <c r="F106" s="17" t="s">
        <v>22</v>
      </c>
      <c r="G106" s="6" t="s">
        <v>184</v>
      </c>
      <c r="H106" s="5" t="s">
        <v>22</v>
      </c>
      <c r="I106" s="17" t="s">
        <v>22</v>
      </c>
      <c r="J106" s="5" t="s">
        <v>22</v>
      </c>
      <c r="K106" s="17" t="s">
        <v>22</v>
      </c>
      <c r="L106" s="6" t="s">
        <v>32</v>
      </c>
    </row>
    <row r="107" spans="1:12" ht="59.25" customHeight="1" x14ac:dyDescent="0.25">
      <c r="A107" s="17" t="s">
        <v>22</v>
      </c>
      <c r="B107" s="5" t="s">
        <v>22</v>
      </c>
      <c r="C107" s="5" t="s">
        <v>22</v>
      </c>
      <c r="D107" s="208" t="s">
        <v>185</v>
      </c>
      <c r="E107" s="209"/>
      <c r="F107" s="24" t="s">
        <v>186</v>
      </c>
      <c r="G107" s="25" t="s">
        <v>22</v>
      </c>
      <c r="H107" s="26" t="s">
        <v>38</v>
      </c>
      <c r="I107" s="24" t="s">
        <v>22</v>
      </c>
      <c r="J107" s="5" t="s">
        <v>22</v>
      </c>
      <c r="K107" s="17" t="s">
        <v>187</v>
      </c>
      <c r="L107" s="6" t="s">
        <v>22</v>
      </c>
    </row>
    <row r="108" spans="1:12" ht="29.1" customHeight="1" x14ac:dyDescent="0.25">
      <c r="A108" s="17" t="s">
        <v>22</v>
      </c>
      <c r="B108" s="5" t="s">
        <v>22</v>
      </c>
      <c r="C108" s="5" t="s">
        <v>188</v>
      </c>
      <c r="D108" s="202" t="s">
        <v>22</v>
      </c>
      <c r="E108" s="203"/>
      <c r="F108" s="17" t="s">
        <v>22</v>
      </c>
      <c r="G108" s="6" t="s">
        <v>184</v>
      </c>
      <c r="H108" s="5" t="s">
        <v>22</v>
      </c>
      <c r="I108" s="17" t="s">
        <v>22</v>
      </c>
      <c r="J108" s="5" t="s">
        <v>22</v>
      </c>
      <c r="K108" s="17" t="s">
        <v>22</v>
      </c>
      <c r="L108" s="6" t="s">
        <v>32</v>
      </c>
    </row>
    <row r="109" spans="1:12" ht="55.5" customHeight="1" x14ac:dyDescent="0.25">
      <c r="A109" s="18" t="s">
        <v>22</v>
      </c>
      <c r="B109" s="19" t="s">
        <v>22</v>
      </c>
      <c r="C109" s="19" t="s">
        <v>22</v>
      </c>
      <c r="D109" s="204" t="s">
        <v>189</v>
      </c>
      <c r="E109" s="205"/>
      <c r="F109" s="18" t="s">
        <v>190</v>
      </c>
      <c r="G109" s="20" t="s">
        <v>22</v>
      </c>
      <c r="H109" s="19" t="s">
        <v>38</v>
      </c>
      <c r="I109" s="18" t="s">
        <v>22</v>
      </c>
      <c r="J109" s="19" t="s">
        <v>22</v>
      </c>
      <c r="K109" s="18" t="s">
        <v>190</v>
      </c>
      <c r="L109" s="20" t="s">
        <v>22</v>
      </c>
    </row>
    <row r="110" spans="1:12" ht="55.5" customHeight="1" x14ac:dyDescent="0.25">
      <c r="A110" s="17" t="s">
        <v>22</v>
      </c>
      <c r="B110" s="5" t="s">
        <v>22</v>
      </c>
      <c r="C110" s="5" t="s">
        <v>22</v>
      </c>
      <c r="D110" s="12" t="s">
        <v>22</v>
      </c>
      <c r="E110" s="13" t="s">
        <v>191</v>
      </c>
      <c r="F110" s="17" t="s">
        <v>190</v>
      </c>
      <c r="G110" s="6" t="s">
        <v>184</v>
      </c>
      <c r="H110" s="5" t="s">
        <v>38</v>
      </c>
      <c r="I110" s="17" t="s">
        <v>136</v>
      </c>
      <c r="J110" s="5" t="s">
        <v>271</v>
      </c>
      <c r="K110" s="17" t="s">
        <v>22</v>
      </c>
      <c r="L110" s="6" t="s">
        <v>40</v>
      </c>
    </row>
    <row r="111" spans="1:12" ht="42" customHeight="1" x14ac:dyDescent="0.25">
      <c r="A111" s="17" t="s">
        <v>22</v>
      </c>
      <c r="B111" s="5" t="s">
        <v>192</v>
      </c>
      <c r="C111" s="5" t="s">
        <v>193</v>
      </c>
      <c r="D111" s="202" t="s">
        <v>22</v>
      </c>
      <c r="E111" s="203"/>
      <c r="F111" s="17" t="s">
        <v>22</v>
      </c>
      <c r="G111" s="6" t="s">
        <v>194</v>
      </c>
      <c r="H111" s="5" t="s">
        <v>22</v>
      </c>
      <c r="I111" s="17" t="s">
        <v>22</v>
      </c>
      <c r="J111" s="5" t="s">
        <v>22</v>
      </c>
      <c r="K111" s="17" t="s">
        <v>22</v>
      </c>
      <c r="L111" s="6" t="s">
        <v>32</v>
      </c>
    </row>
    <row r="112" spans="1:12" ht="56.25" customHeight="1" x14ac:dyDescent="0.25">
      <c r="A112" s="18" t="s">
        <v>22</v>
      </c>
      <c r="B112" s="19" t="s">
        <v>22</v>
      </c>
      <c r="C112" s="19" t="s">
        <v>22</v>
      </c>
      <c r="D112" s="204" t="s">
        <v>195</v>
      </c>
      <c r="E112" s="205"/>
      <c r="F112" s="18" t="s">
        <v>196</v>
      </c>
      <c r="G112" s="20" t="s">
        <v>22</v>
      </c>
      <c r="H112" s="19" t="s">
        <v>38</v>
      </c>
      <c r="I112" s="18" t="s">
        <v>22</v>
      </c>
      <c r="J112" s="19" t="s">
        <v>22</v>
      </c>
      <c r="K112" s="18" t="s">
        <v>197</v>
      </c>
      <c r="L112" s="20" t="s">
        <v>22</v>
      </c>
    </row>
    <row r="113" spans="1:12" ht="30.75" customHeight="1" x14ac:dyDescent="0.25">
      <c r="A113" s="17" t="s">
        <v>22</v>
      </c>
      <c r="B113" s="5" t="s">
        <v>22</v>
      </c>
      <c r="C113" s="5" t="s">
        <v>198</v>
      </c>
      <c r="D113" s="202" t="s">
        <v>22</v>
      </c>
      <c r="E113" s="203"/>
      <c r="F113" s="17" t="s">
        <v>22</v>
      </c>
      <c r="G113" s="6" t="s">
        <v>194</v>
      </c>
      <c r="H113" s="5" t="s">
        <v>22</v>
      </c>
      <c r="I113" s="17" t="s">
        <v>22</v>
      </c>
      <c r="J113" s="5" t="s">
        <v>22</v>
      </c>
      <c r="K113" s="17" t="s">
        <v>22</v>
      </c>
      <c r="L113" s="6" t="s">
        <v>32</v>
      </c>
    </row>
    <row r="114" spans="1:12" ht="56.25" customHeight="1" x14ac:dyDescent="0.25">
      <c r="A114" s="18" t="s">
        <v>22</v>
      </c>
      <c r="B114" s="19" t="s">
        <v>22</v>
      </c>
      <c r="C114" s="19" t="s">
        <v>22</v>
      </c>
      <c r="D114" s="204" t="s">
        <v>199</v>
      </c>
      <c r="E114" s="205"/>
      <c r="F114" s="18" t="s">
        <v>21</v>
      </c>
      <c r="G114" s="20" t="s">
        <v>22</v>
      </c>
      <c r="H114" s="19" t="s">
        <v>38</v>
      </c>
      <c r="I114" s="18" t="s">
        <v>22</v>
      </c>
      <c r="J114" s="19" t="s">
        <v>22</v>
      </c>
      <c r="K114" s="18" t="s">
        <v>21</v>
      </c>
      <c r="L114" s="20" t="s">
        <v>22</v>
      </c>
    </row>
    <row r="115" spans="1:12" ht="59.25" customHeight="1" x14ac:dyDescent="0.25">
      <c r="A115" s="17" t="s">
        <v>22</v>
      </c>
      <c r="B115" s="5" t="s">
        <v>22</v>
      </c>
      <c r="C115" s="5" t="s">
        <v>22</v>
      </c>
      <c r="D115" s="12" t="s">
        <v>22</v>
      </c>
      <c r="E115" s="13" t="s">
        <v>200</v>
      </c>
      <c r="F115" s="17" t="s">
        <v>21</v>
      </c>
      <c r="G115" s="6" t="s">
        <v>194</v>
      </c>
      <c r="H115" s="5" t="s">
        <v>38</v>
      </c>
      <c r="I115" s="17" t="s">
        <v>136</v>
      </c>
      <c r="J115" s="5" t="s">
        <v>271</v>
      </c>
      <c r="K115" s="17" t="s">
        <v>22</v>
      </c>
      <c r="L115" s="6" t="s">
        <v>40</v>
      </c>
    </row>
    <row r="116" spans="1:12" ht="26.25" customHeight="1" x14ac:dyDescent="0.25">
      <c r="A116" s="21" t="s">
        <v>201</v>
      </c>
      <c r="B116" s="22" t="s">
        <v>202</v>
      </c>
      <c r="C116" s="22" t="s">
        <v>203</v>
      </c>
      <c r="D116" s="206" t="s">
        <v>22</v>
      </c>
      <c r="E116" s="207"/>
      <c r="F116" s="22" t="s">
        <v>22</v>
      </c>
      <c r="G116" s="31">
        <v>335000000</v>
      </c>
      <c r="H116" s="22" t="s">
        <v>22</v>
      </c>
      <c r="I116" s="22" t="s">
        <v>22</v>
      </c>
      <c r="J116" s="22" t="s">
        <v>22</v>
      </c>
      <c r="K116" s="22" t="s">
        <v>22</v>
      </c>
      <c r="L116" s="23">
        <v>0</v>
      </c>
    </row>
    <row r="117" spans="1:12" ht="72.75" customHeight="1" x14ac:dyDescent="0.25">
      <c r="A117" s="17" t="s">
        <v>22</v>
      </c>
      <c r="B117" s="5" t="s">
        <v>204</v>
      </c>
      <c r="C117" s="5" t="s">
        <v>205</v>
      </c>
      <c r="D117" s="202" t="s">
        <v>22</v>
      </c>
      <c r="E117" s="203"/>
      <c r="F117" s="17" t="s">
        <v>22</v>
      </c>
      <c r="G117" s="30">
        <v>335000000</v>
      </c>
      <c r="H117" s="5" t="s">
        <v>22</v>
      </c>
      <c r="I117" s="17" t="s">
        <v>22</v>
      </c>
      <c r="J117" s="5" t="s">
        <v>22</v>
      </c>
      <c r="K117" s="17" t="s">
        <v>22</v>
      </c>
      <c r="L117" s="6" t="s">
        <v>32</v>
      </c>
    </row>
    <row r="118" spans="1:12" ht="58.5" customHeight="1" x14ac:dyDescent="0.25">
      <c r="A118" s="18" t="s">
        <v>22</v>
      </c>
      <c r="B118" s="19" t="s">
        <v>22</v>
      </c>
      <c r="C118" s="19" t="s">
        <v>22</v>
      </c>
      <c r="D118" s="204" t="s">
        <v>207</v>
      </c>
      <c r="E118" s="205"/>
      <c r="F118" s="18" t="s">
        <v>208</v>
      </c>
      <c r="G118" s="20" t="s">
        <v>22</v>
      </c>
      <c r="H118" s="19" t="s">
        <v>38</v>
      </c>
      <c r="I118" s="18" t="s">
        <v>22</v>
      </c>
      <c r="J118" s="19" t="s">
        <v>22</v>
      </c>
      <c r="K118" s="18" t="s">
        <v>208</v>
      </c>
      <c r="L118" s="20" t="s">
        <v>22</v>
      </c>
    </row>
    <row r="119" spans="1:12" ht="95.25" customHeight="1" x14ac:dyDescent="0.25">
      <c r="A119" s="17" t="s">
        <v>22</v>
      </c>
      <c r="B119" s="5" t="s">
        <v>22</v>
      </c>
      <c r="C119" s="5" t="s">
        <v>209</v>
      </c>
      <c r="D119" s="202" t="s">
        <v>22</v>
      </c>
      <c r="E119" s="203"/>
      <c r="F119" s="17" t="s">
        <v>22</v>
      </c>
      <c r="G119" s="6" t="s">
        <v>206</v>
      </c>
      <c r="H119" s="5" t="s">
        <v>22</v>
      </c>
      <c r="I119" s="17" t="s">
        <v>22</v>
      </c>
      <c r="J119" s="5" t="s">
        <v>22</v>
      </c>
      <c r="K119" s="17" t="s">
        <v>22</v>
      </c>
      <c r="L119" s="6" t="s">
        <v>32</v>
      </c>
    </row>
    <row r="120" spans="1:12" ht="54.75" customHeight="1" x14ac:dyDescent="0.25">
      <c r="A120" s="18" t="s">
        <v>22</v>
      </c>
      <c r="B120" s="19" t="s">
        <v>22</v>
      </c>
      <c r="C120" s="19" t="s">
        <v>22</v>
      </c>
      <c r="D120" s="204" t="s">
        <v>210</v>
      </c>
      <c r="E120" s="205"/>
      <c r="F120" s="18" t="s">
        <v>211</v>
      </c>
      <c r="G120" s="20" t="s">
        <v>22</v>
      </c>
      <c r="H120" s="19" t="s">
        <v>38</v>
      </c>
      <c r="I120" s="18" t="s">
        <v>22</v>
      </c>
      <c r="J120" s="19" t="s">
        <v>22</v>
      </c>
      <c r="K120" s="18" t="s">
        <v>211</v>
      </c>
      <c r="L120" s="20" t="s">
        <v>22</v>
      </c>
    </row>
    <row r="121" spans="1:12" ht="69" customHeight="1" x14ac:dyDescent="0.25">
      <c r="A121" s="17" t="s">
        <v>22</v>
      </c>
      <c r="B121" s="5" t="s">
        <v>22</v>
      </c>
      <c r="C121" s="5" t="s">
        <v>22</v>
      </c>
      <c r="D121" s="12" t="s">
        <v>22</v>
      </c>
      <c r="E121" s="13" t="s">
        <v>212</v>
      </c>
      <c r="F121" s="17" t="s">
        <v>211</v>
      </c>
      <c r="G121" s="6" t="s">
        <v>206</v>
      </c>
      <c r="H121" s="5" t="s">
        <v>38</v>
      </c>
      <c r="I121" s="17" t="s">
        <v>136</v>
      </c>
      <c r="J121" s="5" t="s">
        <v>274</v>
      </c>
      <c r="K121" s="17" t="s">
        <v>22</v>
      </c>
      <c r="L121" s="6" t="s">
        <v>40</v>
      </c>
    </row>
    <row r="122" spans="1:12" ht="29.1" customHeight="1" x14ac:dyDescent="0.25">
      <c r="A122" s="17" t="s">
        <v>22</v>
      </c>
      <c r="B122" s="5" t="s">
        <v>22</v>
      </c>
      <c r="C122" s="5" t="s">
        <v>213</v>
      </c>
      <c r="D122" s="202" t="s">
        <v>22</v>
      </c>
      <c r="E122" s="203"/>
      <c r="F122" s="17" t="s">
        <v>22</v>
      </c>
      <c r="G122" s="30">
        <v>185000000</v>
      </c>
      <c r="H122" s="5" t="s">
        <v>22</v>
      </c>
      <c r="I122" s="17" t="s">
        <v>22</v>
      </c>
      <c r="J122" s="5" t="s">
        <v>22</v>
      </c>
      <c r="K122" s="17" t="s">
        <v>22</v>
      </c>
      <c r="L122" s="6" t="s">
        <v>32</v>
      </c>
    </row>
    <row r="123" spans="1:12" ht="93" customHeight="1" x14ac:dyDescent="0.25">
      <c r="A123" s="18" t="s">
        <v>22</v>
      </c>
      <c r="B123" s="19" t="s">
        <v>22</v>
      </c>
      <c r="C123" s="19" t="s">
        <v>22</v>
      </c>
      <c r="D123" s="204" t="s">
        <v>214</v>
      </c>
      <c r="E123" s="205"/>
      <c r="F123" s="18" t="s">
        <v>211</v>
      </c>
      <c r="G123" s="20" t="s">
        <v>22</v>
      </c>
      <c r="H123" s="19" t="s">
        <v>38</v>
      </c>
      <c r="I123" s="18" t="s">
        <v>22</v>
      </c>
      <c r="J123" s="19" t="s">
        <v>22</v>
      </c>
      <c r="K123" s="18" t="s">
        <v>211</v>
      </c>
      <c r="L123" s="20" t="s">
        <v>22</v>
      </c>
    </row>
    <row r="124" spans="1:12" ht="55.5" customHeight="1" x14ac:dyDescent="0.25">
      <c r="A124" s="17" t="s">
        <v>22</v>
      </c>
      <c r="B124" s="5" t="s">
        <v>22</v>
      </c>
      <c r="C124" s="5" t="s">
        <v>22</v>
      </c>
      <c r="D124" s="12" t="s">
        <v>22</v>
      </c>
      <c r="E124" s="13" t="s">
        <v>215</v>
      </c>
      <c r="F124" s="17" t="s">
        <v>211</v>
      </c>
      <c r="G124" s="30">
        <v>185000000</v>
      </c>
      <c r="H124" s="5" t="s">
        <v>38</v>
      </c>
      <c r="I124" s="17" t="s">
        <v>136</v>
      </c>
      <c r="J124" s="5" t="s">
        <v>275</v>
      </c>
      <c r="K124" s="17" t="s">
        <v>22</v>
      </c>
      <c r="L124" s="6" t="s">
        <v>40</v>
      </c>
    </row>
    <row r="125" spans="1:12" ht="26.25" customHeight="1" x14ac:dyDescent="0.25">
      <c r="A125" s="15" t="s">
        <v>22</v>
      </c>
      <c r="B125" s="8" t="s">
        <v>16</v>
      </c>
      <c r="C125" s="8" t="s">
        <v>216</v>
      </c>
      <c r="D125" s="191" t="s">
        <v>22</v>
      </c>
      <c r="E125" s="192"/>
      <c r="F125" s="8" t="s">
        <v>22</v>
      </c>
      <c r="G125" s="9">
        <v>1235320000</v>
      </c>
      <c r="H125" s="8" t="s">
        <v>22</v>
      </c>
      <c r="I125" s="8" t="s">
        <v>22</v>
      </c>
      <c r="J125" s="8" t="s">
        <v>22</v>
      </c>
      <c r="K125" s="8" t="s">
        <v>22</v>
      </c>
      <c r="L125" s="9">
        <v>0</v>
      </c>
    </row>
    <row r="126" spans="1:12" ht="29.25" customHeight="1" x14ac:dyDescent="0.25">
      <c r="A126" s="15" t="s">
        <v>22</v>
      </c>
      <c r="B126" s="8" t="s">
        <v>217</v>
      </c>
      <c r="C126" s="8" t="s">
        <v>218</v>
      </c>
      <c r="D126" s="191" t="s">
        <v>22</v>
      </c>
      <c r="E126" s="192"/>
      <c r="F126" s="8" t="s">
        <v>22</v>
      </c>
      <c r="G126" s="9">
        <v>1235320000</v>
      </c>
      <c r="H126" s="8" t="s">
        <v>22</v>
      </c>
      <c r="I126" s="8" t="s">
        <v>22</v>
      </c>
      <c r="J126" s="8" t="s">
        <v>22</v>
      </c>
      <c r="K126" s="8" t="s">
        <v>22</v>
      </c>
      <c r="L126" s="9">
        <v>0</v>
      </c>
    </row>
    <row r="127" spans="1:12" ht="35.25" customHeight="1" x14ac:dyDescent="0.25">
      <c r="A127" s="27" t="s">
        <v>26</v>
      </c>
      <c r="B127" s="28" t="s">
        <v>219</v>
      </c>
      <c r="C127" s="28" t="s">
        <v>220</v>
      </c>
      <c r="D127" s="217" t="s">
        <v>22</v>
      </c>
      <c r="E127" s="218"/>
      <c r="F127" s="28" t="s">
        <v>22</v>
      </c>
      <c r="G127" s="29">
        <v>1235320000</v>
      </c>
      <c r="H127" s="28" t="s">
        <v>22</v>
      </c>
      <c r="I127" s="28" t="s">
        <v>22</v>
      </c>
      <c r="J127" s="28" t="s">
        <v>22</v>
      </c>
      <c r="K127" s="28" t="s">
        <v>22</v>
      </c>
      <c r="L127" s="29">
        <v>0</v>
      </c>
    </row>
    <row r="128" spans="1:12" ht="43.5" customHeight="1" x14ac:dyDescent="0.25">
      <c r="A128" s="17" t="s">
        <v>22</v>
      </c>
      <c r="B128" s="5" t="s">
        <v>221</v>
      </c>
      <c r="C128" s="5" t="s">
        <v>222</v>
      </c>
      <c r="D128" s="202" t="s">
        <v>22</v>
      </c>
      <c r="E128" s="203"/>
      <c r="F128" s="17" t="s">
        <v>22</v>
      </c>
      <c r="G128" s="6" t="s">
        <v>223</v>
      </c>
      <c r="H128" s="5" t="s">
        <v>22</v>
      </c>
      <c r="I128" s="17" t="s">
        <v>22</v>
      </c>
      <c r="J128" s="5" t="s">
        <v>22</v>
      </c>
      <c r="K128" s="17" t="s">
        <v>22</v>
      </c>
      <c r="L128" s="6" t="s">
        <v>32</v>
      </c>
    </row>
    <row r="129" spans="1:13" ht="58.5" customHeight="1" x14ac:dyDescent="0.25">
      <c r="A129" s="18" t="s">
        <v>22</v>
      </c>
      <c r="B129" s="19" t="s">
        <v>22</v>
      </c>
      <c r="C129" s="19" t="s">
        <v>22</v>
      </c>
      <c r="D129" s="204" t="s">
        <v>224</v>
      </c>
      <c r="E129" s="205"/>
      <c r="F129" s="18" t="s">
        <v>225</v>
      </c>
      <c r="G129" s="20" t="s">
        <v>22</v>
      </c>
      <c r="H129" s="19" t="s">
        <v>38</v>
      </c>
      <c r="I129" s="18" t="s">
        <v>22</v>
      </c>
      <c r="J129" s="19" t="s">
        <v>22</v>
      </c>
      <c r="K129" s="18" t="s">
        <v>226</v>
      </c>
      <c r="L129" s="20" t="s">
        <v>22</v>
      </c>
    </row>
    <row r="130" spans="1:13" ht="45.75" customHeight="1" x14ac:dyDescent="0.25">
      <c r="A130" s="17" t="s">
        <v>22</v>
      </c>
      <c r="B130" s="5" t="s">
        <v>22</v>
      </c>
      <c r="C130" s="5" t="s">
        <v>227</v>
      </c>
      <c r="D130" s="202" t="s">
        <v>22</v>
      </c>
      <c r="E130" s="203"/>
      <c r="F130" s="17" t="s">
        <v>22</v>
      </c>
      <c r="G130" s="6" t="s">
        <v>32</v>
      </c>
      <c r="H130" s="5" t="s">
        <v>22</v>
      </c>
      <c r="I130" s="17" t="s">
        <v>22</v>
      </c>
      <c r="J130" s="5" t="s">
        <v>22</v>
      </c>
      <c r="K130" s="17" t="s">
        <v>22</v>
      </c>
      <c r="L130" s="6" t="s">
        <v>32</v>
      </c>
    </row>
    <row r="131" spans="1:13" ht="58.5" customHeight="1" x14ac:dyDescent="0.25">
      <c r="A131" s="17" t="s">
        <v>22</v>
      </c>
      <c r="B131" s="5" t="s">
        <v>22</v>
      </c>
      <c r="C131" s="5" t="s">
        <v>228</v>
      </c>
      <c r="D131" s="202" t="s">
        <v>22</v>
      </c>
      <c r="E131" s="203"/>
      <c r="F131" s="17" t="s">
        <v>22</v>
      </c>
      <c r="G131" s="6" t="s">
        <v>223</v>
      </c>
      <c r="H131" s="5" t="s">
        <v>22</v>
      </c>
      <c r="I131" s="17" t="s">
        <v>22</v>
      </c>
      <c r="J131" s="5" t="s">
        <v>22</v>
      </c>
      <c r="K131" s="17" t="s">
        <v>22</v>
      </c>
      <c r="L131" s="6" t="s">
        <v>32</v>
      </c>
      <c r="M131" s="45">
        <f>SUM(M133:M143)</f>
        <v>1235320000</v>
      </c>
    </row>
    <row r="132" spans="1:13" ht="68.25" customHeight="1" x14ac:dyDescent="0.25">
      <c r="A132" s="18" t="s">
        <v>22</v>
      </c>
      <c r="B132" s="19" t="s">
        <v>22</v>
      </c>
      <c r="C132" s="19" t="s">
        <v>22</v>
      </c>
      <c r="D132" s="204" t="s">
        <v>229</v>
      </c>
      <c r="E132" s="205"/>
      <c r="F132" s="18" t="s">
        <v>230</v>
      </c>
      <c r="G132" s="20" t="s">
        <v>22</v>
      </c>
      <c r="H132" s="19" t="s">
        <v>38</v>
      </c>
      <c r="I132" s="18" t="s">
        <v>22</v>
      </c>
      <c r="J132" s="19" t="s">
        <v>22</v>
      </c>
      <c r="K132" s="18" t="s">
        <v>230</v>
      </c>
      <c r="L132" s="20" t="s">
        <v>22</v>
      </c>
    </row>
    <row r="133" spans="1:13" ht="54" customHeight="1" x14ac:dyDescent="0.25">
      <c r="A133" s="17" t="s">
        <v>22</v>
      </c>
      <c r="B133" s="5" t="s">
        <v>22</v>
      </c>
      <c r="C133" s="5" t="s">
        <v>22</v>
      </c>
      <c r="D133" s="12" t="s">
        <v>22</v>
      </c>
      <c r="E133" s="13" t="s">
        <v>231</v>
      </c>
      <c r="F133" s="17" t="s">
        <v>230</v>
      </c>
      <c r="G133" s="49" t="s">
        <v>232</v>
      </c>
      <c r="H133" s="5" t="s">
        <v>38</v>
      </c>
      <c r="I133" s="17" t="s">
        <v>136</v>
      </c>
      <c r="J133" s="5" t="s">
        <v>276</v>
      </c>
      <c r="K133" s="17" t="s">
        <v>22</v>
      </c>
      <c r="L133" s="6" t="s">
        <v>40</v>
      </c>
      <c r="M133" s="45">
        <v>457000000</v>
      </c>
    </row>
    <row r="134" spans="1:13" ht="41.25" customHeight="1" x14ac:dyDescent="0.25">
      <c r="A134" s="18" t="s">
        <v>22</v>
      </c>
      <c r="B134" s="19" t="s">
        <v>22</v>
      </c>
      <c r="C134" s="19" t="s">
        <v>22</v>
      </c>
      <c r="D134" s="204" t="s">
        <v>233</v>
      </c>
      <c r="E134" s="205"/>
      <c r="F134" s="18" t="s">
        <v>179</v>
      </c>
      <c r="G134" s="50" t="s">
        <v>22</v>
      </c>
      <c r="H134" s="19" t="s">
        <v>176</v>
      </c>
      <c r="I134" s="18" t="s">
        <v>22</v>
      </c>
      <c r="J134" s="19" t="s">
        <v>22</v>
      </c>
      <c r="K134" s="18" t="s">
        <v>179</v>
      </c>
      <c r="L134" s="20" t="s">
        <v>22</v>
      </c>
      <c r="M134" s="45"/>
    </row>
    <row r="135" spans="1:13" ht="53.25" customHeight="1" x14ac:dyDescent="0.25">
      <c r="A135" s="17" t="s">
        <v>22</v>
      </c>
      <c r="B135" s="5" t="s">
        <v>22</v>
      </c>
      <c r="C135" s="5" t="s">
        <v>22</v>
      </c>
      <c r="D135" s="12" t="s">
        <v>22</v>
      </c>
      <c r="E135" s="13" t="s">
        <v>234</v>
      </c>
      <c r="F135" s="17" t="s">
        <v>179</v>
      </c>
      <c r="G135" s="49" t="s">
        <v>235</v>
      </c>
      <c r="H135" s="5" t="s">
        <v>176</v>
      </c>
      <c r="I135" s="17" t="s">
        <v>136</v>
      </c>
      <c r="J135" s="5" t="s">
        <v>277</v>
      </c>
      <c r="K135" s="17" t="s">
        <v>22</v>
      </c>
      <c r="L135" s="6" t="s">
        <v>40</v>
      </c>
      <c r="M135" s="45">
        <v>170000000</v>
      </c>
    </row>
    <row r="136" spans="1:13" ht="41.25" customHeight="1" x14ac:dyDescent="0.25">
      <c r="A136" s="18" t="s">
        <v>22</v>
      </c>
      <c r="B136" s="19" t="s">
        <v>22</v>
      </c>
      <c r="C136" s="19" t="s">
        <v>22</v>
      </c>
      <c r="D136" s="204" t="s">
        <v>236</v>
      </c>
      <c r="E136" s="205"/>
      <c r="F136" s="18" t="s">
        <v>237</v>
      </c>
      <c r="G136" s="50" t="s">
        <v>22</v>
      </c>
      <c r="H136" s="19" t="s">
        <v>176</v>
      </c>
      <c r="I136" s="18" t="s">
        <v>22</v>
      </c>
      <c r="J136" s="19" t="s">
        <v>22</v>
      </c>
      <c r="K136" s="18" t="s">
        <v>237</v>
      </c>
      <c r="L136" s="20" t="s">
        <v>22</v>
      </c>
      <c r="M136" s="45"/>
    </row>
    <row r="137" spans="1:13" ht="45" customHeight="1" x14ac:dyDescent="0.25">
      <c r="A137" s="17" t="s">
        <v>22</v>
      </c>
      <c r="B137" s="5" t="s">
        <v>22</v>
      </c>
      <c r="C137" s="5" t="s">
        <v>22</v>
      </c>
      <c r="D137" s="12" t="s">
        <v>22</v>
      </c>
      <c r="E137" s="13" t="s">
        <v>238</v>
      </c>
      <c r="F137" s="17" t="s">
        <v>237</v>
      </c>
      <c r="G137" s="49" t="s">
        <v>80</v>
      </c>
      <c r="H137" s="5" t="s">
        <v>176</v>
      </c>
      <c r="I137" s="17" t="s">
        <v>136</v>
      </c>
      <c r="J137" s="5" t="s">
        <v>278</v>
      </c>
      <c r="K137" s="17" t="s">
        <v>22</v>
      </c>
      <c r="L137" s="6" t="s">
        <v>40</v>
      </c>
      <c r="M137" s="45">
        <v>60000000</v>
      </c>
    </row>
    <row r="138" spans="1:13" ht="54" customHeight="1" x14ac:dyDescent="0.25">
      <c r="A138" s="18" t="s">
        <v>22</v>
      </c>
      <c r="B138" s="19" t="s">
        <v>22</v>
      </c>
      <c r="C138" s="19" t="s">
        <v>22</v>
      </c>
      <c r="D138" s="204" t="s">
        <v>239</v>
      </c>
      <c r="E138" s="205"/>
      <c r="F138" s="18" t="s">
        <v>148</v>
      </c>
      <c r="G138" s="50" t="s">
        <v>22</v>
      </c>
      <c r="H138" s="19" t="s">
        <v>38</v>
      </c>
      <c r="I138" s="18" t="s">
        <v>22</v>
      </c>
      <c r="J138" s="19" t="s">
        <v>22</v>
      </c>
      <c r="K138" s="18" t="s">
        <v>148</v>
      </c>
      <c r="L138" s="20" t="s">
        <v>22</v>
      </c>
      <c r="M138" s="45"/>
    </row>
    <row r="139" spans="1:13" ht="57" customHeight="1" x14ac:dyDescent="0.25">
      <c r="A139" s="17" t="s">
        <v>22</v>
      </c>
      <c r="B139" s="5" t="s">
        <v>22</v>
      </c>
      <c r="C139" s="5" t="s">
        <v>22</v>
      </c>
      <c r="D139" s="12" t="s">
        <v>22</v>
      </c>
      <c r="E139" s="13" t="s">
        <v>240</v>
      </c>
      <c r="F139" s="17" t="s">
        <v>148</v>
      </c>
      <c r="G139" s="49" t="s">
        <v>241</v>
      </c>
      <c r="H139" s="5" t="s">
        <v>38</v>
      </c>
      <c r="I139" s="17" t="s">
        <v>559</v>
      </c>
      <c r="J139" s="5" t="s">
        <v>276</v>
      </c>
      <c r="K139" s="17" t="s">
        <v>22</v>
      </c>
      <c r="L139" s="6" t="s">
        <v>40</v>
      </c>
      <c r="M139" s="45">
        <v>200000000</v>
      </c>
    </row>
    <row r="140" spans="1:13" ht="40.5" customHeight="1" x14ac:dyDescent="0.25">
      <c r="A140" s="18" t="s">
        <v>22</v>
      </c>
      <c r="B140" s="19" t="s">
        <v>22</v>
      </c>
      <c r="C140" s="19" t="s">
        <v>22</v>
      </c>
      <c r="D140" s="204" t="s">
        <v>242</v>
      </c>
      <c r="E140" s="205"/>
      <c r="F140" s="18" t="s">
        <v>243</v>
      </c>
      <c r="G140" s="50" t="s">
        <v>22</v>
      </c>
      <c r="H140" s="19" t="s">
        <v>176</v>
      </c>
      <c r="I140" s="18" t="s">
        <v>22</v>
      </c>
      <c r="J140" s="19" t="s">
        <v>22</v>
      </c>
      <c r="K140" s="18" t="s">
        <v>243</v>
      </c>
      <c r="L140" s="20" t="s">
        <v>22</v>
      </c>
      <c r="M140" s="45"/>
    </row>
    <row r="141" spans="1:13" ht="41.25" customHeight="1" x14ac:dyDescent="0.25">
      <c r="A141" s="17" t="s">
        <v>22</v>
      </c>
      <c r="B141" s="5" t="s">
        <v>22</v>
      </c>
      <c r="C141" s="5" t="s">
        <v>22</v>
      </c>
      <c r="D141" s="12" t="s">
        <v>22</v>
      </c>
      <c r="E141" s="13" t="s">
        <v>244</v>
      </c>
      <c r="F141" s="17" t="s">
        <v>179</v>
      </c>
      <c r="G141" s="49" t="s">
        <v>245</v>
      </c>
      <c r="H141" s="5" t="s">
        <v>176</v>
      </c>
      <c r="I141" s="17" t="s">
        <v>136</v>
      </c>
      <c r="J141" s="5" t="s">
        <v>277</v>
      </c>
      <c r="K141" s="17" t="s">
        <v>22</v>
      </c>
      <c r="L141" s="6" t="s">
        <v>40</v>
      </c>
      <c r="M141" s="45">
        <v>148320000</v>
      </c>
    </row>
    <row r="142" spans="1:13" ht="54.75" customHeight="1" x14ac:dyDescent="0.25">
      <c r="A142" s="18" t="s">
        <v>22</v>
      </c>
      <c r="B142" s="19" t="s">
        <v>22</v>
      </c>
      <c r="C142" s="19" t="s">
        <v>22</v>
      </c>
      <c r="D142" s="204" t="s">
        <v>246</v>
      </c>
      <c r="E142" s="205"/>
      <c r="F142" s="18" t="s">
        <v>179</v>
      </c>
      <c r="G142" s="50" t="s">
        <v>22</v>
      </c>
      <c r="H142" s="19" t="s">
        <v>38</v>
      </c>
      <c r="I142" s="18" t="s">
        <v>22</v>
      </c>
      <c r="J142" s="19" t="s">
        <v>22</v>
      </c>
      <c r="K142" s="18" t="s">
        <v>179</v>
      </c>
      <c r="L142" s="20" t="s">
        <v>22</v>
      </c>
      <c r="M142" s="45"/>
    </row>
    <row r="143" spans="1:13" ht="55.5" customHeight="1" x14ac:dyDescent="0.25">
      <c r="A143" s="17" t="s">
        <v>22</v>
      </c>
      <c r="B143" s="5" t="s">
        <v>22</v>
      </c>
      <c r="C143" s="5" t="s">
        <v>22</v>
      </c>
      <c r="D143" s="12" t="s">
        <v>22</v>
      </c>
      <c r="E143" s="13" t="s">
        <v>247</v>
      </c>
      <c r="F143" s="17" t="s">
        <v>179</v>
      </c>
      <c r="G143" s="49" t="s">
        <v>241</v>
      </c>
      <c r="H143" s="5" t="s">
        <v>38</v>
      </c>
      <c r="I143" s="17" t="s">
        <v>136</v>
      </c>
      <c r="J143" s="5" t="s">
        <v>277</v>
      </c>
      <c r="K143" s="17" t="s">
        <v>22</v>
      </c>
      <c r="L143" s="6" t="s">
        <v>40</v>
      </c>
      <c r="M143" s="45">
        <v>200000000</v>
      </c>
    </row>
    <row r="144" spans="1:13" ht="21.95" customHeight="1" x14ac:dyDescent="0.25">
      <c r="A144" s="2" t="s">
        <v>22</v>
      </c>
      <c r="B144" s="195" t="s">
        <v>248</v>
      </c>
      <c r="C144" s="196"/>
      <c r="D144" s="196"/>
      <c r="E144" s="196"/>
      <c r="F144" s="197"/>
      <c r="G144" s="32">
        <v>9638566231</v>
      </c>
      <c r="H144" s="210" t="s">
        <v>22</v>
      </c>
      <c r="I144" s="211"/>
      <c r="J144" s="211"/>
      <c r="K144" s="212"/>
      <c r="L144" s="7" t="s">
        <v>32</v>
      </c>
    </row>
    <row r="145" ht="19.350000000000001" customHeight="1" x14ac:dyDescent="0.25"/>
    <row r="146" ht="71.45" customHeight="1" x14ac:dyDescent="0.25"/>
  </sheetData>
  <mergeCells count="113">
    <mergeCell ref="B144:F144"/>
    <mergeCell ref="H144:K144"/>
    <mergeCell ref="J6:J7"/>
    <mergeCell ref="K6:L6"/>
    <mergeCell ref="D6:E7"/>
    <mergeCell ref="C6:C7"/>
    <mergeCell ref="B6:B7"/>
    <mergeCell ref="D132:E132"/>
    <mergeCell ref="D134:E134"/>
    <mergeCell ref="D136:E136"/>
    <mergeCell ref="D138:E138"/>
    <mergeCell ref="D140:E140"/>
    <mergeCell ref="D142:E142"/>
    <mergeCell ref="D127:E127"/>
    <mergeCell ref="D128:E128"/>
    <mergeCell ref="D129:E129"/>
    <mergeCell ref="D130:E130"/>
    <mergeCell ref="D131:E131"/>
    <mergeCell ref="D120:E120"/>
    <mergeCell ref="D122:E122"/>
    <mergeCell ref="D123:E123"/>
    <mergeCell ref="D125:E125"/>
    <mergeCell ref="D126:E126"/>
    <mergeCell ref="D114:E114"/>
    <mergeCell ref="D116:E116"/>
    <mergeCell ref="D117:E117"/>
    <mergeCell ref="D118:E118"/>
    <mergeCell ref="D119:E119"/>
    <mergeCell ref="D107:E107"/>
    <mergeCell ref="D108:E108"/>
    <mergeCell ref="D109:E109"/>
    <mergeCell ref="D111:E111"/>
    <mergeCell ref="D112:E112"/>
    <mergeCell ref="D113:E113"/>
    <mergeCell ref="D101:E101"/>
    <mergeCell ref="D102:E102"/>
    <mergeCell ref="D103:E103"/>
    <mergeCell ref="D104:E104"/>
    <mergeCell ref="D106:E106"/>
    <mergeCell ref="D93:E93"/>
    <mergeCell ref="D95:E95"/>
    <mergeCell ref="D96:E96"/>
    <mergeCell ref="D97:E97"/>
    <mergeCell ref="D98:E98"/>
    <mergeCell ref="D100:E100"/>
    <mergeCell ref="D85:E85"/>
    <mergeCell ref="D86:E86"/>
    <mergeCell ref="D87:E87"/>
    <mergeCell ref="D88:E88"/>
    <mergeCell ref="D90:E90"/>
    <mergeCell ref="D92:E92"/>
    <mergeCell ref="D80:E80"/>
    <mergeCell ref="D81:E81"/>
    <mergeCell ref="D82:E82"/>
    <mergeCell ref="D84:E84"/>
    <mergeCell ref="D71:E71"/>
    <mergeCell ref="D73:E73"/>
    <mergeCell ref="D74:E74"/>
    <mergeCell ref="D76:E76"/>
    <mergeCell ref="D77:E77"/>
    <mergeCell ref="D79:E79"/>
    <mergeCell ref="D63:E63"/>
    <mergeCell ref="D64:E64"/>
    <mergeCell ref="D66:E66"/>
    <mergeCell ref="D67:E67"/>
    <mergeCell ref="D68:E68"/>
    <mergeCell ref="D70:E70"/>
    <mergeCell ref="D54:E54"/>
    <mergeCell ref="D56:E56"/>
    <mergeCell ref="D57:E57"/>
    <mergeCell ref="D58:E58"/>
    <mergeCell ref="D60:E60"/>
    <mergeCell ref="D61:E61"/>
    <mergeCell ref="D46:E46"/>
    <mergeCell ref="D47:E47"/>
    <mergeCell ref="D49:E49"/>
    <mergeCell ref="D50:E50"/>
    <mergeCell ref="D52:E52"/>
    <mergeCell ref="D53:E53"/>
    <mergeCell ref="D36:E36"/>
    <mergeCell ref="D37:E37"/>
    <mergeCell ref="D39:E39"/>
    <mergeCell ref="D40:E40"/>
    <mergeCell ref="D43:E43"/>
    <mergeCell ref="D44:E44"/>
    <mergeCell ref="D28:E28"/>
    <mergeCell ref="D29:E29"/>
    <mergeCell ref="D31:E31"/>
    <mergeCell ref="D32:E32"/>
    <mergeCell ref="D34:E34"/>
    <mergeCell ref="D35:E35"/>
    <mergeCell ref="D21:E21"/>
    <mergeCell ref="D22:E22"/>
    <mergeCell ref="D23:E23"/>
    <mergeCell ref="D24:E24"/>
    <mergeCell ref="D26:E26"/>
    <mergeCell ref="D27:E27"/>
    <mergeCell ref="D13:E13"/>
    <mergeCell ref="D14:E14"/>
    <mergeCell ref="D15:E15"/>
    <mergeCell ref="D16:E16"/>
    <mergeCell ref="D18:E18"/>
    <mergeCell ref="D19:E19"/>
    <mergeCell ref="D8:E8"/>
    <mergeCell ref="D10:E10"/>
    <mergeCell ref="D11:E11"/>
    <mergeCell ref="D12:E12"/>
    <mergeCell ref="F6:I6"/>
    <mergeCell ref="A2:L2"/>
    <mergeCell ref="A3:L3"/>
    <mergeCell ref="A4:L4"/>
    <mergeCell ref="A1:L1"/>
    <mergeCell ref="A6:A7"/>
  </mergeCells>
  <pageMargins left="0.38" right="0.38" top="0.49" bottom="0.63" header="0.25" footer="0.37"/>
  <pageSetup paperSize="10000" firstPageNumber="29" orientation="landscape" useFirstPageNumber="1" horizontalDpi="1200" verticalDpi="1200" r:id="rId1"/>
  <headerFooter>
    <oddFooter>&amp;L&amp;"Brush Script MT,Italic"&amp;12Rancangan Renja Disnakerin Tahun 2022&amp;R&amp;P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0"/>
  <sheetViews>
    <sheetView topLeftCell="A194" zoomScale="84" zoomScaleNormal="84" workbookViewId="0">
      <selection activeCell="G203" sqref="G203"/>
    </sheetView>
  </sheetViews>
  <sheetFormatPr defaultRowHeight="12.75" x14ac:dyDescent="0.25"/>
  <cols>
    <col min="1" max="1" width="4.85546875" style="14" customWidth="1"/>
    <col min="2" max="2" width="13.140625" style="1" customWidth="1"/>
    <col min="3" max="3" width="24.5703125" style="1" customWidth="1"/>
    <col min="4" max="4" width="3.5703125" style="1" customWidth="1"/>
    <col min="5" max="5" width="20.85546875" style="44" customWidth="1"/>
    <col min="6" max="6" width="8.85546875" style="1" customWidth="1"/>
    <col min="7" max="7" width="17" style="45" bestFit="1" customWidth="1"/>
    <col min="8" max="8" width="14.7109375" style="1" customWidth="1"/>
    <col min="9" max="9" width="12.5703125" style="1" customWidth="1"/>
    <col min="10" max="10" width="15.140625" style="1" customWidth="1"/>
    <col min="11" max="11" width="9.140625" style="1" customWidth="1"/>
    <col min="12" max="12" width="15.7109375" style="1" customWidth="1"/>
    <col min="13" max="13" width="20" style="1" hidden="1" customWidth="1"/>
    <col min="14" max="14" width="19.140625" style="1" customWidth="1"/>
    <col min="15" max="16384" width="9.140625" style="1"/>
  </cols>
  <sheetData>
    <row r="1" spans="1:13" ht="17.25" customHeight="1" x14ac:dyDescent="0.25">
      <c r="A1" s="199" t="s">
        <v>249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3" ht="14.25" customHeight="1" x14ac:dyDescent="0.25">
      <c r="A2" s="226" t="s">
        <v>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3" ht="14.25" customHeight="1" x14ac:dyDescent="0.25">
      <c r="A3" s="226" t="s">
        <v>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1:13" ht="12" customHeight="1" x14ac:dyDescent="0.25">
      <c r="A4" s="226" t="s">
        <v>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1:13" ht="11.1" customHeight="1" x14ac:dyDescent="0.25"/>
    <row r="6" spans="1:13" ht="32.25" customHeight="1" x14ac:dyDescent="0.25">
      <c r="A6" s="200" t="s">
        <v>3</v>
      </c>
      <c r="B6" s="200" t="s">
        <v>4</v>
      </c>
      <c r="C6" s="200" t="s">
        <v>5</v>
      </c>
      <c r="D6" s="213" t="s">
        <v>6</v>
      </c>
      <c r="E6" s="214"/>
      <c r="F6" s="195" t="s">
        <v>7</v>
      </c>
      <c r="G6" s="196"/>
      <c r="H6" s="196"/>
      <c r="I6" s="197"/>
      <c r="J6" s="200" t="s">
        <v>8</v>
      </c>
      <c r="K6" s="195" t="s">
        <v>9</v>
      </c>
      <c r="L6" s="197"/>
    </row>
    <row r="7" spans="1:13" ht="26.25" customHeight="1" x14ac:dyDescent="0.25">
      <c r="A7" s="201"/>
      <c r="B7" s="201"/>
      <c r="C7" s="201"/>
      <c r="D7" s="215"/>
      <c r="E7" s="216"/>
      <c r="F7" s="180" t="s">
        <v>10</v>
      </c>
      <c r="G7" s="46" t="s">
        <v>11</v>
      </c>
      <c r="H7" s="180" t="s">
        <v>12</v>
      </c>
      <c r="I7" s="180" t="s">
        <v>13</v>
      </c>
      <c r="J7" s="201"/>
      <c r="K7" s="180" t="s">
        <v>279</v>
      </c>
      <c r="L7" s="180" t="s">
        <v>11</v>
      </c>
      <c r="M7" s="180" t="s">
        <v>11</v>
      </c>
    </row>
    <row r="8" spans="1:13" ht="13.7" customHeight="1" x14ac:dyDescent="0.25">
      <c r="A8" s="10">
        <v>1</v>
      </c>
      <c r="B8" s="10">
        <v>2</v>
      </c>
      <c r="C8" s="10">
        <v>3</v>
      </c>
      <c r="D8" s="189">
        <v>4</v>
      </c>
      <c r="E8" s="190"/>
      <c r="F8" s="10">
        <v>5</v>
      </c>
      <c r="G8" s="47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6</v>
      </c>
    </row>
    <row r="9" spans="1:13" ht="0.6" customHeight="1" x14ac:dyDescent="0.25"/>
    <row r="10" spans="1:13" ht="49.5" customHeight="1" x14ac:dyDescent="0.25">
      <c r="A10" s="15" t="s">
        <v>22</v>
      </c>
      <c r="B10" s="8" t="s">
        <v>15</v>
      </c>
      <c r="C10" s="8" t="s">
        <v>23</v>
      </c>
      <c r="D10" s="191" t="s">
        <v>22</v>
      </c>
      <c r="E10" s="192"/>
      <c r="F10" s="8" t="s">
        <v>22</v>
      </c>
      <c r="G10" s="48">
        <f>SUM(G11)</f>
        <v>9739787231</v>
      </c>
      <c r="H10" s="8" t="s">
        <v>22</v>
      </c>
      <c r="I10" s="8" t="s">
        <v>22</v>
      </c>
      <c r="J10" s="8" t="s">
        <v>22</v>
      </c>
      <c r="K10" s="8" t="s">
        <v>22</v>
      </c>
      <c r="L10" s="9">
        <v>0</v>
      </c>
      <c r="M10" s="9">
        <v>8403246231</v>
      </c>
    </row>
    <row r="11" spans="1:13" ht="30.75" customHeight="1" x14ac:dyDescent="0.25">
      <c r="A11" s="15" t="s">
        <v>22</v>
      </c>
      <c r="B11" s="8" t="s">
        <v>24</v>
      </c>
      <c r="C11" s="8" t="s">
        <v>25</v>
      </c>
      <c r="D11" s="191" t="s">
        <v>22</v>
      </c>
      <c r="E11" s="192"/>
      <c r="F11" s="8" t="s">
        <v>22</v>
      </c>
      <c r="G11" s="48">
        <f>SUM(G12,G91,G97,G138,G154)</f>
        <v>9739787231</v>
      </c>
      <c r="H11" s="8" t="s">
        <v>22</v>
      </c>
      <c r="I11" s="8" t="s">
        <v>22</v>
      </c>
      <c r="J11" s="8" t="s">
        <v>22</v>
      </c>
      <c r="K11" s="8" t="s">
        <v>22</v>
      </c>
      <c r="L11" s="9">
        <v>0</v>
      </c>
      <c r="M11" s="9">
        <v>8403246231</v>
      </c>
    </row>
    <row r="12" spans="1:13" ht="46.5" customHeight="1" x14ac:dyDescent="0.25">
      <c r="A12" s="21" t="s">
        <v>26</v>
      </c>
      <c r="B12" s="22" t="s">
        <v>27</v>
      </c>
      <c r="C12" s="22" t="s">
        <v>28</v>
      </c>
      <c r="D12" s="206" t="s">
        <v>22</v>
      </c>
      <c r="E12" s="207"/>
      <c r="F12" s="22" t="s">
        <v>22</v>
      </c>
      <c r="G12" s="51">
        <f>SUM(G18,G26,G31,G39,G57,G65,G76)</f>
        <v>6835255131</v>
      </c>
      <c r="H12" s="22" t="s">
        <v>22</v>
      </c>
      <c r="I12" s="22" t="s">
        <v>22</v>
      </c>
      <c r="J12" s="22" t="s">
        <v>22</v>
      </c>
      <c r="K12" s="22" t="s">
        <v>22</v>
      </c>
      <c r="L12" s="23">
        <v>0</v>
      </c>
      <c r="M12" s="4">
        <v>6833714131</v>
      </c>
    </row>
    <row r="13" spans="1:13" s="42" customFormat="1" ht="39.75" customHeight="1" x14ac:dyDescent="0.25">
      <c r="A13" s="27"/>
      <c r="B13" s="28"/>
      <c r="C13" s="28"/>
      <c r="D13" s="227" t="s">
        <v>341</v>
      </c>
      <c r="E13" s="228"/>
      <c r="F13" s="27">
        <v>100</v>
      </c>
      <c r="G13" s="54"/>
      <c r="H13" s="28"/>
      <c r="I13" s="28"/>
      <c r="J13" s="28"/>
      <c r="K13" s="28"/>
      <c r="L13" s="29"/>
      <c r="M13" s="55"/>
    </row>
    <row r="14" spans="1:13" s="42" customFormat="1" ht="66" customHeight="1" x14ac:dyDescent="0.25">
      <c r="A14" s="27"/>
      <c r="B14" s="28"/>
      <c r="C14" s="28"/>
      <c r="D14" s="227" t="s">
        <v>342</v>
      </c>
      <c r="E14" s="228"/>
      <c r="F14" s="27">
        <v>100</v>
      </c>
      <c r="G14" s="54"/>
      <c r="H14" s="28"/>
      <c r="I14" s="28"/>
      <c r="J14" s="28"/>
      <c r="K14" s="28"/>
      <c r="L14" s="29"/>
      <c r="M14" s="55"/>
    </row>
    <row r="15" spans="1:13" s="42" customFormat="1" ht="41.25" customHeight="1" x14ac:dyDescent="0.25">
      <c r="A15" s="27"/>
      <c r="B15" s="28"/>
      <c r="C15" s="28"/>
      <c r="D15" s="227" t="s">
        <v>343</v>
      </c>
      <c r="E15" s="228"/>
      <c r="F15" s="27">
        <v>100</v>
      </c>
      <c r="G15" s="54"/>
      <c r="H15" s="28"/>
      <c r="I15" s="28"/>
      <c r="J15" s="28"/>
      <c r="K15" s="28"/>
      <c r="L15" s="29"/>
      <c r="M15" s="55"/>
    </row>
    <row r="16" spans="1:13" s="42" customFormat="1" ht="41.25" customHeight="1" x14ac:dyDescent="0.25">
      <c r="A16" s="27"/>
      <c r="B16" s="28"/>
      <c r="C16" s="28"/>
      <c r="D16" s="227" t="s">
        <v>344</v>
      </c>
      <c r="E16" s="228"/>
      <c r="F16" s="27">
        <v>100</v>
      </c>
      <c r="G16" s="54"/>
      <c r="H16" s="28"/>
      <c r="I16" s="28"/>
      <c r="J16" s="28"/>
      <c r="K16" s="28"/>
      <c r="L16" s="29"/>
      <c r="M16" s="55"/>
    </row>
    <row r="17" spans="1:13" s="42" customFormat="1" ht="39.75" customHeight="1" x14ac:dyDescent="0.25">
      <c r="A17" s="27"/>
      <c r="B17" s="28"/>
      <c r="C17" s="28"/>
      <c r="D17" s="227" t="s">
        <v>345</v>
      </c>
      <c r="E17" s="228"/>
      <c r="F17" s="27">
        <v>100</v>
      </c>
      <c r="G17" s="54"/>
      <c r="H17" s="28"/>
      <c r="I17" s="28"/>
      <c r="J17" s="28"/>
      <c r="K17" s="28"/>
      <c r="L17" s="29"/>
      <c r="M17" s="55"/>
    </row>
    <row r="18" spans="1:13" s="42" customFormat="1" ht="42" customHeight="1" x14ac:dyDescent="0.25">
      <c r="A18" s="34" t="s">
        <v>22</v>
      </c>
      <c r="B18" s="37" t="s">
        <v>29</v>
      </c>
      <c r="C18" s="37" t="s">
        <v>30</v>
      </c>
      <c r="D18" s="222" t="s">
        <v>22</v>
      </c>
      <c r="E18" s="223"/>
      <c r="F18" s="34" t="s">
        <v>22</v>
      </c>
      <c r="G18" s="52">
        <f>SUM(G20,G23)</f>
        <v>40000000</v>
      </c>
      <c r="H18" s="37" t="s">
        <v>22</v>
      </c>
      <c r="I18" s="34" t="s">
        <v>22</v>
      </c>
      <c r="J18" s="37" t="s">
        <v>22</v>
      </c>
      <c r="K18" s="34" t="s">
        <v>22</v>
      </c>
      <c r="L18" s="40" t="s">
        <v>32</v>
      </c>
      <c r="M18" s="40" t="s">
        <v>31</v>
      </c>
    </row>
    <row r="19" spans="1:13" ht="72.75" customHeight="1" x14ac:dyDescent="0.25">
      <c r="A19" s="18" t="s">
        <v>22</v>
      </c>
      <c r="B19" s="19" t="s">
        <v>22</v>
      </c>
      <c r="C19" s="19" t="s">
        <v>22</v>
      </c>
      <c r="D19" s="219" t="s">
        <v>33</v>
      </c>
      <c r="E19" s="220"/>
      <c r="F19" s="18" t="s">
        <v>19</v>
      </c>
      <c r="G19" s="50" t="s">
        <v>22</v>
      </c>
      <c r="H19" s="19" t="s">
        <v>34</v>
      </c>
      <c r="I19" s="18" t="s">
        <v>22</v>
      </c>
      <c r="J19" s="19" t="s">
        <v>255</v>
      </c>
      <c r="K19" s="18" t="s">
        <v>17</v>
      </c>
      <c r="L19" s="20" t="s">
        <v>22</v>
      </c>
      <c r="M19" s="20" t="s">
        <v>22</v>
      </c>
    </row>
    <row r="20" spans="1:13" ht="29.1" customHeight="1" x14ac:dyDescent="0.25">
      <c r="A20" s="17" t="s">
        <v>22</v>
      </c>
      <c r="B20" s="5" t="s">
        <v>22</v>
      </c>
      <c r="C20" s="5" t="s">
        <v>35</v>
      </c>
      <c r="D20" s="202" t="s">
        <v>22</v>
      </c>
      <c r="E20" s="203"/>
      <c r="F20" s="17" t="s">
        <v>22</v>
      </c>
      <c r="G20" s="49">
        <f>SUM(G22)</f>
        <v>25000000</v>
      </c>
      <c r="H20" s="5" t="s">
        <v>22</v>
      </c>
      <c r="I20" s="17" t="s">
        <v>22</v>
      </c>
      <c r="J20" s="5" t="s">
        <v>22</v>
      </c>
      <c r="K20" s="17" t="s">
        <v>22</v>
      </c>
      <c r="L20" s="6" t="s">
        <v>32</v>
      </c>
      <c r="M20" s="6" t="s">
        <v>36</v>
      </c>
    </row>
    <row r="21" spans="1:13" ht="66.75" customHeight="1" x14ac:dyDescent="0.25">
      <c r="A21" s="18" t="s">
        <v>22</v>
      </c>
      <c r="B21" s="19" t="s">
        <v>22</v>
      </c>
      <c r="C21" s="19" t="s">
        <v>22</v>
      </c>
      <c r="D21" s="204" t="s">
        <v>252</v>
      </c>
      <c r="E21" s="205"/>
      <c r="F21" s="18">
        <v>3</v>
      </c>
      <c r="G21" s="50" t="s">
        <v>22</v>
      </c>
      <c r="H21" s="19" t="s">
        <v>37</v>
      </c>
      <c r="I21" s="18" t="s">
        <v>22</v>
      </c>
      <c r="J21" s="19" t="s">
        <v>22</v>
      </c>
      <c r="K21" s="18" t="s">
        <v>15</v>
      </c>
      <c r="L21" s="20" t="s">
        <v>22</v>
      </c>
      <c r="M21" s="20" t="s">
        <v>22</v>
      </c>
    </row>
    <row r="22" spans="1:13" ht="67.5" customHeight="1" x14ac:dyDescent="0.25">
      <c r="A22" s="17" t="s">
        <v>22</v>
      </c>
      <c r="B22" s="5" t="s">
        <v>22</v>
      </c>
      <c r="C22" s="5" t="s">
        <v>22</v>
      </c>
      <c r="D22" s="181" t="s">
        <v>22</v>
      </c>
      <c r="E22" s="182" t="s">
        <v>346</v>
      </c>
      <c r="F22" s="18">
        <v>3</v>
      </c>
      <c r="G22" s="49">
        <v>25000000</v>
      </c>
      <c r="H22" s="5" t="s">
        <v>38</v>
      </c>
      <c r="I22" s="17" t="s">
        <v>39</v>
      </c>
      <c r="J22" s="5" t="s">
        <v>253</v>
      </c>
      <c r="K22" s="17" t="s">
        <v>22</v>
      </c>
      <c r="L22" s="49">
        <f>(G22*10%)+G22</f>
        <v>27500000</v>
      </c>
      <c r="M22" s="6" t="s">
        <v>36</v>
      </c>
    </row>
    <row r="23" spans="1:13" ht="24.75" customHeight="1" x14ac:dyDescent="0.25">
      <c r="A23" s="17" t="s">
        <v>22</v>
      </c>
      <c r="B23" s="5" t="s">
        <v>22</v>
      </c>
      <c r="C23" s="5" t="s">
        <v>41</v>
      </c>
      <c r="D23" s="202" t="s">
        <v>22</v>
      </c>
      <c r="E23" s="203"/>
      <c r="F23" s="17" t="s">
        <v>22</v>
      </c>
      <c r="G23" s="49">
        <f>SUM(G25)</f>
        <v>15000000</v>
      </c>
      <c r="H23" s="5" t="s">
        <v>22</v>
      </c>
      <c r="I23" s="17" t="s">
        <v>22</v>
      </c>
      <c r="J23" s="5" t="s">
        <v>22</v>
      </c>
      <c r="K23" s="17" t="s">
        <v>22</v>
      </c>
      <c r="L23" s="6" t="s">
        <v>32</v>
      </c>
      <c r="M23" s="6" t="s">
        <v>42</v>
      </c>
    </row>
    <row r="24" spans="1:13" ht="66" customHeight="1" x14ac:dyDescent="0.25">
      <c r="A24" s="18" t="s">
        <v>22</v>
      </c>
      <c r="B24" s="19" t="s">
        <v>22</v>
      </c>
      <c r="C24" s="19" t="s">
        <v>22</v>
      </c>
      <c r="D24" s="204" t="s">
        <v>43</v>
      </c>
      <c r="E24" s="205"/>
      <c r="F24" s="18">
        <v>4</v>
      </c>
      <c r="G24" s="50" t="s">
        <v>22</v>
      </c>
      <c r="H24" s="19" t="s">
        <v>38</v>
      </c>
      <c r="I24" s="18" t="s">
        <v>22</v>
      </c>
      <c r="J24" s="19" t="s">
        <v>22</v>
      </c>
      <c r="K24" s="18" t="s">
        <v>15</v>
      </c>
      <c r="L24" s="20" t="s">
        <v>22</v>
      </c>
      <c r="M24" s="20" t="s">
        <v>22</v>
      </c>
    </row>
    <row r="25" spans="1:13" ht="65.25" customHeight="1" x14ac:dyDescent="0.25">
      <c r="A25" s="17" t="s">
        <v>22</v>
      </c>
      <c r="B25" s="5" t="s">
        <v>22</v>
      </c>
      <c r="C25" s="5" t="s">
        <v>22</v>
      </c>
      <c r="D25" s="181" t="s">
        <v>22</v>
      </c>
      <c r="E25" s="182" t="s">
        <v>44</v>
      </c>
      <c r="F25" s="34">
        <v>4</v>
      </c>
      <c r="G25" s="49">
        <v>15000000</v>
      </c>
      <c r="H25" s="5" t="s">
        <v>38</v>
      </c>
      <c r="I25" s="17" t="s">
        <v>39</v>
      </c>
      <c r="J25" s="5" t="s">
        <v>254</v>
      </c>
      <c r="K25" s="17" t="s">
        <v>22</v>
      </c>
      <c r="L25" s="49">
        <f>(G25*10%)+G25</f>
        <v>16500000</v>
      </c>
      <c r="M25" s="6" t="s">
        <v>42</v>
      </c>
    </row>
    <row r="26" spans="1:13" s="42" customFormat="1" ht="29.1" customHeight="1" x14ac:dyDescent="0.25">
      <c r="A26" s="34" t="s">
        <v>22</v>
      </c>
      <c r="B26" s="37" t="s">
        <v>45</v>
      </c>
      <c r="C26" s="37" t="s">
        <v>46</v>
      </c>
      <c r="D26" s="222" t="s">
        <v>22</v>
      </c>
      <c r="E26" s="223"/>
      <c r="F26" s="34" t="s">
        <v>22</v>
      </c>
      <c r="G26" s="52">
        <f>SUM(G28)</f>
        <v>4311654131</v>
      </c>
      <c r="H26" s="37" t="s">
        <v>22</v>
      </c>
      <c r="I26" s="34" t="s">
        <v>22</v>
      </c>
      <c r="J26" s="37" t="s">
        <v>22</v>
      </c>
      <c r="K26" s="34" t="s">
        <v>22</v>
      </c>
      <c r="L26" s="40" t="s">
        <v>32</v>
      </c>
      <c r="M26" s="40" t="s">
        <v>47</v>
      </c>
    </row>
    <row r="27" spans="1:13" ht="64.5" customHeight="1" x14ac:dyDescent="0.25">
      <c r="A27" s="18" t="s">
        <v>22</v>
      </c>
      <c r="B27" s="19" t="s">
        <v>22</v>
      </c>
      <c r="C27" s="19" t="s">
        <v>22</v>
      </c>
      <c r="D27" s="204" t="s">
        <v>48</v>
      </c>
      <c r="E27" s="205"/>
      <c r="F27" s="18" t="s">
        <v>21</v>
      </c>
      <c r="G27" s="50" t="s">
        <v>22</v>
      </c>
      <c r="H27" s="19" t="s">
        <v>38</v>
      </c>
      <c r="I27" s="18" t="s">
        <v>22</v>
      </c>
      <c r="J27" s="19" t="s">
        <v>256</v>
      </c>
      <c r="K27" s="18" t="s">
        <v>21</v>
      </c>
      <c r="L27" s="20" t="s">
        <v>22</v>
      </c>
      <c r="M27" s="20" t="s">
        <v>22</v>
      </c>
    </row>
    <row r="28" spans="1:13" ht="29.1" customHeight="1" x14ac:dyDescent="0.25">
      <c r="A28" s="17" t="s">
        <v>22</v>
      </c>
      <c r="B28" s="5" t="s">
        <v>22</v>
      </c>
      <c r="C28" s="5" t="s">
        <v>49</v>
      </c>
      <c r="D28" s="202" t="s">
        <v>22</v>
      </c>
      <c r="E28" s="203"/>
      <c r="F28" s="17" t="s">
        <v>22</v>
      </c>
      <c r="G28" s="49">
        <f>SUM(G30)</f>
        <v>4311654131</v>
      </c>
      <c r="H28" s="5" t="s">
        <v>22</v>
      </c>
      <c r="I28" s="17" t="s">
        <v>22</v>
      </c>
      <c r="J28" s="5" t="s">
        <v>22</v>
      </c>
      <c r="K28" s="17" t="s">
        <v>22</v>
      </c>
      <c r="L28" s="49">
        <f>(G28*10%)+G28</f>
        <v>4742819544.1000004</v>
      </c>
      <c r="M28" s="6" t="s">
        <v>47</v>
      </c>
    </row>
    <row r="29" spans="1:13" ht="67.5" customHeight="1" x14ac:dyDescent="0.25">
      <c r="A29" s="18" t="s">
        <v>22</v>
      </c>
      <c r="B29" s="19" t="s">
        <v>22</v>
      </c>
      <c r="C29" s="19" t="s">
        <v>22</v>
      </c>
      <c r="D29" s="204" t="s">
        <v>50</v>
      </c>
      <c r="E29" s="205"/>
      <c r="F29" s="18" t="s">
        <v>21</v>
      </c>
      <c r="G29" s="50" t="s">
        <v>22</v>
      </c>
      <c r="H29" s="19" t="s">
        <v>38</v>
      </c>
      <c r="I29" s="18" t="s">
        <v>22</v>
      </c>
      <c r="J29" s="19" t="s">
        <v>22</v>
      </c>
      <c r="K29" s="18" t="s">
        <v>21</v>
      </c>
      <c r="L29" s="20" t="s">
        <v>22</v>
      </c>
      <c r="M29" s="20" t="s">
        <v>22</v>
      </c>
    </row>
    <row r="30" spans="1:13" ht="68.25" customHeight="1" x14ac:dyDescent="0.25">
      <c r="A30" s="17" t="s">
        <v>22</v>
      </c>
      <c r="B30" s="5" t="s">
        <v>22</v>
      </c>
      <c r="C30" s="5" t="s">
        <v>22</v>
      </c>
      <c r="D30" s="181" t="s">
        <v>22</v>
      </c>
      <c r="E30" s="182" t="s">
        <v>51</v>
      </c>
      <c r="F30" s="17" t="s">
        <v>21</v>
      </c>
      <c r="G30" s="49">
        <v>4311654131</v>
      </c>
      <c r="H30" s="5" t="s">
        <v>38</v>
      </c>
      <c r="I30" s="17" t="s">
        <v>39</v>
      </c>
      <c r="J30" s="5" t="s">
        <v>256</v>
      </c>
      <c r="K30" s="17" t="s">
        <v>22</v>
      </c>
      <c r="L30" s="6" t="s">
        <v>40</v>
      </c>
      <c r="M30" s="6" t="s">
        <v>47</v>
      </c>
    </row>
    <row r="31" spans="1:13" s="42" customFormat="1" ht="29.1" customHeight="1" x14ac:dyDescent="0.25">
      <c r="A31" s="34" t="s">
        <v>22</v>
      </c>
      <c r="B31" s="37" t="s">
        <v>52</v>
      </c>
      <c r="C31" s="37" t="s">
        <v>53</v>
      </c>
      <c r="D31" s="222" t="s">
        <v>22</v>
      </c>
      <c r="E31" s="223"/>
      <c r="F31" s="34" t="s">
        <v>22</v>
      </c>
      <c r="G31" s="52">
        <f>SUM(G33,G36)</f>
        <v>56000000</v>
      </c>
      <c r="H31" s="37" t="s">
        <v>22</v>
      </c>
      <c r="I31" s="34" t="s">
        <v>22</v>
      </c>
      <c r="J31" s="37" t="s">
        <v>22</v>
      </c>
      <c r="K31" s="34" t="s">
        <v>22</v>
      </c>
      <c r="L31" s="40" t="s">
        <v>32</v>
      </c>
      <c r="M31" s="40" t="s">
        <v>54</v>
      </c>
    </row>
    <row r="32" spans="1:13" ht="68.25" customHeight="1" x14ac:dyDescent="0.25">
      <c r="A32" s="18" t="s">
        <v>22</v>
      </c>
      <c r="B32" s="19" t="s">
        <v>22</v>
      </c>
      <c r="C32" s="19" t="s">
        <v>22</v>
      </c>
      <c r="D32" s="219" t="s">
        <v>55</v>
      </c>
      <c r="E32" s="220"/>
      <c r="F32" s="18" t="s">
        <v>15</v>
      </c>
      <c r="G32" s="50" t="s">
        <v>22</v>
      </c>
      <c r="H32" s="19" t="s">
        <v>38</v>
      </c>
      <c r="I32" s="18" t="s">
        <v>22</v>
      </c>
      <c r="J32" s="19" t="s">
        <v>22</v>
      </c>
      <c r="K32" s="18" t="s">
        <v>15</v>
      </c>
      <c r="L32" s="20" t="s">
        <v>22</v>
      </c>
      <c r="M32" s="20" t="s">
        <v>22</v>
      </c>
    </row>
    <row r="33" spans="1:18" ht="29.1" customHeight="1" x14ac:dyDescent="0.25">
      <c r="A33" s="17" t="s">
        <v>22</v>
      </c>
      <c r="B33" s="5" t="s">
        <v>22</v>
      </c>
      <c r="C33" s="5" t="s">
        <v>56</v>
      </c>
      <c r="D33" s="202" t="s">
        <v>22</v>
      </c>
      <c r="E33" s="203"/>
      <c r="F33" s="17" t="s">
        <v>22</v>
      </c>
      <c r="G33" s="49">
        <f>SUM(G35)</f>
        <v>31000000</v>
      </c>
      <c r="H33" s="5" t="s">
        <v>22</v>
      </c>
      <c r="I33" s="17" t="s">
        <v>22</v>
      </c>
      <c r="J33" s="5" t="s">
        <v>22</v>
      </c>
      <c r="K33" s="17" t="s">
        <v>22</v>
      </c>
      <c r="L33" s="6" t="s">
        <v>32</v>
      </c>
      <c r="M33" s="6" t="s">
        <v>57</v>
      </c>
    </row>
    <row r="34" spans="1:18" ht="68.25" customHeight="1" x14ac:dyDescent="0.25">
      <c r="A34" s="18" t="s">
        <v>22</v>
      </c>
      <c r="B34" s="19" t="s">
        <v>22</v>
      </c>
      <c r="C34" s="19" t="s">
        <v>22</v>
      </c>
      <c r="D34" s="204" t="s">
        <v>58</v>
      </c>
      <c r="E34" s="205"/>
      <c r="F34" s="18" t="s">
        <v>59</v>
      </c>
      <c r="G34" s="50" t="s">
        <v>22</v>
      </c>
      <c r="H34" s="19" t="s">
        <v>38</v>
      </c>
      <c r="I34" s="18" t="s">
        <v>22</v>
      </c>
      <c r="J34" s="19" t="s">
        <v>22</v>
      </c>
      <c r="K34" s="18" t="s">
        <v>59</v>
      </c>
      <c r="L34" s="20" t="s">
        <v>22</v>
      </c>
      <c r="M34" s="20" t="s">
        <v>22</v>
      </c>
    </row>
    <row r="35" spans="1:18" ht="66" customHeight="1" x14ac:dyDescent="0.25">
      <c r="A35" s="17" t="s">
        <v>22</v>
      </c>
      <c r="B35" s="5" t="s">
        <v>22</v>
      </c>
      <c r="C35" s="5" t="s">
        <v>22</v>
      </c>
      <c r="D35" s="181" t="s">
        <v>22</v>
      </c>
      <c r="E35" s="182" t="s">
        <v>60</v>
      </c>
      <c r="F35" s="17" t="s">
        <v>59</v>
      </c>
      <c r="G35" s="49">
        <v>31000000</v>
      </c>
      <c r="H35" s="5" t="s">
        <v>38</v>
      </c>
      <c r="I35" s="17" t="s">
        <v>39</v>
      </c>
      <c r="J35" s="5" t="s">
        <v>257</v>
      </c>
      <c r="K35" s="17" t="s">
        <v>22</v>
      </c>
      <c r="L35" s="49">
        <f>(G35*10%)+G35</f>
        <v>34100000</v>
      </c>
      <c r="M35" s="6" t="s">
        <v>57</v>
      </c>
    </row>
    <row r="36" spans="1:18" ht="44.25" customHeight="1" x14ac:dyDescent="0.25">
      <c r="A36" s="17" t="s">
        <v>22</v>
      </c>
      <c r="B36" s="5" t="s">
        <v>22</v>
      </c>
      <c r="C36" s="5" t="s">
        <v>61</v>
      </c>
      <c r="D36" s="202" t="s">
        <v>22</v>
      </c>
      <c r="E36" s="203"/>
      <c r="F36" s="17" t="s">
        <v>22</v>
      </c>
      <c r="G36" s="49">
        <f>SUM(G38)</f>
        <v>25000000</v>
      </c>
      <c r="H36" s="5" t="s">
        <v>22</v>
      </c>
      <c r="I36" s="17" t="s">
        <v>22</v>
      </c>
      <c r="J36" s="5" t="s">
        <v>22</v>
      </c>
      <c r="K36" s="17" t="s">
        <v>22</v>
      </c>
      <c r="L36" s="6" t="s">
        <v>32</v>
      </c>
      <c r="M36" s="6" t="s">
        <v>36</v>
      </c>
    </row>
    <row r="37" spans="1:18" ht="67.5" customHeight="1" x14ac:dyDescent="0.25">
      <c r="A37" s="18" t="s">
        <v>22</v>
      </c>
      <c r="B37" s="19" t="s">
        <v>22</v>
      </c>
      <c r="C37" s="19" t="s">
        <v>22</v>
      </c>
      <c r="D37" s="204" t="s">
        <v>62</v>
      </c>
      <c r="E37" s="205"/>
      <c r="F37" s="18" t="s">
        <v>21</v>
      </c>
      <c r="G37" s="50" t="s">
        <v>22</v>
      </c>
      <c r="H37" s="19" t="s">
        <v>38</v>
      </c>
      <c r="I37" s="18" t="s">
        <v>22</v>
      </c>
      <c r="J37" s="19" t="s">
        <v>22</v>
      </c>
      <c r="K37" s="18" t="s">
        <v>21</v>
      </c>
      <c r="L37" s="20" t="s">
        <v>22</v>
      </c>
      <c r="M37" s="20" t="s">
        <v>22</v>
      </c>
    </row>
    <row r="38" spans="1:18" ht="71.25" customHeight="1" x14ac:dyDescent="0.25">
      <c r="A38" s="17" t="s">
        <v>22</v>
      </c>
      <c r="B38" s="5" t="s">
        <v>22</v>
      </c>
      <c r="C38" s="5" t="s">
        <v>22</v>
      </c>
      <c r="D38" s="181" t="s">
        <v>22</v>
      </c>
      <c r="E38" s="182" t="s">
        <v>63</v>
      </c>
      <c r="F38" s="17" t="s">
        <v>21</v>
      </c>
      <c r="G38" s="49">
        <v>25000000</v>
      </c>
      <c r="H38" s="5" t="s">
        <v>38</v>
      </c>
      <c r="I38" s="17" t="s">
        <v>39</v>
      </c>
      <c r="J38" s="5" t="s">
        <v>256</v>
      </c>
      <c r="K38" s="17" t="s">
        <v>22</v>
      </c>
      <c r="L38" s="49">
        <f>(G38*10%)+G38</f>
        <v>27500000</v>
      </c>
      <c r="M38" s="6" t="s">
        <v>36</v>
      </c>
    </row>
    <row r="39" spans="1:18" s="42" customFormat="1" ht="29.1" customHeight="1" x14ac:dyDescent="0.25">
      <c r="A39" s="34" t="s">
        <v>22</v>
      </c>
      <c r="B39" s="37" t="s">
        <v>64</v>
      </c>
      <c r="C39" s="37" t="s">
        <v>65</v>
      </c>
      <c r="D39" s="222" t="s">
        <v>22</v>
      </c>
      <c r="E39" s="223"/>
      <c r="F39" s="34" t="s">
        <v>22</v>
      </c>
      <c r="G39" s="52">
        <f>SUM(G41,G44,G48,G51,G54)</f>
        <v>778601000</v>
      </c>
      <c r="H39" s="37" t="s">
        <v>22</v>
      </c>
      <c r="I39" s="34" t="s">
        <v>22</v>
      </c>
      <c r="J39" s="37" t="s">
        <v>22</v>
      </c>
      <c r="K39" s="34" t="s">
        <v>22</v>
      </c>
      <c r="L39" s="40" t="s">
        <v>32</v>
      </c>
      <c r="M39" s="40" t="s">
        <v>66</v>
      </c>
    </row>
    <row r="40" spans="1:18" ht="67.5" customHeight="1" x14ac:dyDescent="0.25">
      <c r="A40" s="18" t="s">
        <v>22</v>
      </c>
      <c r="B40" s="19" t="s">
        <v>22</v>
      </c>
      <c r="C40" s="19" t="s">
        <v>22</v>
      </c>
      <c r="D40" s="219" t="s">
        <v>67</v>
      </c>
      <c r="E40" s="220"/>
      <c r="F40" s="18" t="s">
        <v>18</v>
      </c>
      <c r="G40" s="50" t="s">
        <v>22</v>
      </c>
      <c r="H40" s="19" t="s">
        <v>38</v>
      </c>
      <c r="I40" s="18" t="s">
        <v>22</v>
      </c>
      <c r="J40" s="19" t="s">
        <v>22</v>
      </c>
      <c r="K40" s="18" t="s">
        <v>18</v>
      </c>
      <c r="L40" s="20" t="s">
        <v>22</v>
      </c>
      <c r="M40" s="20" t="s">
        <v>22</v>
      </c>
    </row>
    <row r="41" spans="1:18" ht="43.5" customHeight="1" x14ac:dyDescent="0.25">
      <c r="A41" s="17" t="s">
        <v>22</v>
      </c>
      <c r="B41" s="5" t="s">
        <v>22</v>
      </c>
      <c r="C41" s="5" t="s">
        <v>68</v>
      </c>
      <c r="D41" s="202" t="s">
        <v>22</v>
      </c>
      <c r="E41" s="203"/>
      <c r="F41" s="17" t="s">
        <v>22</v>
      </c>
      <c r="G41" s="49">
        <f>SUM(G43)</f>
        <v>28000000</v>
      </c>
      <c r="H41" s="5" t="s">
        <v>22</v>
      </c>
      <c r="I41" s="17" t="s">
        <v>22</v>
      </c>
      <c r="J41" s="5" t="s">
        <v>22</v>
      </c>
      <c r="K41" s="17" t="s">
        <v>22</v>
      </c>
      <c r="L41" s="6" t="s">
        <v>32</v>
      </c>
      <c r="M41" s="6" t="s">
        <v>69</v>
      </c>
    </row>
    <row r="42" spans="1:18" ht="69" customHeight="1" x14ac:dyDescent="0.25">
      <c r="A42" s="18" t="s">
        <v>22</v>
      </c>
      <c r="B42" s="19" t="s">
        <v>22</v>
      </c>
      <c r="C42" s="19" t="s">
        <v>22</v>
      </c>
      <c r="D42" s="204" t="s">
        <v>70</v>
      </c>
      <c r="E42" s="205"/>
      <c r="F42" s="18" t="s">
        <v>21</v>
      </c>
      <c r="G42" s="50" t="s">
        <v>22</v>
      </c>
      <c r="H42" s="19" t="s">
        <v>38</v>
      </c>
      <c r="I42" s="18" t="s">
        <v>22</v>
      </c>
      <c r="J42" s="19" t="s">
        <v>22</v>
      </c>
      <c r="K42" s="18" t="s">
        <v>21</v>
      </c>
      <c r="L42" s="20" t="s">
        <v>22</v>
      </c>
      <c r="M42" s="20" t="s">
        <v>22</v>
      </c>
    </row>
    <row r="43" spans="1:18" ht="65.25" customHeight="1" x14ac:dyDescent="0.25">
      <c r="A43" s="17" t="s">
        <v>22</v>
      </c>
      <c r="B43" s="5" t="s">
        <v>22</v>
      </c>
      <c r="C43" s="5" t="s">
        <v>22</v>
      </c>
      <c r="D43" s="181" t="s">
        <v>22</v>
      </c>
      <c r="E43" s="182" t="s">
        <v>71</v>
      </c>
      <c r="F43" s="17" t="s">
        <v>21</v>
      </c>
      <c r="G43" s="49">
        <v>28000000</v>
      </c>
      <c r="H43" s="5" t="s">
        <v>38</v>
      </c>
      <c r="I43" s="17" t="s">
        <v>39</v>
      </c>
      <c r="J43" s="5" t="s">
        <v>258</v>
      </c>
      <c r="K43" s="17" t="s">
        <v>22</v>
      </c>
      <c r="L43" s="49">
        <f>(G43*10%)+G43</f>
        <v>30800000</v>
      </c>
      <c r="M43" s="6" t="s">
        <v>69</v>
      </c>
    </row>
    <row r="44" spans="1:18" ht="29.1" customHeight="1" x14ac:dyDescent="0.25">
      <c r="A44" s="17" t="s">
        <v>22</v>
      </c>
      <c r="B44" s="5" t="s">
        <v>22</v>
      </c>
      <c r="C44" s="5" t="s">
        <v>72</v>
      </c>
      <c r="D44" s="202" t="s">
        <v>22</v>
      </c>
      <c r="E44" s="203"/>
      <c r="F44" s="17" t="s">
        <v>22</v>
      </c>
      <c r="G44" s="49">
        <f>SUM(G46,G47)</f>
        <v>75000000</v>
      </c>
      <c r="H44" s="5" t="s">
        <v>22</v>
      </c>
      <c r="I44" s="17" t="s">
        <v>22</v>
      </c>
      <c r="J44" s="5" t="s">
        <v>22</v>
      </c>
      <c r="K44" s="17" t="s">
        <v>22</v>
      </c>
      <c r="L44" s="6" t="s">
        <v>32</v>
      </c>
      <c r="M44" s="6" t="s">
        <v>250</v>
      </c>
    </row>
    <row r="45" spans="1:18" ht="68.25" customHeight="1" x14ac:dyDescent="0.25">
      <c r="A45" s="18" t="s">
        <v>22</v>
      </c>
      <c r="B45" s="19" t="s">
        <v>22</v>
      </c>
      <c r="C45" s="19" t="s">
        <v>22</v>
      </c>
      <c r="D45" s="204" t="s">
        <v>300</v>
      </c>
      <c r="E45" s="205"/>
      <c r="F45" s="18" t="s">
        <v>21</v>
      </c>
      <c r="G45" s="20" t="s">
        <v>22</v>
      </c>
      <c r="H45" s="19" t="s">
        <v>73</v>
      </c>
      <c r="I45" s="18" t="s">
        <v>22</v>
      </c>
      <c r="J45" s="19" t="s">
        <v>22</v>
      </c>
      <c r="K45" s="18" t="s">
        <v>21</v>
      </c>
      <c r="L45" s="20" t="s">
        <v>22</v>
      </c>
      <c r="M45" s="20" t="s">
        <v>22</v>
      </c>
    </row>
    <row r="46" spans="1:18" ht="68.25" customHeight="1" x14ac:dyDescent="0.25">
      <c r="A46" s="34"/>
      <c r="B46" s="37"/>
      <c r="C46" s="37"/>
      <c r="D46" s="183"/>
      <c r="E46" s="184" t="s">
        <v>301</v>
      </c>
      <c r="F46" s="34">
        <v>12</v>
      </c>
      <c r="G46" s="52">
        <v>42625800</v>
      </c>
      <c r="H46" s="5" t="s">
        <v>73</v>
      </c>
      <c r="I46" s="17" t="s">
        <v>39</v>
      </c>
      <c r="J46" s="37" t="s">
        <v>302</v>
      </c>
      <c r="K46" s="34"/>
      <c r="L46" s="49">
        <f>(G46*10%)+G46</f>
        <v>46888380</v>
      </c>
      <c r="M46" s="40"/>
    </row>
    <row r="47" spans="1:18" ht="69.75" customHeight="1" x14ac:dyDescent="0.25">
      <c r="A47" s="17" t="s">
        <v>22</v>
      </c>
      <c r="B47" s="5" t="s">
        <v>22</v>
      </c>
      <c r="C47" s="5" t="s">
        <v>22</v>
      </c>
      <c r="D47" s="181" t="s">
        <v>22</v>
      </c>
      <c r="E47" s="182" t="s">
        <v>74</v>
      </c>
      <c r="F47" s="17">
        <v>201</v>
      </c>
      <c r="G47" s="49">
        <v>32374200</v>
      </c>
      <c r="H47" s="5" t="s">
        <v>73</v>
      </c>
      <c r="I47" s="17" t="s">
        <v>39</v>
      </c>
      <c r="J47" s="5" t="s">
        <v>259</v>
      </c>
      <c r="K47" s="17" t="s">
        <v>22</v>
      </c>
      <c r="L47" s="49">
        <f>(G47*10%)+G47</f>
        <v>35611620</v>
      </c>
      <c r="M47" s="6" t="s">
        <v>250</v>
      </c>
      <c r="R47" s="1" t="s">
        <v>40</v>
      </c>
    </row>
    <row r="48" spans="1:18" ht="30" customHeight="1" x14ac:dyDescent="0.25">
      <c r="A48" s="17" t="s">
        <v>22</v>
      </c>
      <c r="B48" s="5" t="s">
        <v>22</v>
      </c>
      <c r="C48" s="5" t="s">
        <v>75</v>
      </c>
      <c r="D48" s="202" t="s">
        <v>22</v>
      </c>
      <c r="E48" s="203"/>
      <c r="F48" s="17" t="s">
        <v>22</v>
      </c>
      <c r="G48" s="49">
        <f>SUM(G50)</f>
        <v>115601000</v>
      </c>
      <c r="H48" s="5" t="s">
        <v>22</v>
      </c>
      <c r="I48" s="17" t="s">
        <v>22</v>
      </c>
      <c r="J48" s="5" t="s">
        <v>22</v>
      </c>
      <c r="K48" s="17" t="s">
        <v>22</v>
      </c>
      <c r="L48" s="6" t="s">
        <v>32</v>
      </c>
      <c r="M48" s="6" t="s">
        <v>76</v>
      </c>
    </row>
    <row r="49" spans="1:13" ht="69.75" customHeight="1" x14ac:dyDescent="0.25">
      <c r="A49" s="18" t="s">
        <v>22</v>
      </c>
      <c r="B49" s="19" t="s">
        <v>22</v>
      </c>
      <c r="C49" s="19" t="s">
        <v>22</v>
      </c>
      <c r="D49" s="204" t="s">
        <v>77</v>
      </c>
      <c r="E49" s="205"/>
      <c r="F49" s="18" t="s">
        <v>21</v>
      </c>
      <c r="G49" s="50" t="s">
        <v>22</v>
      </c>
      <c r="H49" s="19" t="s">
        <v>73</v>
      </c>
      <c r="I49" s="18" t="s">
        <v>22</v>
      </c>
      <c r="J49" s="19" t="s">
        <v>22</v>
      </c>
      <c r="K49" s="18" t="s">
        <v>21</v>
      </c>
      <c r="L49" s="20" t="s">
        <v>22</v>
      </c>
      <c r="M49" s="20" t="s">
        <v>22</v>
      </c>
    </row>
    <row r="50" spans="1:13" ht="69" customHeight="1" x14ac:dyDescent="0.25">
      <c r="A50" s="17" t="s">
        <v>22</v>
      </c>
      <c r="B50" s="5" t="s">
        <v>22</v>
      </c>
      <c r="C50" s="5" t="s">
        <v>22</v>
      </c>
      <c r="D50" s="181" t="s">
        <v>22</v>
      </c>
      <c r="E50" s="182" t="s">
        <v>78</v>
      </c>
      <c r="F50" s="17" t="s">
        <v>14</v>
      </c>
      <c r="G50" s="49">
        <v>115601000</v>
      </c>
      <c r="H50" s="5" t="s">
        <v>73</v>
      </c>
      <c r="I50" s="17" t="s">
        <v>39</v>
      </c>
      <c r="J50" s="5" t="s">
        <v>260</v>
      </c>
      <c r="K50" s="17" t="s">
        <v>22</v>
      </c>
      <c r="L50" s="49">
        <f>(G50*10%)+G50</f>
        <v>127161100</v>
      </c>
      <c r="M50" s="6" t="s">
        <v>76</v>
      </c>
    </row>
    <row r="51" spans="1:13" ht="29.1" customHeight="1" x14ac:dyDescent="0.25">
      <c r="A51" s="17" t="s">
        <v>22</v>
      </c>
      <c r="B51" s="5" t="s">
        <v>22</v>
      </c>
      <c r="C51" s="5" t="s">
        <v>79</v>
      </c>
      <c r="D51" s="202" t="s">
        <v>22</v>
      </c>
      <c r="E51" s="203"/>
      <c r="F51" s="17" t="s">
        <v>22</v>
      </c>
      <c r="G51" s="49">
        <f>SUM(G53)</f>
        <v>60000000</v>
      </c>
      <c r="H51" s="5" t="s">
        <v>22</v>
      </c>
      <c r="I51" s="17" t="s">
        <v>22</v>
      </c>
      <c r="J51" s="5" t="s">
        <v>22</v>
      </c>
      <c r="K51" s="17" t="s">
        <v>22</v>
      </c>
      <c r="L51" s="6" t="s">
        <v>32</v>
      </c>
      <c r="M51" s="6" t="s">
        <v>80</v>
      </c>
    </row>
    <row r="52" spans="1:13" ht="69" customHeight="1" x14ac:dyDescent="0.25">
      <c r="A52" s="18" t="s">
        <v>22</v>
      </c>
      <c r="B52" s="19" t="s">
        <v>22</v>
      </c>
      <c r="C52" s="19" t="s">
        <v>22</v>
      </c>
      <c r="D52" s="204" t="s">
        <v>81</v>
      </c>
      <c r="E52" s="205"/>
      <c r="F52" s="18" t="s">
        <v>21</v>
      </c>
      <c r="G52" s="50" t="s">
        <v>22</v>
      </c>
      <c r="H52" s="19" t="s">
        <v>38</v>
      </c>
      <c r="I52" s="18" t="s">
        <v>22</v>
      </c>
      <c r="J52" s="19" t="s">
        <v>22</v>
      </c>
      <c r="K52" s="18" t="s">
        <v>21</v>
      </c>
      <c r="L52" s="20" t="s">
        <v>22</v>
      </c>
      <c r="M52" s="20" t="s">
        <v>22</v>
      </c>
    </row>
    <row r="53" spans="1:13" ht="80.25" customHeight="1" x14ac:dyDescent="0.25">
      <c r="A53" s="17" t="s">
        <v>22</v>
      </c>
      <c r="B53" s="5" t="s">
        <v>22</v>
      </c>
      <c r="C53" s="5" t="s">
        <v>22</v>
      </c>
      <c r="D53" s="181" t="s">
        <v>22</v>
      </c>
      <c r="E53" s="182" t="s">
        <v>82</v>
      </c>
      <c r="F53" s="17" t="s">
        <v>21</v>
      </c>
      <c r="G53" s="49">
        <v>60000000</v>
      </c>
      <c r="H53" s="5" t="s">
        <v>73</v>
      </c>
      <c r="I53" s="17" t="s">
        <v>39</v>
      </c>
      <c r="J53" s="5" t="s">
        <v>261</v>
      </c>
      <c r="K53" s="17" t="s">
        <v>22</v>
      </c>
      <c r="L53" s="49">
        <f>(G53*10%)+G53</f>
        <v>66000000</v>
      </c>
      <c r="M53" s="6" t="s">
        <v>80</v>
      </c>
    </row>
    <row r="54" spans="1:13" ht="39.75" customHeight="1" x14ac:dyDescent="0.25">
      <c r="A54" s="17" t="s">
        <v>22</v>
      </c>
      <c r="B54" s="5" t="s">
        <v>22</v>
      </c>
      <c r="C54" s="5" t="s">
        <v>83</v>
      </c>
      <c r="D54" s="202" t="s">
        <v>22</v>
      </c>
      <c r="E54" s="203"/>
      <c r="F54" s="17" t="s">
        <v>22</v>
      </c>
      <c r="G54" s="49">
        <f>SUM(G56)</f>
        <v>500000000</v>
      </c>
      <c r="H54" s="5" t="s">
        <v>22</v>
      </c>
      <c r="I54" s="17" t="s">
        <v>22</v>
      </c>
      <c r="J54" s="5" t="s">
        <v>22</v>
      </c>
      <c r="K54" s="17" t="s">
        <v>22</v>
      </c>
      <c r="L54" s="6" t="s">
        <v>32</v>
      </c>
      <c r="M54" s="6" t="s">
        <v>84</v>
      </c>
    </row>
    <row r="55" spans="1:13" ht="80.25" customHeight="1" x14ac:dyDescent="0.25">
      <c r="A55" s="18" t="s">
        <v>22</v>
      </c>
      <c r="B55" s="19" t="s">
        <v>22</v>
      </c>
      <c r="C55" s="19" t="s">
        <v>22</v>
      </c>
      <c r="D55" s="204" t="s">
        <v>85</v>
      </c>
      <c r="E55" s="205"/>
      <c r="F55" s="18" t="s">
        <v>21</v>
      </c>
      <c r="G55" s="50" t="s">
        <v>22</v>
      </c>
      <c r="H55" s="19" t="s">
        <v>86</v>
      </c>
      <c r="I55" s="18" t="s">
        <v>22</v>
      </c>
      <c r="J55" s="19" t="s">
        <v>22</v>
      </c>
      <c r="K55" s="18" t="s">
        <v>21</v>
      </c>
      <c r="L55" s="20" t="s">
        <v>22</v>
      </c>
      <c r="M55" s="20" t="s">
        <v>22</v>
      </c>
    </row>
    <row r="56" spans="1:13" ht="78.75" customHeight="1" x14ac:dyDescent="0.25">
      <c r="A56" s="17" t="s">
        <v>22</v>
      </c>
      <c r="B56" s="5" t="s">
        <v>22</v>
      </c>
      <c r="C56" s="5" t="s">
        <v>22</v>
      </c>
      <c r="D56" s="181" t="s">
        <v>22</v>
      </c>
      <c r="E56" s="182" t="s">
        <v>85</v>
      </c>
      <c r="F56" s="17" t="s">
        <v>21</v>
      </c>
      <c r="G56" s="49">
        <v>500000000</v>
      </c>
      <c r="H56" s="5" t="s">
        <v>86</v>
      </c>
      <c r="I56" s="17" t="s">
        <v>39</v>
      </c>
      <c r="J56" s="5" t="s">
        <v>262</v>
      </c>
      <c r="K56" s="17" t="s">
        <v>22</v>
      </c>
      <c r="L56" s="49">
        <f>(G56*10%)+G56</f>
        <v>550000000</v>
      </c>
      <c r="M56" s="6" t="s">
        <v>84</v>
      </c>
    </row>
    <row r="57" spans="1:13" s="42" customFormat="1" ht="41.25" customHeight="1" x14ac:dyDescent="0.25">
      <c r="A57" s="34" t="s">
        <v>22</v>
      </c>
      <c r="B57" s="37" t="s">
        <v>87</v>
      </c>
      <c r="C57" s="37" t="s">
        <v>88</v>
      </c>
      <c r="D57" s="222" t="s">
        <v>22</v>
      </c>
      <c r="E57" s="223"/>
      <c r="F57" s="34"/>
      <c r="G57" s="52">
        <f>SUM(G59,G62)</f>
        <v>100000000</v>
      </c>
      <c r="H57" s="37" t="s">
        <v>22</v>
      </c>
      <c r="I57" s="34" t="s">
        <v>22</v>
      </c>
      <c r="J57" s="37" t="s">
        <v>22</v>
      </c>
      <c r="K57" s="34" t="s">
        <v>22</v>
      </c>
      <c r="L57" s="40" t="s">
        <v>32</v>
      </c>
      <c r="M57" s="40" t="s">
        <v>89</v>
      </c>
    </row>
    <row r="58" spans="1:13" s="42" customFormat="1" ht="70.5" customHeight="1" x14ac:dyDescent="0.25">
      <c r="A58" s="18"/>
      <c r="B58" s="19"/>
      <c r="C58" s="19"/>
      <c r="D58" s="219" t="s">
        <v>347</v>
      </c>
      <c r="E58" s="220"/>
      <c r="F58" s="18">
        <v>12</v>
      </c>
      <c r="G58" s="50"/>
      <c r="H58" s="19" t="s">
        <v>38</v>
      </c>
      <c r="I58" s="18"/>
      <c r="J58" s="19"/>
      <c r="K58" s="18">
        <v>12</v>
      </c>
      <c r="L58" s="20"/>
      <c r="M58" s="20"/>
    </row>
    <row r="59" spans="1:13" ht="41.25" customHeight="1" x14ac:dyDescent="0.25">
      <c r="A59" s="34"/>
      <c r="B59" s="37"/>
      <c r="C59" s="37" t="s">
        <v>303</v>
      </c>
      <c r="D59" s="183"/>
      <c r="E59" s="184"/>
      <c r="F59" s="34"/>
      <c r="G59" s="52">
        <f>SUM(G61)</f>
        <v>15000000</v>
      </c>
      <c r="H59" s="37"/>
      <c r="I59" s="34"/>
      <c r="J59" s="37"/>
      <c r="K59" s="34"/>
      <c r="L59" s="40"/>
      <c r="M59" s="40"/>
    </row>
    <row r="60" spans="1:13" ht="65.25" customHeight="1" x14ac:dyDescent="0.25">
      <c r="A60" s="18"/>
      <c r="B60" s="19"/>
      <c r="C60" s="19"/>
      <c r="D60" s="204" t="s">
        <v>305</v>
      </c>
      <c r="E60" s="205"/>
      <c r="F60" s="18">
        <v>2</v>
      </c>
      <c r="G60" s="50"/>
      <c r="H60" s="19" t="s">
        <v>38</v>
      </c>
      <c r="I60" s="18"/>
      <c r="J60" s="19"/>
      <c r="K60" s="18"/>
      <c r="L60" s="20"/>
      <c r="M60" s="20"/>
    </row>
    <row r="61" spans="1:13" ht="66.75" customHeight="1" x14ac:dyDescent="0.25">
      <c r="A61" s="34"/>
      <c r="B61" s="37"/>
      <c r="C61" s="37"/>
      <c r="D61" s="183"/>
      <c r="E61" s="184" t="s">
        <v>304</v>
      </c>
      <c r="F61" s="34">
        <v>2</v>
      </c>
      <c r="G61" s="52">
        <v>15000000</v>
      </c>
      <c r="H61" s="5" t="s">
        <v>38</v>
      </c>
      <c r="I61" s="34"/>
      <c r="J61" s="37" t="s">
        <v>369</v>
      </c>
      <c r="K61" s="34"/>
      <c r="L61" s="49">
        <f>(G61*10%)+G61</f>
        <v>16500000</v>
      </c>
      <c r="M61" s="40"/>
    </row>
    <row r="62" spans="1:13" ht="53.25" customHeight="1" x14ac:dyDescent="0.25">
      <c r="A62" s="17" t="s">
        <v>22</v>
      </c>
      <c r="B62" s="5" t="s">
        <v>22</v>
      </c>
      <c r="C62" s="5" t="s">
        <v>90</v>
      </c>
      <c r="D62" s="202" t="s">
        <v>22</v>
      </c>
      <c r="E62" s="203"/>
      <c r="F62" s="17" t="s">
        <v>22</v>
      </c>
      <c r="G62" s="49">
        <f>SUM(G64)</f>
        <v>85000000</v>
      </c>
      <c r="H62" s="5" t="s">
        <v>22</v>
      </c>
      <c r="I62" s="17" t="s">
        <v>22</v>
      </c>
      <c r="J62" s="5" t="s">
        <v>22</v>
      </c>
      <c r="K62" s="17" t="s">
        <v>22</v>
      </c>
      <c r="L62" s="6" t="s">
        <v>32</v>
      </c>
      <c r="M62" s="6" t="s">
        <v>89</v>
      </c>
    </row>
    <row r="63" spans="1:13" ht="106.5" customHeight="1" x14ac:dyDescent="0.25">
      <c r="A63" s="18" t="s">
        <v>22</v>
      </c>
      <c r="B63" s="19" t="s">
        <v>22</v>
      </c>
      <c r="C63" s="19" t="s">
        <v>22</v>
      </c>
      <c r="D63" s="204" t="s">
        <v>306</v>
      </c>
      <c r="E63" s="205"/>
      <c r="F63" s="18">
        <v>50</v>
      </c>
      <c r="G63" s="50" t="s">
        <v>22</v>
      </c>
      <c r="H63" s="19" t="s">
        <v>124</v>
      </c>
      <c r="I63" s="18" t="s">
        <v>22</v>
      </c>
      <c r="J63" s="19" t="s">
        <v>22</v>
      </c>
      <c r="K63" s="18" t="s">
        <v>21</v>
      </c>
      <c r="L63" s="20" t="s">
        <v>22</v>
      </c>
      <c r="M63" s="20" t="s">
        <v>22</v>
      </c>
    </row>
    <row r="64" spans="1:13" ht="105" customHeight="1" x14ac:dyDescent="0.25">
      <c r="A64" s="17" t="s">
        <v>22</v>
      </c>
      <c r="B64" s="5" t="s">
        <v>22</v>
      </c>
      <c r="C64" s="5" t="s">
        <v>22</v>
      </c>
      <c r="D64" s="181" t="s">
        <v>22</v>
      </c>
      <c r="E64" s="182" t="s">
        <v>307</v>
      </c>
      <c r="F64" s="17">
        <v>50</v>
      </c>
      <c r="G64" s="49">
        <v>85000000</v>
      </c>
      <c r="H64" s="5" t="s">
        <v>124</v>
      </c>
      <c r="I64" s="17" t="s">
        <v>39</v>
      </c>
      <c r="J64" s="5" t="s">
        <v>263</v>
      </c>
      <c r="K64" s="17" t="s">
        <v>22</v>
      </c>
      <c r="L64" s="49">
        <f>(G64*10%)+G64</f>
        <v>93500000</v>
      </c>
      <c r="M64" s="6" t="s">
        <v>89</v>
      </c>
    </row>
    <row r="65" spans="1:13" s="42" customFormat="1" ht="39" customHeight="1" x14ac:dyDescent="0.25">
      <c r="A65" s="34" t="s">
        <v>22</v>
      </c>
      <c r="B65" s="37" t="s">
        <v>93</v>
      </c>
      <c r="C65" s="37" t="s">
        <v>94</v>
      </c>
      <c r="D65" s="222" t="s">
        <v>22</v>
      </c>
      <c r="E65" s="223"/>
      <c r="F65" s="34" t="s">
        <v>22</v>
      </c>
      <c r="G65" s="52">
        <f>SUM(G67,G70,G73)</f>
        <v>830000000</v>
      </c>
      <c r="H65" s="37" t="s">
        <v>22</v>
      </c>
      <c r="I65" s="34" t="s">
        <v>22</v>
      </c>
      <c r="J65" s="37" t="s">
        <v>22</v>
      </c>
      <c r="K65" s="34" t="s">
        <v>22</v>
      </c>
      <c r="L65" s="40" t="s">
        <v>32</v>
      </c>
      <c r="M65" s="40" t="s">
        <v>95</v>
      </c>
    </row>
    <row r="66" spans="1:13" ht="66.75" customHeight="1" x14ac:dyDescent="0.25">
      <c r="A66" s="18"/>
      <c r="B66" s="19"/>
      <c r="C66" s="19"/>
      <c r="D66" s="219" t="s">
        <v>348</v>
      </c>
      <c r="E66" s="220"/>
      <c r="F66" s="18">
        <v>12</v>
      </c>
      <c r="G66" s="50"/>
      <c r="H66" s="19" t="s">
        <v>38</v>
      </c>
      <c r="I66" s="18"/>
      <c r="J66" s="19"/>
      <c r="K66" s="18">
        <v>12</v>
      </c>
      <c r="L66" s="20"/>
      <c r="M66" s="20"/>
    </row>
    <row r="67" spans="1:13" ht="42" customHeight="1" x14ac:dyDescent="0.25">
      <c r="A67" s="17" t="s">
        <v>22</v>
      </c>
      <c r="B67" s="5" t="s">
        <v>22</v>
      </c>
      <c r="C67" s="5" t="s">
        <v>96</v>
      </c>
      <c r="D67" s="202" t="s">
        <v>22</v>
      </c>
      <c r="E67" s="203"/>
      <c r="F67" s="17" t="s">
        <v>22</v>
      </c>
      <c r="G67" s="49">
        <f>SUM(G69)</f>
        <v>180000000</v>
      </c>
      <c r="H67" s="5" t="s">
        <v>22</v>
      </c>
      <c r="I67" s="17" t="s">
        <v>22</v>
      </c>
      <c r="J67" s="5" t="s">
        <v>22</v>
      </c>
      <c r="K67" s="17" t="s">
        <v>22</v>
      </c>
      <c r="L67" s="6" t="s">
        <v>32</v>
      </c>
      <c r="M67" s="6" t="s">
        <v>97</v>
      </c>
    </row>
    <row r="68" spans="1:13" ht="70.5" customHeight="1" x14ac:dyDescent="0.25">
      <c r="A68" s="18" t="s">
        <v>22</v>
      </c>
      <c r="B68" s="19" t="s">
        <v>22</v>
      </c>
      <c r="C68" s="19" t="s">
        <v>22</v>
      </c>
      <c r="D68" s="204" t="s">
        <v>98</v>
      </c>
      <c r="E68" s="205"/>
      <c r="F68" s="18" t="s">
        <v>21</v>
      </c>
      <c r="G68" s="50" t="s">
        <v>22</v>
      </c>
      <c r="H68" s="19" t="s">
        <v>38</v>
      </c>
      <c r="I68" s="18" t="s">
        <v>22</v>
      </c>
      <c r="J68" s="19" t="s">
        <v>22</v>
      </c>
      <c r="K68" s="18" t="s">
        <v>21</v>
      </c>
      <c r="L68" s="20" t="s">
        <v>22</v>
      </c>
      <c r="M68" s="20" t="s">
        <v>22</v>
      </c>
    </row>
    <row r="69" spans="1:13" ht="65.25" customHeight="1" x14ac:dyDescent="0.25">
      <c r="A69" s="17" t="s">
        <v>22</v>
      </c>
      <c r="B69" s="5" t="s">
        <v>22</v>
      </c>
      <c r="C69" s="5" t="s">
        <v>22</v>
      </c>
      <c r="D69" s="181" t="s">
        <v>22</v>
      </c>
      <c r="E69" s="182" t="s">
        <v>99</v>
      </c>
      <c r="F69" s="17" t="s">
        <v>21</v>
      </c>
      <c r="G69" s="49">
        <v>180000000</v>
      </c>
      <c r="H69" s="5" t="s">
        <v>38</v>
      </c>
      <c r="I69" s="17" t="s">
        <v>39</v>
      </c>
      <c r="J69" s="5" t="s">
        <v>264</v>
      </c>
      <c r="K69" s="17" t="s">
        <v>22</v>
      </c>
      <c r="L69" s="49">
        <f>(G69*10%)+G69</f>
        <v>198000000</v>
      </c>
      <c r="M69" s="6" t="s">
        <v>97</v>
      </c>
    </row>
    <row r="70" spans="1:13" ht="29.1" customHeight="1" x14ac:dyDescent="0.25">
      <c r="A70" s="17" t="s">
        <v>22</v>
      </c>
      <c r="B70" s="5" t="s">
        <v>22</v>
      </c>
      <c r="C70" s="5" t="s">
        <v>100</v>
      </c>
      <c r="D70" s="202" t="s">
        <v>22</v>
      </c>
      <c r="E70" s="203"/>
      <c r="F70" s="17" t="s">
        <v>22</v>
      </c>
      <c r="G70" s="49">
        <f>SUM(G72)</f>
        <v>50000000</v>
      </c>
      <c r="H70" s="5" t="s">
        <v>22</v>
      </c>
      <c r="I70" s="17" t="s">
        <v>22</v>
      </c>
      <c r="J70" s="5" t="s">
        <v>22</v>
      </c>
      <c r="K70" s="17" t="s">
        <v>22</v>
      </c>
      <c r="L70" s="6" t="s">
        <v>32</v>
      </c>
      <c r="M70" s="6" t="s">
        <v>101</v>
      </c>
    </row>
    <row r="71" spans="1:13" ht="69.75" customHeight="1" x14ac:dyDescent="0.25">
      <c r="A71" s="18" t="s">
        <v>22</v>
      </c>
      <c r="B71" s="19" t="s">
        <v>22</v>
      </c>
      <c r="C71" s="19" t="s">
        <v>22</v>
      </c>
      <c r="D71" s="204" t="s">
        <v>102</v>
      </c>
      <c r="E71" s="205"/>
      <c r="F71" s="18" t="s">
        <v>21</v>
      </c>
      <c r="G71" s="50" t="s">
        <v>22</v>
      </c>
      <c r="H71" s="19" t="s">
        <v>38</v>
      </c>
      <c r="I71" s="18" t="s">
        <v>22</v>
      </c>
      <c r="J71" s="19" t="s">
        <v>22</v>
      </c>
      <c r="K71" s="18" t="s">
        <v>21</v>
      </c>
      <c r="L71" s="20" t="s">
        <v>22</v>
      </c>
      <c r="M71" s="20" t="s">
        <v>22</v>
      </c>
    </row>
    <row r="72" spans="1:13" ht="67.5" customHeight="1" x14ac:dyDescent="0.25">
      <c r="A72" s="17" t="s">
        <v>22</v>
      </c>
      <c r="B72" s="5" t="s">
        <v>22</v>
      </c>
      <c r="C72" s="5" t="s">
        <v>22</v>
      </c>
      <c r="D72" s="181" t="s">
        <v>22</v>
      </c>
      <c r="E72" s="182" t="s">
        <v>103</v>
      </c>
      <c r="F72" s="17" t="s">
        <v>21</v>
      </c>
      <c r="G72" s="49">
        <v>50000000</v>
      </c>
      <c r="H72" s="5" t="s">
        <v>38</v>
      </c>
      <c r="I72" s="17" t="s">
        <v>39</v>
      </c>
      <c r="J72" s="5" t="s">
        <v>265</v>
      </c>
      <c r="K72" s="17" t="s">
        <v>22</v>
      </c>
      <c r="L72" s="49">
        <f>(G72*10%)+G72</f>
        <v>55000000</v>
      </c>
      <c r="M72" s="6" t="s">
        <v>101</v>
      </c>
    </row>
    <row r="73" spans="1:13" ht="29.1" customHeight="1" x14ac:dyDescent="0.25">
      <c r="A73" s="17" t="s">
        <v>22</v>
      </c>
      <c r="B73" s="5" t="s">
        <v>22</v>
      </c>
      <c r="C73" s="5" t="s">
        <v>104</v>
      </c>
      <c r="D73" s="202" t="s">
        <v>22</v>
      </c>
      <c r="E73" s="203"/>
      <c r="F73" s="17" t="s">
        <v>22</v>
      </c>
      <c r="G73" s="49">
        <f>SUM(G75)</f>
        <v>600000000</v>
      </c>
      <c r="H73" s="5" t="s">
        <v>22</v>
      </c>
      <c r="I73" s="17" t="s">
        <v>22</v>
      </c>
      <c r="J73" s="5" t="s">
        <v>22</v>
      </c>
      <c r="K73" s="17" t="s">
        <v>22</v>
      </c>
      <c r="L73" s="6" t="s">
        <v>32</v>
      </c>
      <c r="M73" s="6" t="s">
        <v>105</v>
      </c>
    </row>
    <row r="74" spans="1:13" ht="69.75" customHeight="1" x14ac:dyDescent="0.25">
      <c r="A74" s="18" t="s">
        <v>22</v>
      </c>
      <c r="B74" s="19" t="s">
        <v>22</v>
      </c>
      <c r="C74" s="19" t="s">
        <v>22</v>
      </c>
      <c r="D74" s="204" t="s">
        <v>106</v>
      </c>
      <c r="E74" s="205"/>
      <c r="F74" s="18" t="s">
        <v>21</v>
      </c>
      <c r="G74" s="50" t="s">
        <v>22</v>
      </c>
      <c r="H74" s="19" t="s">
        <v>38</v>
      </c>
      <c r="I74" s="18" t="s">
        <v>22</v>
      </c>
      <c r="J74" s="19" t="s">
        <v>22</v>
      </c>
      <c r="K74" s="18" t="s">
        <v>21</v>
      </c>
      <c r="L74" s="20" t="s">
        <v>22</v>
      </c>
      <c r="M74" s="20" t="s">
        <v>22</v>
      </c>
    </row>
    <row r="75" spans="1:13" ht="67.5" customHeight="1" x14ac:dyDescent="0.25">
      <c r="A75" s="17" t="s">
        <v>22</v>
      </c>
      <c r="B75" s="5" t="s">
        <v>22</v>
      </c>
      <c r="C75" s="5" t="s">
        <v>22</v>
      </c>
      <c r="D75" s="181" t="s">
        <v>22</v>
      </c>
      <c r="E75" s="182" t="s">
        <v>107</v>
      </c>
      <c r="F75" s="17" t="s">
        <v>21</v>
      </c>
      <c r="G75" s="49">
        <v>600000000</v>
      </c>
      <c r="H75" s="5" t="s">
        <v>38</v>
      </c>
      <c r="I75" s="17" t="s">
        <v>39</v>
      </c>
      <c r="J75" s="5" t="s">
        <v>266</v>
      </c>
      <c r="K75" s="17" t="s">
        <v>22</v>
      </c>
      <c r="L75" s="49">
        <f>(G75*10%)+G75</f>
        <v>660000000</v>
      </c>
      <c r="M75" s="6" t="s">
        <v>105</v>
      </c>
    </row>
    <row r="76" spans="1:13" s="42" customFormat="1" ht="45" customHeight="1" x14ac:dyDescent="0.25">
      <c r="A76" s="34" t="s">
        <v>22</v>
      </c>
      <c r="B76" s="37" t="s">
        <v>108</v>
      </c>
      <c r="C76" s="37" t="s">
        <v>109</v>
      </c>
      <c r="D76" s="222" t="s">
        <v>22</v>
      </c>
      <c r="E76" s="223"/>
      <c r="F76" s="34" t="s">
        <v>22</v>
      </c>
      <c r="G76" s="52">
        <f>SUM(G78,G81,G84,G88)</f>
        <v>719000000</v>
      </c>
      <c r="H76" s="37" t="s">
        <v>22</v>
      </c>
      <c r="I76" s="34" t="s">
        <v>22</v>
      </c>
      <c r="J76" s="37" t="s">
        <v>22</v>
      </c>
      <c r="K76" s="34" t="s">
        <v>22</v>
      </c>
      <c r="L76" s="40" t="s">
        <v>32</v>
      </c>
      <c r="M76" s="40" t="s">
        <v>110</v>
      </c>
    </row>
    <row r="77" spans="1:13" s="42" customFormat="1" ht="67.5" customHeight="1" x14ac:dyDescent="0.25">
      <c r="A77" s="18"/>
      <c r="B77" s="19"/>
      <c r="C77" s="19"/>
      <c r="D77" s="219" t="s">
        <v>350</v>
      </c>
      <c r="E77" s="220"/>
      <c r="F77" s="18">
        <v>12</v>
      </c>
      <c r="G77" s="50"/>
      <c r="H77" s="19" t="s">
        <v>38</v>
      </c>
      <c r="I77" s="18"/>
      <c r="J77" s="19"/>
      <c r="K77" s="18">
        <v>12</v>
      </c>
      <c r="L77" s="20"/>
      <c r="M77" s="20"/>
    </row>
    <row r="78" spans="1:13" ht="67.5" customHeight="1" x14ac:dyDescent="0.25">
      <c r="A78" s="17" t="s">
        <v>22</v>
      </c>
      <c r="B78" s="5" t="s">
        <v>22</v>
      </c>
      <c r="C78" s="5" t="s">
        <v>111</v>
      </c>
      <c r="D78" s="202" t="s">
        <v>22</v>
      </c>
      <c r="E78" s="203"/>
      <c r="F78" s="17" t="s">
        <v>22</v>
      </c>
      <c r="G78" s="49">
        <f>SUM(G80)</f>
        <v>185000000</v>
      </c>
      <c r="H78" s="5" t="s">
        <v>22</v>
      </c>
      <c r="I78" s="17" t="s">
        <v>22</v>
      </c>
      <c r="J78" s="5" t="s">
        <v>22</v>
      </c>
      <c r="K78" s="17" t="s">
        <v>22</v>
      </c>
      <c r="L78" s="6" t="s">
        <v>32</v>
      </c>
      <c r="M78" s="6" t="s">
        <v>112</v>
      </c>
    </row>
    <row r="79" spans="1:13" ht="69" customHeight="1" x14ac:dyDescent="0.25">
      <c r="A79" s="18" t="s">
        <v>22</v>
      </c>
      <c r="B79" s="19" t="s">
        <v>22</v>
      </c>
      <c r="C79" s="19" t="s">
        <v>22</v>
      </c>
      <c r="D79" s="204" t="s">
        <v>309</v>
      </c>
      <c r="E79" s="205"/>
      <c r="F79" s="18">
        <v>8.1300000000000008</v>
      </c>
      <c r="G79" s="50" t="s">
        <v>22</v>
      </c>
      <c r="H79" s="19" t="s">
        <v>38</v>
      </c>
      <c r="I79" s="18" t="s">
        <v>22</v>
      </c>
      <c r="J79" s="19" t="s">
        <v>22</v>
      </c>
      <c r="K79" s="18" t="s">
        <v>21</v>
      </c>
      <c r="L79" s="20" t="s">
        <v>22</v>
      </c>
      <c r="M79" s="20" t="s">
        <v>22</v>
      </c>
    </row>
    <row r="80" spans="1:13" ht="79.5" customHeight="1" x14ac:dyDescent="0.25">
      <c r="A80" s="17" t="s">
        <v>22</v>
      </c>
      <c r="B80" s="5" t="s">
        <v>22</v>
      </c>
      <c r="C80" s="5" t="s">
        <v>22</v>
      </c>
      <c r="D80" s="181" t="s">
        <v>22</v>
      </c>
      <c r="E80" s="182" t="s">
        <v>308</v>
      </c>
      <c r="F80" s="17">
        <v>8.1300000000000008</v>
      </c>
      <c r="G80" s="49">
        <v>185000000</v>
      </c>
      <c r="H80" s="5" t="s">
        <v>38</v>
      </c>
      <c r="I80" s="17" t="s">
        <v>39</v>
      </c>
      <c r="J80" s="5" t="s">
        <v>267</v>
      </c>
      <c r="K80" s="17" t="s">
        <v>22</v>
      </c>
      <c r="L80" s="49">
        <f>(G80*10%)+G80</f>
        <v>203500000</v>
      </c>
      <c r="M80" s="6" t="s">
        <v>112</v>
      </c>
    </row>
    <row r="81" spans="1:13" ht="29.1" customHeight="1" x14ac:dyDescent="0.25">
      <c r="A81" s="17" t="s">
        <v>22</v>
      </c>
      <c r="B81" s="5" t="s">
        <v>22</v>
      </c>
      <c r="C81" s="5" t="s">
        <v>115</v>
      </c>
      <c r="D81" s="202" t="s">
        <v>22</v>
      </c>
      <c r="E81" s="203"/>
      <c r="F81" s="17" t="s">
        <v>22</v>
      </c>
      <c r="G81" s="49">
        <f>SUM(G83)</f>
        <v>32000000</v>
      </c>
      <c r="H81" s="5" t="s">
        <v>22</v>
      </c>
      <c r="I81" s="17" t="s">
        <v>22</v>
      </c>
      <c r="J81" s="5" t="s">
        <v>22</v>
      </c>
      <c r="K81" s="17" t="s">
        <v>22</v>
      </c>
      <c r="L81" s="6" t="s">
        <v>32</v>
      </c>
      <c r="M81" s="6" t="s">
        <v>116</v>
      </c>
    </row>
    <row r="82" spans="1:13" ht="68.25" customHeight="1" x14ac:dyDescent="0.25">
      <c r="A82" s="18" t="s">
        <v>22</v>
      </c>
      <c r="B82" s="19" t="s">
        <v>22</v>
      </c>
      <c r="C82" s="19" t="s">
        <v>22</v>
      </c>
      <c r="D82" s="204" t="s">
        <v>117</v>
      </c>
      <c r="E82" s="205"/>
      <c r="F82" s="18" t="s">
        <v>21</v>
      </c>
      <c r="G82" s="50" t="s">
        <v>22</v>
      </c>
      <c r="H82" s="19" t="s">
        <v>38</v>
      </c>
      <c r="I82" s="18" t="s">
        <v>22</v>
      </c>
      <c r="J82" s="19" t="s">
        <v>22</v>
      </c>
      <c r="K82" s="18" t="s">
        <v>21</v>
      </c>
      <c r="L82" s="20" t="s">
        <v>22</v>
      </c>
      <c r="M82" s="20" t="s">
        <v>22</v>
      </c>
    </row>
    <row r="83" spans="1:13" ht="69" customHeight="1" x14ac:dyDescent="0.25">
      <c r="A83" s="17" t="s">
        <v>22</v>
      </c>
      <c r="B83" s="5" t="s">
        <v>22</v>
      </c>
      <c r="C83" s="5" t="s">
        <v>22</v>
      </c>
      <c r="D83" s="181" t="s">
        <v>22</v>
      </c>
      <c r="E83" s="182" t="s">
        <v>118</v>
      </c>
      <c r="F83" s="17" t="s">
        <v>21</v>
      </c>
      <c r="G83" s="49">
        <v>32000000</v>
      </c>
      <c r="H83" s="5" t="s">
        <v>38</v>
      </c>
      <c r="I83" s="17" t="s">
        <v>39</v>
      </c>
      <c r="J83" s="5" t="s">
        <v>268</v>
      </c>
      <c r="K83" s="17" t="s">
        <v>22</v>
      </c>
      <c r="L83" s="49">
        <f>(G83*10%)+G83</f>
        <v>35200000</v>
      </c>
      <c r="M83" s="6" t="s">
        <v>116</v>
      </c>
    </row>
    <row r="84" spans="1:13" ht="41.25" customHeight="1" x14ac:dyDescent="0.25">
      <c r="A84" s="17" t="s">
        <v>22</v>
      </c>
      <c r="B84" s="5" t="s">
        <v>22</v>
      </c>
      <c r="C84" s="5" t="s">
        <v>119</v>
      </c>
      <c r="D84" s="202" t="s">
        <v>22</v>
      </c>
      <c r="E84" s="203"/>
      <c r="F84" s="17" t="s">
        <v>22</v>
      </c>
      <c r="G84" s="49">
        <f>SUM(G86,G87)</f>
        <v>470000000</v>
      </c>
      <c r="H84" s="5" t="s">
        <v>22</v>
      </c>
      <c r="I84" s="17" t="s">
        <v>22</v>
      </c>
      <c r="J84" s="5" t="s">
        <v>22</v>
      </c>
      <c r="K84" s="17" t="s">
        <v>22</v>
      </c>
      <c r="L84" s="6" t="s">
        <v>32</v>
      </c>
      <c r="M84" s="6" t="s">
        <v>120</v>
      </c>
    </row>
    <row r="85" spans="1:13" ht="105" customHeight="1" x14ac:dyDescent="0.25">
      <c r="A85" s="18" t="s">
        <v>22</v>
      </c>
      <c r="B85" s="19" t="s">
        <v>22</v>
      </c>
      <c r="C85" s="19" t="s">
        <v>22</v>
      </c>
      <c r="D85" s="204" t="s">
        <v>121</v>
      </c>
      <c r="E85" s="205"/>
      <c r="F85" s="18" t="s">
        <v>21</v>
      </c>
      <c r="G85" s="50" t="s">
        <v>22</v>
      </c>
      <c r="H85" s="19" t="s">
        <v>122</v>
      </c>
      <c r="I85" s="18" t="s">
        <v>22</v>
      </c>
      <c r="J85" s="19" t="s">
        <v>22</v>
      </c>
      <c r="K85" s="18" t="s">
        <v>21</v>
      </c>
      <c r="L85" s="20" t="s">
        <v>22</v>
      </c>
      <c r="M85" s="20" t="s">
        <v>22</v>
      </c>
    </row>
    <row r="86" spans="1:13" ht="105" customHeight="1" x14ac:dyDescent="0.25">
      <c r="A86" s="34"/>
      <c r="B86" s="37"/>
      <c r="C86" s="37"/>
      <c r="D86" s="183"/>
      <c r="E86" s="184" t="s">
        <v>311</v>
      </c>
      <c r="F86" s="34">
        <v>1.244</v>
      </c>
      <c r="G86" s="52">
        <v>72000000</v>
      </c>
      <c r="H86" s="5" t="s">
        <v>124</v>
      </c>
      <c r="I86" s="34"/>
      <c r="J86" s="37" t="s">
        <v>269</v>
      </c>
      <c r="K86" s="34"/>
      <c r="L86" s="49">
        <f>(G86*10%)+G86</f>
        <v>79200000</v>
      </c>
      <c r="M86" s="40"/>
    </row>
    <row r="87" spans="1:13" ht="107.25" customHeight="1" x14ac:dyDescent="0.25">
      <c r="A87" s="17" t="s">
        <v>22</v>
      </c>
      <c r="B87" s="5" t="s">
        <v>22</v>
      </c>
      <c r="C87" s="5" t="s">
        <v>22</v>
      </c>
      <c r="D87" s="181" t="s">
        <v>22</v>
      </c>
      <c r="E87" s="182" t="s">
        <v>310</v>
      </c>
      <c r="F87" s="17">
        <v>6.8760000000000003</v>
      </c>
      <c r="G87" s="49">
        <v>398000000</v>
      </c>
      <c r="H87" s="5" t="s">
        <v>124</v>
      </c>
      <c r="I87" s="17" t="s">
        <v>39</v>
      </c>
      <c r="J87" s="5" t="s">
        <v>269</v>
      </c>
      <c r="K87" s="17" t="s">
        <v>22</v>
      </c>
      <c r="L87" s="49">
        <f>(G87*10%)+G87</f>
        <v>437800000</v>
      </c>
      <c r="M87" s="6" t="s">
        <v>120</v>
      </c>
    </row>
    <row r="88" spans="1:13" ht="50.25" customHeight="1" x14ac:dyDescent="0.25">
      <c r="A88" s="17" t="s">
        <v>22</v>
      </c>
      <c r="B88" s="5" t="s">
        <v>22</v>
      </c>
      <c r="C88" s="5" t="s">
        <v>125</v>
      </c>
      <c r="D88" s="202" t="s">
        <v>22</v>
      </c>
      <c r="E88" s="203"/>
      <c r="F88" s="17" t="s">
        <v>22</v>
      </c>
      <c r="G88" s="49">
        <f>SUM(G90)</f>
        <v>32000000</v>
      </c>
      <c r="H88" s="5" t="s">
        <v>22</v>
      </c>
      <c r="I88" s="17" t="s">
        <v>22</v>
      </c>
      <c r="J88" s="5" t="s">
        <v>22</v>
      </c>
      <c r="K88" s="17" t="s">
        <v>22</v>
      </c>
      <c r="L88" s="6" t="s">
        <v>32</v>
      </c>
      <c r="M88" s="6" t="s">
        <v>116</v>
      </c>
    </row>
    <row r="89" spans="1:13" ht="69.75" customHeight="1" x14ac:dyDescent="0.25">
      <c r="A89" s="18" t="s">
        <v>22</v>
      </c>
      <c r="B89" s="19" t="s">
        <v>22</v>
      </c>
      <c r="C89" s="19" t="s">
        <v>22</v>
      </c>
      <c r="D89" s="204" t="s">
        <v>313</v>
      </c>
      <c r="E89" s="205"/>
      <c r="F89" s="18">
        <v>201</v>
      </c>
      <c r="G89" s="50" t="s">
        <v>22</v>
      </c>
      <c r="H89" s="19" t="s">
        <v>38</v>
      </c>
      <c r="I89" s="18" t="s">
        <v>22</v>
      </c>
      <c r="J89" s="19" t="s">
        <v>22</v>
      </c>
      <c r="K89" s="18" t="s">
        <v>21</v>
      </c>
      <c r="L89" s="20" t="s">
        <v>22</v>
      </c>
      <c r="M89" s="20" t="s">
        <v>22</v>
      </c>
    </row>
    <row r="90" spans="1:13" ht="78" customHeight="1" x14ac:dyDescent="0.25">
      <c r="A90" s="17" t="s">
        <v>22</v>
      </c>
      <c r="B90" s="5" t="s">
        <v>22</v>
      </c>
      <c r="C90" s="5" t="s">
        <v>22</v>
      </c>
      <c r="D90" s="181" t="s">
        <v>22</v>
      </c>
      <c r="E90" s="182" t="s">
        <v>312</v>
      </c>
      <c r="F90" s="17">
        <v>201</v>
      </c>
      <c r="G90" s="49">
        <v>32000000</v>
      </c>
      <c r="H90" s="5" t="s">
        <v>38</v>
      </c>
      <c r="I90" s="17" t="s">
        <v>39</v>
      </c>
      <c r="J90" s="5" t="s">
        <v>263</v>
      </c>
      <c r="K90" s="17" t="s">
        <v>22</v>
      </c>
      <c r="L90" s="49">
        <f>(G90*10%)+G90</f>
        <v>35200000</v>
      </c>
      <c r="M90" s="6" t="s">
        <v>116</v>
      </c>
    </row>
    <row r="91" spans="1:13" ht="26.25" customHeight="1" x14ac:dyDescent="0.25">
      <c r="A91" s="21" t="s">
        <v>128</v>
      </c>
      <c r="B91" s="22" t="s">
        <v>129</v>
      </c>
      <c r="C91" s="22" t="s">
        <v>130</v>
      </c>
      <c r="D91" s="206" t="s">
        <v>22</v>
      </c>
      <c r="E91" s="207"/>
      <c r="F91" s="22" t="s">
        <v>22</v>
      </c>
      <c r="G91" s="51">
        <f>SUM(G92)</f>
        <v>32000000</v>
      </c>
      <c r="H91" s="22" t="s">
        <v>22</v>
      </c>
      <c r="I91" s="22" t="s">
        <v>22</v>
      </c>
      <c r="J91" s="22" t="s">
        <v>22</v>
      </c>
      <c r="K91" s="22" t="s">
        <v>22</v>
      </c>
      <c r="L91" s="23">
        <v>0</v>
      </c>
      <c r="M91" s="23">
        <v>32000000</v>
      </c>
    </row>
    <row r="92" spans="1:13" s="42" customFormat="1" ht="29.1" customHeight="1" x14ac:dyDescent="0.25">
      <c r="A92" s="34" t="s">
        <v>22</v>
      </c>
      <c r="B92" s="37" t="s">
        <v>131</v>
      </c>
      <c r="C92" s="37" t="s">
        <v>132</v>
      </c>
      <c r="D92" s="222" t="s">
        <v>22</v>
      </c>
      <c r="E92" s="223"/>
      <c r="F92" s="34" t="s">
        <v>22</v>
      </c>
      <c r="G92" s="52">
        <f>SUM(G94)</f>
        <v>32000000</v>
      </c>
      <c r="H92" s="37" t="s">
        <v>22</v>
      </c>
      <c r="I92" s="34" t="s">
        <v>22</v>
      </c>
      <c r="J92" s="37" t="s">
        <v>22</v>
      </c>
      <c r="K92" s="34" t="s">
        <v>22</v>
      </c>
      <c r="L92" s="40" t="s">
        <v>32</v>
      </c>
      <c r="M92" s="40" t="s">
        <v>116</v>
      </c>
    </row>
    <row r="93" spans="1:13" s="42" customFormat="1" ht="67.5" customHeight="1" x14ac:dyDescent="0.25">
      <c r="A93" s="18"/>
      <c r="B93" s="19"/>
      <c r="C93" s="19"/>
      <c r="D93" s="219" t="s">
        <v>349</v>
      </c>
      <c r="E93" s="220"/>
      <c r="F93" s="18">
        <v>1</v>
      </c>
      <c r="G93" s="50"/>
      <c r="H93" s="19" t="s">
        <v>38</v>
      </c>
      <c r="I93" s="18"/>
      <c r="J93" s="19"/>
      <c r="K93" s="18"/>
      <c r="L93" s="20"/>
      <c r="M93" s="20"/>
    </row>
    <row r="94" spans="1:13" ht="29.1" customHeight="1" x14ac:dyDescent="0.25">
      <c r="A94" s="17" t="s">
        <v>22</v>
      </c>
      <c r="B94" s="5" t="s">
        <v>22</v>
      </c>
      <c r="C94" s="5" t="s">
        <v>133</v>
      </c>
      <c r="D94" s="202" t="s">
        <v>22</v>
      </c>
      <c r="E94" s="203"/>
      <c r="F94" s="17" t="s">
        <v>22</v>
      </c>
      <c r="G94" s="49">
        <f>SUM(G96)</f>
        <v>32000000</v>
      </c>
      <c r="H94" s="5" t="s">
        <v>22</v>
      </c>
      <c r="I94" s="17" t="s">
        <v>22</v>
      </c>
      <c r="J94" s="5" t="s">
        <v>22</v>
      </c>
      <c r="K94" s="17" t="s">
        <v>22</v>
      </c>
      <c r="L94" s="6" t="s">
        <v>32</v>
      </c>
      <c r="M94" s="6" t="s">
        <v>116</v>
      </c>
    </row>
    <row r="95" spans="1:13" ht="70.5" customHeight="1" x14ac:dyDescent="0.25">
      <c r="A95" s="18" t="s">
        <v>22</v>
      </c>
      <c r="B95" s="19" t="s">
        <v>22</v>
      </c>
      <c r="C95" s="19" t="s">
        <v>22</v>
      </c>
      <c r="D95" s="204" t="s">
        <v>314</v>
      </c>
      <c r="E95" s="205"/>
      <c r="F95" s="18">
        <v>1</v>
      </c>
      <c r="G95" s="50" t="s">
        <v>22</v>
      </c>
      <c r="H95" s="19" t="s">
        <v>38</v>
      </c>
      <c r="I95" s="18" t="s">
        <v>22</v>
      </c>
      <c r="J95" s="19" t="s">
        <v>22</v>
      </c>
      <c r="K95" s="18">
        <v>1</v>
      </c>
      <c r="L95" s="20" t="s">
        <v>22</v>
      </c>
      <c r="M95" s="20" t="s">
        <v>22</v>
      </c>
    </row>
    <row r="96" spans="1:13" ht="69.75" customHeight="1" x14ac:dyDescent="0.25">
      <c r="A96" s="17" t="s">
        <v>22</v>
      </c>
      <c r="B96" s="5" t="s">
        <v>22</v>
      </c>
      <c r="C96" s="5" t="s">
        <v>22</v>
      </c>
      <c r="D96" s="181" t="s">
        <v>22</v>
      </c>
      <c r="E96" s="182" t="s">
        <v>315</v>
      </c>
      <c r="F96" s="17">
        <v>1</v>
      </c>
      <c r="G96" s="49">
        <v>32000000</v>
      </c>
      <c r="H96" s="5" t="s">
        <v>38</v>
      </c>
      <c r="I96" s="17" t="s">
        <v>136</v>
      </c>
      <c r="J96" s="5" t="s">
        <v>270</v>
      </c>
      <c r="K96" s="17">
        <v>1</v>
      </c>
      <c r="L96" s="49">
        <f>(G96*10%)+G96</f>
        <v>35200000</v>
      </c>
      <c r="M96" s="6" t="s">
        <v>116</v>
      </c>
    </row>
    <row r="97" spans="1:14" ht="47.25" customHeight="1" x14ac:dyDescent="0.25">
      <c r="A97" s="21" t="s">
        <v>137</v>
      </c>
      <c r="B97" s="22" t="s">
        <v>138</v>
      </c>
      <c r="C97" s="22" t="s">
        <v>139</v>
      </c>
      <c r="D97" s="206" t="s">
        <v>22</v>
      </c>
      <c r="E97" s="207"/>
      <c r="F97" s="22" t="s">
        <v>22</v>
      </c>
      <c r="G97" s="51">
        <f>SUM(G98,G133)</f>
        <v>2085800000</v>
      </c>
      <c r="H97" s="22" t="s">
        <v>22</v>
      </c>
      <c r="I97" s="22" t="s">
        <v>22</v>
      </c>
      <c r="J97" s="22" t="s">
        <v>22</v>
      </c>
      <c r="K97" s="22" t="s">
        <v>22</v>
      </c>
      <c r="L97" s="23">
        <v>0</v>
      </c>
      <c r="M97" s="23">
        <v>750800000</v>
      </c>
    </row>
    <row r="98" spans="1:14" ht="29.25" customHeight="1" x14ac:dyDescent="0.25">
      <c r="A98" s="17" t="s">
        <v>22</v>
      </c>
      <c r="B98" s="5" t="s">
        <v>140</v>
      </c>
      <c r="C98" s="5" t="s">
        <v>141</v>
      </c>
      <c r="D98" s="202" t="s">
        <v>22</v>
      </c>
      <c r="E98" s="203"/>
      <c r="F98" s="17" t="s">
        <v>22</v>
      </c>
      <c r="G98" s="49">
        <f>SUM(G100,G130)</f>
        <v>2048000000</v>
      </c>
      <c r="H98" s="5" t="s">
        <v>22</v>
      </c>
      <c r="I98" s="17" t="s">
        <v>22</v>
      </c>
      <c r="J98" s="5" t="s">
        <v>22</v>
      </c>
      <c r="K98" s="17" t="s">
        <v>22</v>
      </c>
      <c r="L98" s="6" t="s">
        <v>32</v>
      </c>
      <c r="M98" s="6" t="s">
        <v>142</v>
      </c>
    </row>
    <row r="99" spans="1:14" ht="67.5" customHeight="1" x14ac:dyDescent="0.25">
      <c r="A99" s="18" t="s">
        <v>22</v>
      </c>
      <c r="B99" s="19" t="s">
        <v>22</v>
      </c>
      <c r="C99" s="19" t="s">
        <v>22</v>
      </c>
      <c r="D99" s="219" t="s">
        <v>143</v>
      </c>
      <c r="E99" s="220"/>
      <c r="F99" s="18" t="s">
        <v>144</v>
      </c>
      <c r="G99" s="50" t="s">
        <v>22</v>
      </c>
      <c r="H99" s="19" t="s">
        <v>38</v>
      </c>
      <c r="I99" s="18" t="s">
        <v>22</v>
      </c>
      <c r="J99" s="19" t="s">
        <v>22</v>
      </c>
      <c r="K99" s="18" t="s">
        <v>144</v>
      </c>
      <c r="L99" s="20" t="s">
        <v>22</v>
      </c>
      <c r="M99" s="20" t="s">
        <v>22</v>
      </c>
    </row>
    <row r="100" spans="1:14" ht="68.25" customHeight="1" x14ac:dyDescent="0.25">
      <c r="A100" s="17" t="s">
        <v>22</v>
      </c>
      <c r="B100" s="5" t="s">
        <v>22</v>
      </c>
      <c r="C100" s="5" t="s">
        <v>145</v>
      </c>
      <c r="D100" s="202" t="s">
        <v>22</v>
      </c>
      <c r="E100" s="203"/>
      <c r="F100" s="17" t="s">
        <v>22</v>
      </c>
      <c r="G100" s="49">
        <f>SUM(G102:G129)</f>
        <v>1818000000</v>
      </c>
      <c r="H100" s="5" t="s">
        <v>22</v>
      </c>
      <c r="I100" s="17" t="s">
        <v>22</v>
      </c>
      <c r="J100" s="5" t="s">
        <v>22</v>
      </c>
      <c r="K100" s="17" t="s">
        <v>22</v>
      </c>
      <c r="L100" s="6" t="s">
        <v>32</v>
      </c>
      <c r="M100" s="6" t="s">
        <v>146</v>
      </c>
    </row>
    <row r="101" spans="1:14" ht="68.25" customHeight="1" x14ac:dyDescent="0.25">
      <c r="A101" s="18" t="s">
        <v>22</v>
      </c>
      <c r="B101" s="19" t="s">
        <v>22</v>
      </c>
      <c r="C101" s="19" t="s">
        <v>22</v>
      </c>
      <c r="D101" s="204" t="s">
        <v>147</v>
      </c>
      <c r="E101" s="205"/>
      <c r="F101" s="18">
        <v>20</v>
      </c>
      <c r="G101" s="50" t="s">
        <v>22</v>
      </c>
      <c r="H101" s="19" t="s">
        <v>149</v>
      </c>
      <c r="I101" s="18" t="s">
        <v>22</v>
      </c>
      <c r="J101" s="19" t="s">
        <v>22</v>
      </c>
      <c r="K101" s="18" t="s">
        <v>148</v>
      </c>
      <c r="L101" s="20" t="s">
        <v>22</v>
      </c>
      <c r="M101" s="20" t="s">
        <v>22</v>
      </c>
    </row>
    <row r="102" spans="1:14" ht="52.5" customHeight="1" x14ac:dyDescent="0.25">
      <c r="A102" s="34"/>
      <c r="B102" s="37"/>
      <c r="C102" s="37"/>
      <c r="D102" s="169" t="s">
        <v>14</v>
      </c>
      <c r="E102" s="170" t="s">
        <v>317</v>
      </c>
      <c r="F102" s="41">
        <v>1</v>
      </c>
      <c r="G102" s="52">
        <v>50000000</v>
      </c>
      <c r="H102" s="37" t="s">
        <v>282</v>
      </c>
      <c r="I102" s="34"/>
      <c r="J102" s="37" t="s">
        <v>280</v>
      </c>
      <c r="K102" s="34"/>
      <c r="L102" s="40"/>
      <c r="M102" s="40" t="s">
        <v>101</v>
      </c>
      <c r="N102" s="57">
        <f>SUM(G102:G126)</f>
        <v>1335000000</v>
      </c>
    </row>
    <row r="103" spans="1:14" ht="39" customHeight="1" x14ac:dyDescent="0.25">
      <c r="A103" s="34"/>
      <c r="B103" s="37"/>
      <c r="C103" s="37"/>
      <c r="D103" s="169" t="s">
        <v>15</v>
      </c>
      <c r="E103" s="171" t="s">
        <v>318</v>
      </c>
      <c r="F103" s="34">
        <v>1</v>
      </c>
      <c r="G103" s="52">
        <v>50000000</v>
      </c>
      <c r="H103" s="37" t="s">
        <v>283</v>
      </c>
      <c r="I103" s="34"/>
      <c r="J103" s="37" t="s">
        <v>351</v>
      </c>
      <c r="K103" s="34"/>
      <c r="L103" s="40"/>
      <c r="M103" s="40" t="s">
        <v>101</v>
      </c>
    </row>
    <row r="104" spans="1:14" ht="39.75" customHeight="1" x14ac:dyDescent="0.25">
      <c r="A104" s="34"/>
      <c r="B104" s="37"/>
      <c r="C104" s="37"/>
      <c r="D104" s="169" t="s">
        <v>16</v>
      </c>
      <c r="E104" s="184" t="s">
        <v>319</v>
      </c>
      <c r="F104" s="34">
        <v>1</v>
      </c>
      <c r="G104" s="52">
        <v>50000000</v>
      </c>
      <c r="H104" s="37" t="s">
        <v>320</v>
      </c>
      <c r="I104" s="34"/>
      <c r="J104" s="37" t="s">
        <v>352</v>
      </c>
      <c r="K104" s="34"/>
      <c r="L104" s="40"/>
      <c r="M104" s="40" t="s">
        <v>101</v>
      </c>
    </row>
    <row r="105" spans="1:14" ht="39.75" customHeight="1" x14ac:dyDescent="0.25">
      <c r="A105" s="34"/>
      <c r="B105" s="37"/>
      <c r="C105" s="37"/>
      <c r="D105" s="169" t="s">
        <v>17</v>
      </c>
      <c r="E105" s="184" t="s">
        <v>319</v>
      </c>
      <c r="F105" s="34">
        <v>1</v>
      </c>
      <c r="G105" s="52">
        <v>50000000</v>
      </c>
      <c r="H105" s="37" t="s">
        <v>284</v>
      </c>
      <c r="I105" s="34"/>
      <c r="J105" s="37" t="s">
        <v>352</v>
      </c>
      <c r="K105" s="34"/>
      <c r="L105" s="40"/>
      <c r="M105" s="40" t="s">
        <v>101</v>
      </c>
    </row>
    <row r="106" spans="1:14" ht="38.25" customHeight="1" x14ac:dyDescent="0.25">
      <c r="A106" s="34"/>
      <c r="B106" s="37"/>
      <c r="C106" s="37"/>
      <c r="D106" s="169" t="s">
        <v>399</v>
      </c>
      <c r="E106" s="184" t="s">
        <v>321</v>
      </c>
      <c r="F106" s="34">
        <v>1</v>
      </c>
      <c r="G106" s="52">
        <v>100000000</v>
      </c>
      <c r="H106" s="37" t="s">
        <v>285</v>
      </c>
      <c r="I106" s="34"/>
      <c r="J106" s="37" t="s">
        <v>353</v>
      </c>
      <c r="K106" s="34"/>
      <c r="L106" s="40"/>
      <c r="M106" s="40" t="s">
        <v>281</v>
      </c>
    </row>
    <row r="107" spans="1:14" ht="41.25" customHeight="1" x14ac:dyDescent="0.25">
      <c r="A107" s="34"/>
      <c r="B107" s="37"/>
      <c r="C107" s="37"/>
      <c r="D107" s="169" t="s">
        <v>18</v>
      </c>
      <c r="E107" s="184" t="s">
        <v>322</v>
      </c>
      <c r="F107" s="34">
        <v>1</v>
      </c>
      <c r="G107" s="52">
        <v>200000000</v>
      </c>
      <c r="H107" s="37" t="s">
        <v>285</v>
      </c>
      <c r="I107" s="34"/>
      <c r="J107" s="37" t="s">
        <v>354</v>
      </c>
      <c r="K107" s="34"/>
      <c r="L107" s="40"/>
      <c r="M107" s="40" t="s">
        <v>241</v>
      </c>
    </row>
    <row r="108" spans="1:14" ht="41.25" customHeight="1" x14ac:dyDescent="0.25">
      <c r="A108" s="34"/>
      <c r="B108" s="37"/>
      <c r="C108" s="37"/>
      <c r="D108" s="169" t="s">
        <v>19</v>
      </c>
      <c r="E108" s="184" t="s">
        <v>365</v>
      </c>
      <c r="F108" s="34">
        <v>1</v>
      </c>
      <c r="G108" s="52">
        <v>40000000</v>
      </c>
      <c r="H108" s="37" t="s">
        <v>366</v>
      </c>
      <c r="I108" s="34"/>
      <c r="J108" s="37" t="s">
        <v>355</v>
      </c>
      <c r="K108" s="34"/>
      <c r="L108" s="40"/>
      <c r="M108" s="40" t="s">
        <v>31</v>
      </c>
    </row>
    <row r="109" spans="1:14" ht="39" customHeight="1" x14ac:dyDescent="0.25">
      <c r="A109" s="34"/>
      <c r="B109" s="37"/>
      <c r="C109" s="37"/>
      <c r="D109" s="169" t="s">
        <v>400</v>
      </c>
      <c r="E109" s="184" t="s">
        <v>323</v>
      </c>
      <c r="F109" s="34">
        <v>1</v>
      </c>
      <c r="G109" s="52">
        <v>100000000</v>
      </c>
      <c r="H109" s="37" t="s">
        <v>324</v>
      </c>
      <c r="I109" s="34"/>
      <c r="J109" s="37" t="s">
        <v>356</v>
      </c>
      <c r="K109" s="34"/>
      <c r="L109" s="40"/>
      <c r="M109" s="40" t="s">
        <v>281</v>
      </c>
    </row>
    <row r="110" spans="1:14" ht="40.5" customHeight="1" x14ac:dyDescent="0.25">
      <c r="A110" s="34"/>
      <c r="B110" s="37"/>
      <c r="C110" s="37"/>
      <c r="D110" s="169" t="s">
        <v>401</v>
      </c>
      <c r="E110" s="184" t="s">
        <v>323</v>
      </c>
      <c r="F110" s="34">
        <v>1</v>
      </c>
      <c r="G110" s="52">
        <v>100000000</v>
      </c>
      <c r="H110" s="37" t="s">
        <v>286</v>
      </c>
      <c r="I110" s="34"/>
      <c r="J110" s="37" t="s">
        <v>356</v>
      </c>
      <c r="K110" s="34"/>
      <c r="L110" s="40"/>
      <c r="M110" s="40" t="s">
        <v>281</v>
      </c>
    </row>
    <row r="111" spans="1:14" ht="40.5" customHeight="1" x14ac:dyDescent="0.25">
      <c r="A111" s="34"/>
      <c r="B111" s="37"/>
      <c r="C111" s="37"/>
      <c r="D111" s="169" t="s">
        <v>20</v>
      </c>
      <c r="E111" s="184" t="s">
        <v>287</v>
      </c>
      <c r="F111" s="34">
        <v>1</v>
      </c>
      <c r="G111" s="52">
        <v>50000000</v>
      </c>
      <c r="H111" s="37" t="s">
        <v>288</v>
      </c>
      <c r="I111" s="34"/>
      <c r="J111" s="37" t="s">
        <v>357</v>
      </c>
      <c r="K111" s="34"/>
      <c r="L111" s="40"/>
      <c r="M111" s="40" t="s">
        <v>101</v>
      </c>
    </row>
    <row r="112" spans="1:14" ht="27.75" customHeight="1" x14ac:dyDescent="0.25">
      <c r="A112" s="34"/>
      <c r="B112" s="37"/>
      <c r="C112" s="37"/>
      <c r="D112" s="169" t="s">
        <v>402</v>
      </c>
      <c r="E112" s="184" t="s">
        <v>325</v>
      </c>
      <c r="F112" s="34">
        <v>1</v>
      </c>
      <c r="G112" s="52">
        <v>50000000</v>
      </c>
      <c r="H112" s="37" t="s">
        <v>328</v>
      </c>
      <c r="I112" s="34"/>
      <c r="J112" s="37" t="s">
        <v>358</v>
      </c>
      <c r="K112" s="34"/>
      <c r="L112" s="40"/>
      <c r="M112" s="40" t="s">
        <v>101</v>
      </c>
    </row>
    <row r="113" spans="1:13" ht="43.5" customHeight="1" x14ac:dyDescent="0.25">
      <c r="A113" s="34"/>
      <c r="B113" s="37"/>
      <c r="C113" s="37"/>
      <c r="D113" s="169" t="s">
        <v>21</v>
      </c>
      <c r="E113" s="184" t="s">
        <v>289</v>
      </c>
      <c r="F113" s="34">
        <v>1</v>
      </c>
      <c r="G113" s="52">
        <v>50000000</v>
      </c>
      <c r="H113" s="37" t="s">
        <v>326</v>
      </c>
      <c r="I113" s="34"/>
      <c r="J113" s="37" t="s">
        <v>359</v>
      </c>
      <c r="K113" s="34"/>
      <c r="L113" s="40"/>
      <c r="M113" s="40" t="s">
        <v>101</v>
      </c>
    </row>
    <row r="114" spans="1:13" ht="54.75" customHeight="1" x14ac:dyDescent="0.25">
      <c r="A114" s="34"/>
      <c r="B114" s="37"/>
      <c r="C114" s="37"/>
      <c r="D114" s="169" t="s">
        <v>403</v>
      </c>
      <c r="E114" s="184" t="s">
        <v>367</v>
      </c>
      <c r="F114" s="34">
        <v>1</v>
      </c>
      <c r="G114" s="52">
        <v>50000000</v>
      </c>
      <c r="H114" s="37" t="s">
        <v>368</v>
      </c>
      <c r="I114" s="34"/>
      <c r="J114" s="37" t="s">
        <v>360</v>
      </c>
      <c r="K114" s="34"/>
      <c r="L114" s="40"/>
      <c r="M114" s="40" t="s">
        <v>101</v>
      </c>
    </row>
    <row r="115" spans="1:13" ht="42" customHeight="1" x14ac:dyDescent="0.25">
      <c r="A115" s="34"/>
      <c r="B115" s="37"/>
      <c r="C115" s="37"/>
      <c r="D115" s="169" t="s">
        <v>404</v>
      </c>
      <c r="E115" s="184" t="s">
        <v>290</v>
      </c>
      <c r="F115" s="34">
        <v>1</v>
      </c>
      <c r="G115" s="52">
        <v>50000000</v>
      </c>
      <c r="H115" s="37" t="s">
        <v>327</v>
      </c>
      <c r="I115" s="34"/>
      <c r="J115" s="37" t="s">
        <v>361</v>
      </c>
      <c r="K115" s="34"/>
      <c r="L115" s="40"/>
      <c r="M115" s="40" t="s">
        <v>101</v>
      </c>
    </row>
    <row r="116" spans="1:13" ht="42" customHeight="1" x14ac:dyDescent="0.25">
      <c r="A116" s="34"/>
      <c r="B116" s="37"/>
      <c r="C116" s="37"/>
      <c r="D116" s="169" t="s">
        <v>405</v>
      </c>
      <c r="E116" s="184" t="s">
        <v>291</v>
      </c>
      <c r="F116" s="34">
        <v>1</v>
      </c>
      <c r="G116" s="52">
        <v>50000000</v>
      </c>
      <c r="H116" s="37" t="s">
        <v>326</v>
      </c>
      <c r="I116" s="34"/>
      <c r="J116" s="37" t="s">
        <v>362</v>
      </c>
      <c r="K116" s="34"/>
      <c r="L116" s="40"/>
      <c r="M116" s="40" t="s">
        <v>101</v>
      </c>
    </row>
    <row r="117" spans="1:13" ht="42" customHeight="1" x14ac:dyDescent="0.25">
      <c r="A117" s="34"/>
      <c r="B117" s="37"/>
      <c r="C117" s="37"/>
      <c r="D117" s="169" t="s">
        <v>406</v>
      </c>
      <c r="E117" s="184" t="s">
        <v>397</v>
      </c>
      <c r="F117" s="34">
        <v>1</v>
      </c>
      <c r="G117" s="52">
        <v>25000000</v>
      </c>
      <c r="H117" s="37"/>
      <c r="I117" s="34"/>
      <c r="J117" s="37" t="s">
        <v>516</v>
      </c>
      <c r="K117" s="34"/>
      <c r="L117" s="40"/>
      <c r="M117" s="40"/>
    </row>
    <row r="118" spans="1:13" ht="42" customHeight="1" x14ac:dyDescent="0.25">
      <c r="A118" s="34"/>
      <c r="B118" s="37"/>
      <c r="C118" s="37"/>
      <c r="D118" s="169" t="s">
        <v>407</v>
      </c>
      <c r="E118" s="172" t="s">
        <v>508</v>
      </c>
      <c r="F118" s="34">
        <v>1</v>
      </c>
      <c r="G118" s="173">
        <v>30000000</v>
      </c>
      <c r="H118" s="37" t="s">
        <v>509</v>
      </c>
      <c r="I118" s="34"/>
      <c r="J118" s="37" t="s">
        <v>517</v>
      </c>
      <c r="K118" s="34"/>
      <c r="L118" s="40"/>
      <c r="M118" s="40"/>
    </row>
    <row r="119" spans="1:13" ht="42" customHeight="1" x14ac:dyDescent="0.25">
      <c r="A119" s="34"/>
      <c r="B119" s="37"/>
      <c r="C119" s="37"/>
      <c r="D119" s="169" t="s">
        <v>408</v>
      </c>
      <c r="E119" s="174" t="s">
        <v>510</v>
      </c>
      <c r="F119" s="34">
        <v>1</v>
      </c>
      <c r="G119" s="173">
        <v>30000000</v>
      </c>
      <c r="H119" s="37" t="s">
        <v>509</v>
      </c>
      <c r="I119" s="34"/>
      <c r="J119" s="37" t="s">
        <v>518</v>
      </c>
      <c r="K119" s="34"/>
      <c r="L119" s="40"/>
      <c r="M119" s="40"/>
    </row>
    <row r="120" spans="1:13" ht="42" customHeight="1" x14ac:dyDescent="0.25">
      <c r="A120" s="34"/>
      <c r="B120" s="37"/>
      <c r="C120" s="37"/>
      <c r="D120" s="169" t="s">
        <v>409</v>
      </c>
      <c r="E120" s="172" t="s">
        <v>520</v>
      </c>
      <c r="F120" s="34">
        <v>1</v>
      </c>
      <c r="G120" s="173">
        <v>30000000</v>
      </c>
      <c r="H120" s="37" t="s">
        <v>521</v>
      </c>
      <c r="I120" s="34"/>
      <c r="J120" s="37" t="s">
        <v>519</v>
      </c>
      <c r="K120" s="34"/>
      <c r="L120" s="40"/>
      <c r="M120" s="40"/>
    </row>
    <row r="121" spans="1:13" ht="42" customHeight="1" x14ac:dyDescent="0.25">
      <c r="A121" s="34"/>
      <c r="B121" s="37"/>
      <c r="C121" s="37"/>
      <c r="D121" s="169" t="s">
        <v>237</v>
      </c>
      <c r="E121" s="172" t="s">
        <v>522</v>
      </c>
      <c r="F121" s="34">
        <v>1</v>
      </c>
      <c r="G121" s="173">
        <v>30000000</v>
      </c>
      <c r="H121" s="37" t="s">
        <v>511</v>
      </c>
      <c r="I121" s="34"/>
      <c r="J121" s="37" t="s">
        <v>524</v>
      </c>
      <c r="K121" s="34"/>
      <c r="L121" s="40"/>
      <c r="M121" s="40"/>
    </row>
    <row r="122" spans="1:13" ht="42" customHeight="1" x14ac:dyDescent="0.25">
      <c r="A122" s="34"/>
      <c r="B122" s="37"/>
      <c r="C122" s="37"/>
      <c r="D122" s="169" t="s">
        <v>410</v>
      </c>
      <c r="E122" s="172" t="s">
        <v>512</v>
      </c>
      <c r="F122" s="34">
        <v>1</v>
      </c>
      <c r="G122" s="173">
        <v>30000000</v>
      </c>
      <c r="H122" s="37" t="s">
        <v>513</v>
      </c>
      <c r="I122" s="34"/>
      <c r="J122" s="37" t="s">
        <v>523</v>
      </c>
      <c r="K122" s="34"/>
      <c r="L122" s="40"/>
      <c r="M122" s="40"/>
    </row>
    <row r="123" spans="1:13" ht="42" customHeight="1" x14ac:dyDescent="0.25">
      <c r="A123" s="34"/>
      <c r="B123" s="37"/>
      <c r="C123" s="37"/>
      <c r="D123" s="169" t="s">
        <v>411</v>
      </c>
      <c r="E123" s="172" t="s">
        <v>514</v>
      </c>
      <c r="F123" s="34">
        <v>1</v>
      </c>
      <c r="G123" s="173">
        <v>30000000</v>
      </c>
      <c r="H123" s="37" t="s">
        <v>515</v>
      </c>
      <c r="I123" s="34"/>
      <c r="J123" s="37" t="s">
        <v>526</v>
      </c>
      <c r="K123" s="34"/>
      <c r="L123" s="40"/>
      <c r="M123" s="40"/>
    </row>
    <row r="124" spans="1:13" ht="42" customHeight="1" x14ac:dyDescent="0.25">
      <c r="A124" s="34"/>
      <c r="B124" s="37"/>
      <c r="C124" s="37"/>
      <c r="D124" s="169" t="s">
        <v>412</v>
      </c>
      <c r="E124" s="172" t="s">
        <v>398</v>
      </c>
      <c r="F124" s="34">
        <v>1</v>
      </c>
      <c r="G124" s="173">
        <v>30000000</v>
      </c>
      <c r="H124" s="37"/>
      <c r="I124" s="34"/>
      <c r="J124" s="37" t="s">
        <v>525</v>
      </c>
      <c r="K124" s="34"/>
      <c r="L124" s="40"/>
      <c r="M124" s="40"/>
    </row>
    <row r="125" spans="1:13" ht="42" customHeight="1" x14ac:dyDescent="0.25">
      <c r="A125" s="34"/>
      <c r="B125" s="37"/>
      <c r="C125" s="37"/>
      <c r="D125" s="169" t="s">
        <v>413</v>
      </c>
      <c r="E125" s="172" t="s">
        <v>506</v>
      </c>
      <c r="F125" s="34">
        <v>1</v>
      </c>
      <c r="G125" s="52">
        <v>30000000</v>
      </c>
      <c r="H125" s="37" t="s">
        <v>507</v>
      </c>
      <c r="I125" s="34"/>
      <c r="J125" s="37" t="s">
        <v>527</v>
      </c>
      <c r="K125" s="34"/>
      <c r="L125" s="40"/>
      <c r="M125" s="40"/>
    </row>
    <row r="126" spans="1:13" ht="42" customHeight="1" x14ac:dyDescent="0.25">
      <c r="A126" s="34"/>
      <c r="B126" s="37"/>
      <c r="C126" s="37"/>
      <c r="D126" s="169" t="s">
        <v>414</v>
      </c>
      <c r="E126" s="184" t="s">
        <v>504</v>
      </c>
      <c r="F126" s="34">
        <v>1</v>
      </c>
      <c r="G126" s="52">
        <v>30000000</v>
      </c>
      <c r="H126" s="37" t="s">
        <v>505</v>
      </c>
      <c r="I126" s="34"/>
      <c r="J126" s="37" t="s">
        <v>528</v>
      </c>
      <c r="K126" s="34"/>
      <c r="L126" s="40"/>
      <c r="M126" s="40"/>
    </row>
    <row r="127" spans="1:13" ht="57.75" customHeight="1" x14ac:dyDescent="0.25">
      <c r="A127" s="17" t="s">
        <v>22</v>
      </c>
      <c r="B127" s="5" t="s">
        <v>22</v>
      </c>
      <c r="C127" s="5" t="s">
        <v>22</v>
      </c>
      <c r="D127" s="183" t="s">
        <v>22</v>
      </c>
      <c r="E127" s="184" t="s">
        <v>329</v>
      </c>
      <c r="F127" s="17">
        <v>20</v>
      </c>
      <c r="G127" s="49">
        <v>210000000</v>
      </c>
      <c r="H127" s="5" t="s">
        <v>38</v>
      </c>
      <c r="I127" s="17" t="s">
        <v>136</v>
      </c>
      <c r="J127" s="5" t="s">
        <v>271</v>
      </c>
      <c r="K127" s="17" t="s">
        <v>22</v>
      </c>
      <c r="L127" s="49">
        <f>(G127*10%)+G127</f>
        <v>231000000</v>
      </c>
      <c r="M127" s="6" t="s">
        <v>151</v>
      </c>
    </row>
    <row r="128" spans="1:13" ht="80.25" customHeight="1" x14ac:dyDescent="0.25">
      <c r="A128" s="18" t="s">
        <v>22</v>
      </c>
      <c r="B128" s="19" t="s">
        <v>22</v>
      </c>
      <c r="C128" s="19" t="s">
        <v>22</v>
      </c>
      <c r="D128" s="204" t="s">
        <v>152</v>
      </c>
      <c r="E128" s="205"/>
      <c r="F128" s="18" t="s">
        <v>153</v>
      </c>
      <c r="G128" s="50" t="s">
        <v>22</v>
      </c>
      <c r="H128" s="19" t="s">
        <v>38</v>
      </c>
      <c r="I128" s="18" t="s">
        <v>22</v>
      </c>
      <c r="J128" s="19" t="s">
        <v>22</v>
      </c>
      <c r="K128" s="18" t="s">
        <v>153</v>
      </c>
      <c r="L128" s="20" t="s">
        <v>22</v>
      </c>
      <c r="M128" s="20" t="s">
        <v>22</v>
      </c>
    </row>
    <row r="129" spans="1:13" ht="57" customHeight="1" x14ac:dyDescent="0.25">
      <c r="A129" s="17" t="s">
        <v>22</v>
      </c>
      <c r="B129" s="5" t="s">
        <v>22</v>
      </c>
      <c r="C129" s="5" t="s">
        <v>22</v>
      </c>
      <c r="D129" s="181" t="s">
        <v>22</v>
      </c>
      <c r="E129" s="182" t="s">
        <v>330</v>
      </c>
      <c r="F129" s="17" t="s">
        <v>153</v>
      </c>
      <c r="G129" s="49">
        <v>273000000</v>
      </c>
      <c r="H129" s="5" t="s">
        <v>38</v>
      </c>
      <c r="I129" s="17" t="s">
        <v>156</v>
      </c>
      <c r="J129" s="5" t="s">
        <v>271</v>
      </c>
      <c r="K129" s="17" t="s">
        <v>22</v>
      </c>
      <c r="L129" s="49">
        <f>(G129*10%)+G129</f>
        <v>300300000</v>
      </c>
      <c r="M129" s="6" t="s">
        <v>155</v>
      </c>
    </row>
    <row r="130" spans="1:13" ht="29.1" customHeight="1" x14ac:dyDescent="0.25">
      <c r="A130" s="17" t="s">
        <v>22</v>
      </c>
      <c r="B130" s="5" t="s">
        <v>22</v>
      </c>
      <c r="C130" s="5" t="s">
        <v>157</v>
      </c>
      <c r="D130" s="202" t="s">
        <v>22</v>
      </c>
      <c r="E130" s="203"/>
      <c r="F130" s="17" t="s">
        <v>22</v>
      </c>
      <c r="G130" s="49">
        <f>SUM(G132)</f>
        <v>230000000</v>
      </c>
      <c r="H130" s="5" t="s">
        <v>22</v>
      </c>
      <c r="I130" s="17" t="s">
        <v>22</v>
      </c>
      <c r="J130" s="5" t="s">
        <v>22</v>
      </c>
      <c r="K130" s="17" t="s">
        <v>22</v>
      </c>
      <c r="L130" s="6" t="s">
        <v>32</v>
      </c>
      <c r="M130" s="6" t="s">
        <v>158</v>
      </c>
    </row>
    <row r="131" spans="1:13" ht="55.5" customHeight="1" x14ac:dyDescent="0.25">
      <c r="A131" s="18" t="s">
        <v>22</v>
      </c>
      <c r="B131" s="19" t="s">
        <v>22</v>
      </c>
      <c r="C131" s="19" t="s">
        <v>22</v>
      </c>
      <c r="D131" s="204" t="s">
        <v>316</v>
      </c>
      <c r="E131" s="205"/>
      <c r="F131" s="18">
        <v>32</v>
      </c>
      <c r="G131" s="50" t="s">
        <v>22</v>
      </c>
      <c r="H131" s="19" t="s">
        <v>38</v>
      </c>
      <c r="I131" s="18" t="s">
        <v>22</v>
      </c>
      <c r="J131" s="19" t="s">
        <v>22</v>
      </c>
      <c r="K131" s="18" t="s">
        <v>14</v>
      </c>
      <c r="L131" s="20" t="s">
        <v>22</v>
      </c>
      <c r="M131" s="20" t="s">
        <v>22</v>
      </c>
    </row>
    <row r="132" spans="1:13" ht="67.5" customHeight="1" x14ac:dyDescent="0.25">
      <c r="A132" s="17" t="s">
        <v>22</v>
      </c>
      <c r="B132" s="5" t="s">
        <v>22</v>
      </c>
      <c r="C132" s="5" t="s">
        <v>22</v>
      </c>
      <c r="D132" s="181" t="s">
        <v>22</v>
      </c>
      <c r="E132" s="170" t="s">
        <v>316</v>
      </c>
      <c r="F132" s="41">
        <v>32</v>
      </c>
      <c r="G132" s="49">
        <v>230000000</v>
      </c>
      <c r="H132" s="5" t="s">
        <v>38</v>
      </c>
      <c r="I132" s="17" t="s">
        <v>136</v>
      </c>
      <c r="J132" s="5" t="s">
        <v>271</v>
      </c>
      <c r="K132" s="17" t="s">
        <v>22</v>
      </c>
      <c r="L132" s="49">
        <f>(G132*10%)+G132</f>
        <v>253000000</v>
      </c>
      <c r="M132" s="6" t="s">
        <v>158</v>
      </c>
    </row>
    <row r="133" spans="1:13" ht="29.1" customHeight="1" x14ac:dyDescent="0.25">
      <c r="A133" s="17" t="s">
        <v>22</v>
      </c>
      <c r="B133" s="5" t="s">
        <v>161</v>
      </c>
      <c r="C133" s="5" t="s">
        <v>162</v>
      </c>
      <c r="D133" s="202" t="s">
        <v>22</v>
      </c>
      <c r="E133" s="203"/>
      <c r="F133" s="17" t="s">
        <v>22</v>
      </c>
      <c r="G133" s="49">
        <f>SUM(G135)</f>
        <v>37800000</v>
      </c>
      <c r="H133" s="5" t="s">
        <v>22</v>
      </c>
      <c r="I133" s="17" t="s">
        <v>22</v>
      </c>
      <c r="J133" s="5" t="s">
        <v>22</v>
      </c>
      <c r="K133" s="17" t="s">
        <v>22</v>
      </c>
      <c r="L133" s="6" t="s">
        <v>32</v>
      </c>
      <c r="M133" s="6" t="s">
        <v>163</v>
      </c>
    </row>
    <row r="134" spans="1:13" ht="57" customHeight="1" x14ac:dyDescent="0.25">
      <c r="A134" s="18" t="s">
        <v>22</v>
      </c>
      <c r="B134" s="19" t="s">
        <v>22</v>
      </c>
      <c r="C134" s="19" t="s">
        <v>22</v>
      </c>
      <c r="D134" s="219" t="s">
        <v>164</v>
      </c>
      <c r="E134" s="220"/>
      <c r="F134" s="18" t="s">
        <v>165</v>
      </c>
      <c r="G134" s="50" t="s">
        <v>22</v>
      </c>
      <c r="H134" s="19" t="s">
        <v>38</v>
      </c>
      <c r="I134" s="18" t="s">
        <v>22</v>
      </c>
      <c r="J134" s="19" t="s">
        <v>22</v>
      </c>
      <c r="K134" s="18" t="s">
        <v>166</v>
      </c>
      <c r="L134" s="20" t="s">
        <v>22</v>
      </c>
      <c r="M134" s="20" t="s">
        <v>22</v>
      </c>
    </row>
    <row r="135" spans="1:13" ht="29.1" customHeight="1" x14ac:dyDescent="0.25">
      <c r="A135" s="17" t="s">
        <v>22</v>
      </c>
      <c r="B135" s="5" t="s">
        <v>22</v>
      </c>
      <c r="C135" s="5" t="s">
        <v>162</v>
      </c>
      <c r="D135" s="202" t="s">
        <v>22</v>
      </c>
      <c r="E135" s="203"/>
      <c r="F135" s="17" t="s">
        <v>22</v>
      </c>
      <c r="G135" s="49">
        <f>SUM(G137)</f>
        <v>37800000</v>
      </c>
      <c r="H135" s="5" t="s">
        <v>22</v>
      </c>
      <c r="I135" s="17" t="s">
        <v>22</v>
      </c>
      <c r="J135" s="5" t="s">
        <v>22</v>
      </c>
      <c r="K135" s="17" t="s">
        <v>22</v>
      </c>
      <c r="L135" s="6" t="s">
        <v>32</v>
      </c>
      <c r="M135" s="6" t="s">
        <v>163</v>
      </c>
    </row>
    <row r="136" spans="1:13" ht="54" customHeight="1" x14ac:dyDescent="0.25">
      <c r="A136" s="18" t="s">
        <v>22</v>
      </c>
      <c r="B136" s="19" t="s">
        <v>22</v>
      </c>
      <c r="C136" s="19" t="s">
        <v>22</v>
      </c>
      <c r="D136" s="204" t="s">
        <v>167</v>
      </c>
      <c r="E136" s="205"/>
      <c r="F136" s="18" t="s">
        <v>168</v>
      </c>
      <c r="G136" s="50" t="s">
        <v>22</v>
      </c>
      <c r="H136" s="19" t="s">
        <v>38</v>
      </c>
      <c r="I136" s="18" t="s">
        <v>22</v>
      </c>
      <c r="J136" s="19" t="s">
        <v>22</v>
      </c>
      <c r="K136" s="18" t="s">
        <v>168</v>
      </c>
      <c r="L136" s="20" t="s">
        <v>22</v>
      </c>
      <c r="M136" s="20" t="s">
        <v>22</v>
      </c>
    </row>
    <row r="137" spans="1:13" ht="54.75" customHeight="1" x14ac:dyDescent="0.25">
      <c r="A137" s="17" t="s">
        <v>22</v>
      </c>
      <c r="B137" s="5" t="s">
        <v>22</v>
      </c>
      <c r="C137" s="5" t="s">
        <v>22</v>
      </c>
      <c r="D137" s="181" t="s">
        <v>22</v>
      </c>
      <c r="E137" s="182" t="s">
        <v>169</v>
      </c>
      <c r="F137" s="17" t="s">
        <v>168</v>
      </c>
      <c r="G137" s="49">
        <v>37800000</v>
      </c>
      <c r="H137" s="5" t="s">
        <v>38</v>
      </c>
      <c r="I137" s="17" t="s">
        <v>136</v>
      </c>
      <c r="J137" s="5" t="s">
        <v>272</v>
      </c>
      <c r="K137" s="17" t="s">
        <v>22</v>
      </c>
      <c r="L137" s="49">
        <f>(G137*10%)+G137</f>
        <v>41580000</v>
      </c>
      <c r="M137" s="6" t="s">
        <v>163</v>
      </c>
    </row>
    <row r="138" spans="1:13" ht="38.25" customHeight="1" x14ac:dyDescent="0.25">
      <c r="A138" s="21" t="s">
        <v>170</v>
      </c>
      <c r="B138" s="22" t="s">
        <v>171</v>
      </c>
      <c r="C138" s="22" t="s">
        <v>172</v>
      </c>
      <c r="D138" s="206" t="s">
        <v>22</v>
      </c>
      <c r="E138" s="207"/>
      <c r="F138" s="22" t="s">
        <v>22</v>
      </c>
      <c r="G138" s="51">
        <f>SUM(G139,G144,G149)</f>
        <v>451732100</v>
      </c>
      <c r="H138" s="22" t="s">
        <v>22</v>
      </c>
      <c r="I138" s="22" t="s">
        <v>22</v>
      </c>
      <c r="J138" s="22" t="s">
        <v>22</v>
      </c>
      <c r="K138" s="22" t="s">
        <v>22</v>
      </c>
      <c r="L138" s="23">
        <v>0</v>
      </c>
      <c r="M138" s="23">
        <v>451732100</v>
      </c>
    </row>
    <row r="139" spans="1:13" ht="57.75" customHeight="1" x14ac:dyDescent="0.25">
      <c r="A139" s="17" t="s">
        <v>22</v>
      </c>
      <c r="B139" s="5" t="s">
        <v>173</v>
      </c>
      <c r="C139" s="5" t="s">
        <v>174</v>
      </c>
      <c r="D139" s="202" t="s">
        <v>22</v>
      </c>
      <c r="E139" s="203"/>
      <c r="F139" s="17" t="s">
        <v>22</v>
      </c>
      <c r="G139" s="49">
        <f>SUM(G141)</f>
        <v>50000000</v>
      </c>
      <c r="H139" s="5" t="s">
        <v>22</v>
      </c>
      <c r="I139" s="17" t="s">
        <v>22</v>
      </c>
      <c r="J139" s="5" t="s">
        <v>22</v>
      </c>
      <c r="K139" s="17" t="s">
        <v>22</v>
      </c>
      <c r="L139" s="6" t="s">
        <v>32</v>
      </c>
      <c r="M139" s="6" t="s">
        <v>101</v>
      </c>
    </row>
    <row r="140" spans="1:13" ht="57.75" customHeight="1" x14ac:dyDescent="0.25">
      <c r="A140" s="18" t="s">
        <v>22</v>
      </c>
      <c r="B140" s="19" t="s">
        <v>22</v>
      </c>
      <c r="C140" s="19" t="s">
        <v>22</v>
      </c>
      <c r="D140" s="219" t="s">
        <v>175</v>
      </c>
      <c r="E140" s="220"/>
      <c r="F140" s="18" t="s">
        <v>20</v>
      </c>
      <c r="G140" s="50" t="s">
        <v>22</v>
      </c>
      <c r="H140" s="19" t="s">
        <v>176</v>
      </c>
      <c r="I140" s="18" t="s">
        <v>22</v>
      </c>
      <c r="J140" s="19" t="s">
        <v>22</v>
      </c>
      <c r="K140" s="18" t="s">
        <v>20</v>
      </c>
      <c r="L140" s="20" t="s">
        <v>22</v>
      </c>
      <c r="M140" s="20" t="s">
        <v>22</v>
      </c>
    </row>
    <row r="141" spans="1:13" ht="29.1" customHeight="1" x14ac:dyDescent="0.25">
      <c r="A141" s="17" t="s">
        <v>22</v>
      </c>
      <c r="B141" s="5" t="s">
        <v>22</v>
      </c>
      <c r="C141" s="5" t="s">
        <v>177</v>
      </c>
      <c r="D141" s="202" t="s">
        <v>22</v>
      </c>
      <c r="E141" s="203"/>
      <c r="F141" s="17" t="s">
        <v>22</v>
      </c>
      <c r="G141" s="49">
        <f>SUM(G143)</f>
        <v>50000000</v>
      </c>
      <c r="H141" s="5" t="s">
        <v>22</v>
      </c>
      <c r="I141" s="17" t="s">
        <v>22</v>
      </c>
      <c r="J141" s="5" t="s">
        <v>22</v>
      </c>
      <c r="K141" s="17" t="s">
        <v>22</v>
      </c>
      <c r="L141" s="6" t="s">
        <v>32</v>
      </c>
      <c r="M141" s="6" t="s">
        <v>101</v>
      </c>
    </row>
    <row r="142" spans="1:13" ht="55.5" customHeight="1" x14ac:dyDescent="0.25">
      <c r="A142" s="18" t="s">
        <v>22</v>
      </c>
      <c r="B142" s="19" t="s">
        <v>22</v>
      </c>
      <c r="C142" s="19" t="s">
        <v>22</v>
      </c>
      <c r="D142" s="204" t="s">
        <v>178</v>
      </c>
      <c r="E142" s="205"/>
      <c r="F142" s="18" t="s">
        <v>40</v>
      </c>
      <c r="G142" s="50" t="s">
        <v>22</v>
      </c>
      <c r="H142" s="19" t="s">
        <v>38</v>
      </c>
      <c r="I142" s="18" t="s">
        <v>22</v>
      </c>
      <c r="J142" s="19" t="s">
        <v>22</v>
      </c>
      <c r="K142" s="18" t="s">
        <v>179</v>
      </c>
      <c r="L142" s="20" t="s">
        <v>22</v>
      </c>
      <c r="M142" s="20" t="s">
        <v>22</v>
      </c>
    </row>
    <row r="143" spans="1:13" ht="57.75" customHeight="1" x14ac:dyDescent="0.25">
      <c r="A143" s="17" t="s">
        <v>22</v>
      </c>
      <c r="B143" s="5" t="s">
        <v>22</v>
      </c>
      <c r="C143" s="5" t="s">
        <v>22</v>
      </c>
      <c r="D143" s="181" t="s">
        <v>22</v>
      </c>
      <c r="E143" s="182" t="s">
        <v>180</v>
      </c>
      <c r="F143" s="17" t="s">
        <v>181</v>
      </c>
      <c r="G143" s="49">
        <v>50000000</v>
      </c>
      <c r="H143" s="5" t="s">
        <v>38</v>
      </c>
      <c r="I143" s="17" t="s">
        <v>136</v>
      </c>
      <c r="J143" s="5" t="s">
        <v>273</v>
      </c>
      <c r="K143" s="17" t="s">
        <v>22</v>
      </c>
      <c r="L143" s="49">
        <f>(G143*10%)+G143</f>
        <v>55000000</v>
      </c>
      <c r="M143" s="6" t="s">
        <v>101</v>
      </c>
    </row>
    <row r="144" spans="1:13" ht="29.1" customHeight="1" x14ac:dyDescent="0.25">
      <c r="A144" s="17" t="s">
        <v>22</v>
      </c>
      <c r="B144" s="5" t="s">
        <v>182</v>
      </c>
      <c r="C144" s="5" t="s">
        <v>183</v>
      </c>
      <c r="D144" s="202" t="s">
        <v>22</v>
      </c>
      <c r="E144" s="203"/>
      <c r="F144" s="17" t="s">
        <v>22</v>
      </c>
      <c r="G144" s="49">
        <f>SUM(G146)</f>
        <v>65000000</v>
      </c>
      <c r="H144" s="5" t="s">
        <v>22</v>
      </c>
      <c r="I144" s="17" t="s">
        <v>22</v>
      </c>
      <c r="J144" s="5" t="s">
        <v>22</v>
      </c>
      <c r="K144" s="17" t="s">
        <v>22</v>
      </c>
      <c r="L144" s="6" t="s">
        <v>32</v>
      </c>
      <c r="M144" s="6" t="s">
        <v>184</v>
      </c>
    </row>
    <row r="145" spans="1:13" ht="56.25" customHeight="1" x14ac:dyDescent="0.25">
      <c r="A145" s="17" t="s">
        <v>22</v>
      </c>
      <c r="B145" s="5" t="s">
        <v>22</v>
      </c>
      <c r="C145" s="5" t="s">
        <v>22</v>
      </c>
      <c r="D145" s="224" t="s">
        <v>185</v>
      </c>
      <c r="E145" s="225"/>
      <c r="F145" s="24" t="s">
        <v>186</v>
      </c>
      <c r="G145" s="53" t="s">
        <v>22</v>
      </c>
      <c r="H145" s="26" t="s">
        <v>38</v>
      </c>
      <c r="I145" s="24" t="s">
        <v>22</v>
      </c>
      <c r="J145" s="5" t="s">
        <v>22</v>
      </c>
      <c r="K145" s="17" t="s">
        <v>187</v>
      </c>
      <c r="L145" s="6" t="s">
        <v>22</v>
      </c>
      <c r="M145" s="25" t="s">
        <v>22</v>
      </c>
    </row>
    <row r="146" spans="1:13" ht="29.1" customHeight="1" x14ac:dyDescent="0.25">
      <c r="A146" s="17" t="s">
        <v>22</v>
      </c>
      <c r="B146" s="5" t="s">
        <v>22</v>
      </c>
      <c r="C146" s="5" t="s">
        <v>188</v>
      </c>
      <c r="D146" s="202" t="s">
        <v>22</v>
      </c>
      <c r="E146" s="203"/>
      <c r="F146" s="17" t="s">
        <v>22</v>
      </c>
      <c r="G146" s="49">
        <f>SUM(G148)</f>
        <v>65000000</v>
      </c>
      <c r="H146" s="5" t="s">
        <v>22</v>
      </c>
      <c r="I146" s="17" t="s">
        <v>22</v>
      </c>
      <c r="J146" s="5" t="s">
        <v>22</v>
      </c>
      <c r="K146" s="17" t="s">
        <v>22</v>
      </c>
      <c r="L146" s="6" t="s">
        <v>32</v>
      </c>
      <c r="M146" s="6" t="s">
        <v>184</v>
      </c>
    </row>
    <row r="147" spans="1:13" ht="65.25" customHeight="1" x14ac:dyDescent="0.25">
      <c r="A147" s="18" t="s">
        <v>22</v>
      </c>
      <c r="B147" s="19" t="s">
        <v>22</v>
      </c>
      <c r="C147" s="19" t="s">
        <v>22</v>
      </c>
      <c r="D147" s="204" t="s">
        <v>189</v>
      </c>
      <c r="E147" s="205"/>
      <c r="F147" s="18" t="s">
        <v>190</v>
      </c>
      <c r="G147" s="50" t="s">
        <v>22</v>
      </c>
      <c r="H147" s="19" t="s">
        <v>38</v>
      </c>
      <c r="I147" s="18" t="s">
        <v>22</v>
      </c>
      <c r="J147" s="19" t="s">
        <v>22</v>
      </c>
      <c r="K147" s="18" t="s">
        <v>190</v>
      </c>
      <c r="L147" s="20" t="s">
        <v>22</v>
      </c>
      <c r="M147" s="20" t="s">
        <v>22</v>
      </c>
    </row>
    <row r="148" spans="1:13" ht="66.75" customHeight="1" x14ac:dyDescent="0.25">
      <c r="A148" s="17" t="s">
        <v>22</v>
      </c>
      <c r="B148" s="5" t="s">
        <v>22</v>
      </c>
      <c r="C148" s="5" t="s">
        <v>22</v>
      </c>
      <c r="D148" s="181" t="s">
        <v>22</v>
      </c>
      <c r="E148" s="182" t="s">
        <v>191</v>
      </c>
      <c r="F148" s="17" t="s">
        <v>190</v>
      </c>
      <c r="G148" s="49">
        <v>65000000</v>
      </c>
      <c r="H148" s="5" t="s">
        <v>38</v>
      </c>
      <c r="I148" s="17" t="s">
        <v>136</v>
      </c>
      <c r="J148" s="5" t="s">
        <v>271</v>
      </c>
      <c r="K148" s="17" t="s">
        <v>22</v>
      </c>
      <c r="L148" s="49">
        <f>(G148*10%)+G148</f>
        <v>71500000</v>
      </c>
      <c r="M148" s="6" t="s">
        <v>184</v>
      </c>
    </row>
    <row r="149" spans="1:13" ht="42" customHeight="1" x14ac:dyDescent="0.25">
      <c r="A149" s="17" t="s">
        <v>22</v>
      </c>
      <c r="B149" s="5" t="s">
        <v>192</v>
      </c>
      <c r="C149" s="5" t="s">
        <v>193</v>
      </c>
      <c r="D149" s="202" t="s">
        <v>22</v>
      </c>
      <c r="E149" s="203"/>
      <c r="F149" s="17" t="s">
        <v>22</v>
      </c>
      <c r="G149" s="49">
        <f>SUM(G151)</f>
        <v>336732100</v>
      </c>
      <c r="H149" s="5" t="s">
        <v>22</v>
      </c>
      <c r="I149" s="17" t="s">
        <v>22</v>
      </c>
      <c r="J149" s="5" t="s">
        <v>22</v>
      </c>
      <c r="K149" s="17" t="s">
        <v>22</v>
      </c>
      <c r="L149" s="6" t="s">
        <v>32</v>
      </c>
      <c r="M149" s="6" t="s">
        <v>194</v>
      </c>
    </row>
    <row r="150" spans="1:13" ht="65.25" customHeight="1" x14ac:dyDescent="0.25">
      <c r="A150" s="18" t="s">
        <v>22</v>
      </c>
      <c r="B150" s="19" t="s">
        <v>22</v>
      </c>
      <c r="C150" s="19" t="s">
        <v>22</v>
      </c>
      <c r="D150" s="219" t="s">
        <v>195</v>
      </c>
      <c r="E150" s="220"/>
      <c r="F150" s="18" t="s">
        <v>196</v>
      </c>
      <c r="G150" s="50" t="s">
        <v>22</v>
      </c>
      <c r="H150" s="19" t="s">
        <v>38</v>
      </c>
      <c r="I150" s="18" t="s">
        <v>22</v>
      </c>
      <c r="J150" s="19" t="s">
        <v>22</v>
      </c>
      <c r="K150" s="18" t="s">
        <v>197</v>
      </c>
      <c r="L150" s="20" t="s">
        <v>22</v>
      </c>
      <c r="M150" s="20" t="s">
        <v>22</v>
      </c>
    </row>
    <row r="151" spans="1:13" ht="30.75" customHeight="1" x14ac:dyDescent="0.25">
      <c r="A151" s="17" t="s">
        <v>22</v>
      </c>
      <c r="B151" s="5" t="s">
        <v>22</v>
      </c>
      <c r="C151" s="5" t="s">
        <v>198</v>
      </c>
      <c r="D151" s="202" t="s">
        <v>22</v>
      </c>
      <c r="E151" s="203"/>
      <c r="F151" s="17" t="s">
        <v>22</v>
      </c>
      <c r="G151" s="49">
        <f>SUM(G153)</f>
        <v>336732100</v>
      </c>
      <c r="H151" s="5" t="s">
        <v>22</v>
      </c>
      <c r="I151" s="17" t="s">
        <v>22</v>
      </c>
      <c r="J151" s="5" t="s">
        <v>22</v>
      </c>
      <c r="K151" s="17" t="s">
        <v>22</v>
      </c>
      <c r="L151" s="6" t="s">
        <v>32</v>
      </c>
      <c r="M151" s="6" t="s">
        <v>194</v>
      </c>
    </row>
    <row r="152" spans="1:13" ht="66.75" customHeight="1" x14ac:dyDescent="0.25">
      <c r="A152" s="18" t="s">
        <v>22</v>
      </c>
      <c r="B152" s="19" t="s">
        <v>22</v>
      </c>
      <c r="C152" s="19" t="s">
        <v>22</v>
      </c>
      <c r="D152" s="204" t="s">
        <v>199</v>
      </c>
      <c r="E152" s="205"/>
      <c r="F152" s="18" t="s">
        <v>21</v>
      </c>
      <c r="G152" s="50" t="s">
        <v>22</v>
      </c>
      <c r="H152" s="19" t="s">
        <v>38</v>
      </c>
      <c r="I152" s="18" t="s">
        <v>22</v>
      </c>
      <c r="J152" s="19" t="s">
        <v>22</v>
      </c>
      <c r="K152" s="18" t="s">
        <v>21</v>
      </c>
      <c r="L152" s="20" t="s">
        <v>22</v>
      </c>
      <c r="M152" s="20" t="s">
        <v>22</v>
      </c>
    </row>
    <row r="153" spans="1:13" ht="66" customHeight="1" x14ac:dyDescent="0.25">
      <c r="A153" s="17" t="s">
        <v>22</v>
      </c>
      <c r="B153" s="5" t="s">
        <v>22</v>
      </c>
      <c r="C153" s="5" t="s">
        <v>22</v>
      </c>
      <c r="D153" s="181" t="s">
        <v>22</v>
      </c>
      <c r="E153" s="182" t="s">
        <v>200</v>
      </c>
      <c r="F153" s="17" t="s">
        <v>21</v>
      </c>
      <c r="G153" s="49">
        <v>336732100</v>
      </c>
      <c r="H153" s="5" t="s">
        <v>38</v>
      </c>
      <c r="I153" s="17" t="s">
        <v>136</v>
      </c>
      <c r="J153" s="5" t="s">
        <v>271</v>
      </c>
      <c r="K153" s="17" t="s">
        <v>22</v>
      </c>
      <c r="L153" s="49">
        <f>(G153*10%)+G153</f>
        <v>370405310</v>
      </c>
      <c r="M153" s="6" t="s">
        <v>194</v>
      </c>
    </row>
    <row r="154" spans="1:13" ht="26.25" customHeight="1" x14ac:dyDescent="0.25">
      <c r="A154" s="21" t="s">
        <v>201</v>
      </c>
      <c r="B154" s="22" t="s">
        <v>202</v>
      </c>
      <c r="C154" s="22" t="s">
        <v>203</v>
      </c>
      <c r="D154" s="206" t="s">
        <v>22</v>
      </c>
      <c r="E154" s="207"/>
      <c r="F154" s="22" t="s">
        <v>22</v>
      </c>
      <c r="G154" s="51">
        <f>SUM(G155)</f>
        <v>335000000</v>
      </c>
      <c r="H154" s="22" t="s">
        <v>22</v>
      </c>
      <c r="I154" s="22" t="s">
        <v>22</v>
      </c>
      <c r="J154" s="22" t="s">
        <v>22</v>
      </c>
      <c r="K154" s="22" t="s">
        <v>22</v>
      </c>
      <c r="L154" s="23">
        <v>0</v>
      </c>
      <c r="M154" s="31">
        <v>335000000</v>
      </c>
    </row>
    <row r="155" spans="1:13" ht="69" customHeight="1" x14ac:dyDescent="0.25">
      <c r="A155" s="17" t="s">
        <v>22</v>
      </c>
      <c r="B155" s="5" t="s">
        <v>204</v>
      </c>
      <c r="C155" s="5" t="s">
        <v>205</v>
      </c>
      <c r="D155" s="202" t="s">
        <v>22</v>
      </c>
      <c r="E155" s="203"/>
      <c r="F155" s="17" t="s">
        <v>22</v>
      </c>
      <c r="G155" s="49">
        <f>SUM(G157,G160)</f>
        <v>335000000</v>
      </c>
      <c r="H155" s="5" t="s">
        <v>22</v>
      </c>
      <c r="I155" s="17" t="s">
        <v>22</v>
      </c>
      <c r="J155" s="5" t="s">
        <v>22</v>
      </c>
      <c r="K155" s="17" t="s">
        <v>22</v>
      </c>
      <c r="L155" s="6" t="s">
        <v>32</v>
      </c>
      <c r="M155" s="30">
        <v>335000000</v>
      </c>
    </row>
    <row r="156" spans="1:13" ht="60" customHeight="1" x14ac:dyDescent="0.25">
      <c r="A156" s="18" t="s">
        <v>22</v>
      </c>
      <c r="B156" s="19" t="s">
        <v>22</v>
      </c>
      <c r="C156" s="19" t="s">
        <v>22</v>
      </c>
      <c r="D156" s="219" t="s">
        <v>207</v>
      </c>
      <c r="E156" s="220"/>
      <c r="F156" s="18" t="s">
        <v>208</v>
      </c>
      <c r="G156" s="50" t="s">
        <v>22</v>
      </c>
      <c r="H156" s="19" t="s">
        <v>38</v>
      </c>
      <c r="I156" s="18" t="s">
        <v>22</v>
      </c>
      <c r="J156" s="19" t="s">
        <v>22</v>
      </c>
      <c r="K156" s="18" t="s">
        <v>208</v>
      </c>
      <c r="L156" s="20" t="s">
        <v>22</v>
      </c>
      <c r="M156" s="20" t="s">
        <v>22</v>
      </c>
    </row>
    <row r="157" spans="1:13" ht="80.25" customHeight="1" x14ac:dyDescent="0.25">
      <c r="A157" s="17" t="s">
        <v>22</v>
      </c>
      <c r="B157" s="5" t="s">
        <v>22</v>
      </c>
      <c r="C157" s="5" t="s">
        <v>209</v>
      </c>
      <c r="D157" s="202" t="s">
        <v>22</v>
      </c>
      <c r="E157" s="203"/>
      <c r="F157" s="17" t="s">
        <v>22</v>
      </c>
      <c r="G157" s="49">
        <f>SUM(G159)</f>
        <v>150000000</v>
      </c>
      <c r="H157" s="5" t="s">
        <v>22</v>
      </c>
      <c r="I157" s="17" t="s">
        <v>22</v>
      </c>
      <c r="J157" s="5" t="s">
        <v>22</v>
      </c>
      <c r="K157" s="17" t="s">
        <v>22</v>
      </c>
      <c r="L157" s="6" t="s">
        <v>32</v>
      </c>
      <c r="M157" s="6" t="s">
        <v>206</v>
      </c>
    </row>
    <row r="158" spans="1:13" ht="53.25" customHeight="1" x14ac:dyDescent="0.25">
      <c r="A158" s="18" t="s">
        <v>22</v>
      </c>
      <c r="B158" s="19" t="s">
        <v>22</v>
      </c>
      <c r="C158" s="19" t="s">
        <v>22</v>
      </c>
      <c r="D158" s="204" t="s">
        <v>210</v>
      </c>
      <c r="E158" s="205"/>
      <c r="F158" s="18" t="s">
        <v>211</v>
      </c>
      <c r="G158" s="50" t="s">
        <v>22</v>
      </c>
      <c r="H158" s="19" t="s">
        <v>38</v>
      </c>
      <c r="I158" s="18" t="s">
        <v>22</v>
      </c>
      <c r="J158" s="19" t="s">
        <v>22</v>
      </c>
      <c r="K158" s="18" t="s">
        <v>211</v>
      </c>
      <c r="L158" s="20" t="s">
        <v>22</v>
      </c>
      <c r="M158" s="20" t="s">
        <v>22</v>
      </c>
    </row>
    <row r="159" spans="1:13" ht="69" customHeight="1" x14ac:dyDescent="0.25">
      <c r="A159" s="17" t="s">
        <v>22</v>
      </c>
      <c r="B159" s="5" t="s">
        <v>22</v>
      </c>
      <c r="C159" s="5" t="s">
        <v>22</v>
      </c>
      <c r="D159" s="181" t="s">
        <v>22</v>
      </c>
      <c r="E159" s="182" t="s">
        <v>212</v>
      </c>
      <c r="F159" s="17" t="s">
        <v>211</v>
      </c>
      <c r="G159" s="49">
        <v>150000000</v>
      </c>
      <c r="H159" s="5" t="s">
        <v>38</v>
      </c>
      <c r="I159" s="17" t="s">
        <v>136</v>
      </c>
      <c r="J159" s="5" t="s">
        <v>274</v>
      </c>
      <c r="K159" s="17" t="s">
        <v>22</v>
      </c>
      <c r="L159" s="49">
        <f>(G159*10%)+G159</f>
        <v>165000000</v>
      </c>
      <c r="M159" s="6" t="s">
        <v>206</v>
      </c>
    </row>
    <row r="160" spans="1:13" ht="29.1" customHeight="1" x14ac:dyDescent="0.25">
      <c r="A160" s="17" t="s">
        <v>22</v>
      </c>
      <c r="B160" s="5" t="s">
        <v>22</v>
      </c>
      <c r="C160" s="5" t="s">
        <v>213</v>
      </c>
      <c r="D160" s="202" t="s">
        <v>22</v>
      </c>
      <c r="E160" s="203"/>
      <c r="F160" s="17" t="s">
        <v>22</v>
      </c>
      <c r="G160" s="49">
        <f>SUM(G162)</f>
        <v>185000000</v>
      </c>
      <c r="H160" s="5" t="s">
        <v>22</v>
      </c>
      <c r="I160" s="17" t="s">
        <v>22</v>
      </c>
      <c r="J160" s="5" t="s">
        <v>22</v>
      </c>
      <c r="K160" s="17" t="s">
        <v>22</v>
      </c>
      <c r="L160" s="6" t="s">
        <v>32</v>
      </c>
      <c r="M160" s="30">
        <v>185000000</v>
      </c>
    </row>
    <row r="161" spans="1:14" ht="105.75" customHeight="1" x14ac:dyDescent="0.25">
      <c r="A161" s="18" t="s">
        <v>22</v>
      </c>
      <c r="B161" s="19" t="s">
        <v>22</v>
      </c>
      <c r="C161" s="19" t="s">
        <v>22</v>
      </c>
      <c r="D161" s="204" t="s">
        <v>214</v>
      </c>
      <c r="E161" s="205"/>
      <c r="F161" s="18" t="s">
        <v>211</v>
      </c>
      <c r="G161" s="50" t="s">
        <v>22</v>
      </c>
      <c r="H161" s="19" t="s">
        <v>38</v>
      </c>
      <c r="I161" s="18" t="s">
        <v>22</v>
      </c>
      <c r="J161" s="19" t="s">
        <v>22</v>
      </c>
      <c r="K161" s="18" t="s">
        <v>211</v>
      </c>
      <c r="L161" s="20" t="s">
        <v>22</v>
      </c>
      <c r="M161" s="20" t="s">
        <v>22</v>
      </c>
    </row>
    <row r="162" spans="1:14" ht="65.25" customHeight="1" x14ac:dyDescent="0.25">
      <c r="A162" s="17" t="s">
        <v>22</v>
      </c>
      <c r="B162" s="5" t="s">
        <v>22</v>
      </c>
      <c r="C162" s="5" t="s">
        <v>22</v>
      </c>
      <c r="D162" s="181" t="s">
        <v>22</v>
      </c>
      <c r="E162" s="182" t="s">
        <v>215</v>
      </c>
      <c r="F162" s="17" t="s">
        <v>211</v>
      </c>
      <c r="G162" s="49">
        <v>185000000</v>
      </c>
      <c r="H162" s="5" t="s">
        <v>38</v>
      </c>
      <c r="I162" s="17" t="s">
        <v>136</v>
      </c>
      <c r="J162" s="5" t="s">
        <v>275</v>
      </c>
      <c r="K162" s="17" t="s">
        <v>22</v>
      </c>
      <c r="L162" s="49">
        <f>(G162*10%)+G162</f>
        <v>203500000</v>
      </c>
      <c r="M162" s="30">
        <v>185000000</v>
      </c>
    </row>
    <row r="163" spans="1:14" ht="26.25" customHeight="1" x14ac:dyDescent="0.25">
      <c r="A163" s="15" t="s">
        <v>22</v>
      </c>
      <c r="B163" s="8" t="s">
        <v>16</v>
      </c>
      <c r="C163" s="8" t="s">
        <v>216</v>
      </c>
      <c r="D163" s="191" t="s">
        <v>22</v>
      </c>
      <c r="E163" s="192"/>
      <c r="F163" s="8" t="s">
        <v>22</v>
      </c>
      <c r="G163" s="48">
        <f>SUM(G164)</f>
        <v>2495320000</v>
      </c>
      <c r="H163" s="8" t="s">
        <v>22</v>
      </c>
      <c r="I163" s="8" t="s">
        <v>22</v>
      </c>
      <c r="J163" s="8" t="s">
        <v>22</v>
      </c>
      <c r="K163" s="8" t="s">
        <v>22</v>
      </c>
      <c r="L163" s="186">
        <f>SUM(L164)</f>
        <v>1633852000</v>
      </c>
      <c r="M163" s="9">
        <v>1235320000</v>
      </c>
    </row>
    <row r="164" spans="1:14" ht="29.25" customHeight="1" x14ac:dyDescent="0.25">
      <c r="A164" s="15" t="s">
        <v>22</v>
      </c>
      <c r="B164" s="8" t="s">
        <v>217</v>
      </c>
      <c r="C164" s="8" t="s">
        <v>218</v>
      </c>
      <c r="D164" s="191" t="s">
        <v>22</v>
      </c>
      <c r="E164" s="192"/>
      <c r="F164" s="8" t="s">
        <v>22</v>
      </c>
      <c r="G164" s="48">
        <f>SUM(G165)</f>
        <v>2495320000</v>
      </c>
      <c r="H164" s="8" t="s">
        <v>22</v>
      </c>
      <c r="I164" s="8" t="s">
        <v>22</v>
      </c>
      <c r="J164" s="8" t="s">
        <v>22</v>
      </c>
      <c r="K164" s="8" t="s">
        <v>22</v>
      </c>
      <c r="L164" s="186">
        <f>SUM(L165)</f>
        <v>1633852000</v>
      </c>
      <c r="M164" s="9">
        <v>1235320000</v>
      </c>
    </row>
    <row r="165" spans="1:14" ht="35.25" customHeight="1" x14ac:dyDescent="0.25">
      <c r="A165" s="27" t="s">
        <v>26</v>
      </c>
      <c r="B165" s="28" t="s">
        <v>219</v>
      </c>
      <c r="C165" s="28" t="s">
        <v>220</v>
      </c>
      <c r="D165" s="217" t="s">
        <v>22</v>
      </c>
      <c r="E165" s="218"/>
      <c r="F165" s="28" t="s">
        <v>22</v>
      </c>
      <c r="G165" s="54">
        <f>SUM(G166)</f>
        <v>2495320000</v>
      </c>
      <c r="H165" s="28" t="s">
        <v>22</v>
      </c>
      <c r="I165" s="28" t="s">
        <v>22</v>
      </c>
      <c r="J165" s="28" t="s">
        <v>22</v>
      </c>
      <c r="K165" s="28" t="s">
        <v>22</v>
      </c>
      <c r="L165" s="187">
        <f>SUM(L166)</f>
        <v>1633852000</v>
      </c>
      <c r="M165" s="29">
        <v>1235320000</v>
      </c>
    </row>
    <row r="166" spans="1:14" ht="43.5" customHeight="1" x14ac:dyDescent="0.25">
      <c r="A166" s="17" t="s">
        <v>22</v>
      </c>
      <c r="B166" s="5" t="s">
        <v>221</v>
      </c>
      <c r="C166" s="5" t="s">
        <v>222</v>
      </c>
      <c r="D166" s="202" t="s">
        <v>22</v>
      </c>
      <c r="E166" s="203"/>
      <c r="F166" s="17" t="s">
        <v>22</v>
      </c>
      <c r="G166" s="49">
        <f>SUM(G169)</f>
        <v>2495320000</v>
      </c>
      <c r="H166" s="5" t="s">
        <v>22</v>
      </c>
      <c r="I166" s="17" t="s">
        <v>22</v>
      </c>
      <c r="J166" s="5" t="s">
        <v>22</v>
      </c>
      <c r="K166" s="17" t="s">
        <v>22</v>
      </c>
      <c r="L166" s="185">
        <f>SUM(L169)</f>
        <v>1633852000</v>
      </c>
      <c r="M166" s="6" t="s">
        <v>223</v>
      </c>
    </row>
    <row r="167" spans="1:14" ht="58.5" customHeight="1" x14ac:dyDescent="0.25">
      <c r="A167" s="18" t="s">
        <v>22</v>
      </c>
      <c r="B167" s="19" t="s">
        <v>22</v>
      </c>
      <c r="C167" s="19" t="s">
        <v>22</v>
      </c>
      <c r="D167" s="219" t="s">
        <v>224</v>
      </c>
      <c r="E167" s="220"/>
      <c r="F167" s="18" t="s">
        <v>225</v>
      </c>
      <c r="G167" s="50" t="s">
        <v>22</v>
      </c>
      <c r="H167" s="19" t="s">
        <v>38</v>
      </c>
      <c r="I167" s="18" t="s">
        <v>22</v>
      </c>
      <c r="J167" s="19" t="s">
        <v>22</v>
      </c>
      <c r="K167" s="18" t="s">
        <v>226</v>
      </c>
      <c r="L167" s="20" t="s">
        <v>22</v>
      </c>
      <c r="M167" s="20" t="s">
        <v>22</v>
      </c>
    </row>
    <row r="168" spans="1:14" ht="43.5" customHeight="1" x14ac:dyDescent="0.25">
      <c r="A168" s="17" t="s">
        <v>22</v>
      </c>
      <c r="B168" s="5" t="s">
        <v>22</v>
      </c>
      <c r="C168" s="5" t="s">
        <v>227</v>
      </c>
      <c r="D168" s="202" t="s">
        <v>22</v>
      </c>
      <c r="E168" s="203"/>
      <c r="F168" s="17" t="s">
        <v>22</v>
      </c>
      <c r="G168" s="49" t="s">
        <v>32</v>
      </c>
      <c r="H168" s="5" t="s">
        <v>22</v>
      </c>
      <c r="I168" s="17" t="s">
        <v>22</v>
      </c>
      <c r="J168" s="5" t="s">
        <v>22</v>
      </c>
      <c r="K168" s="17" t="s">
        <v>22</v>
      </c>
      <c r="L168" s="6" t="s">
        <v>32</v>
      </c>
      <c r="M168" s="6" t="s">
        <v>32</v>
      </c>
    </row>
    <row r="169" spans="1:14" ht="58.5" customHeight="1" x14ac:dyDescent="0.25">
      <c r="A169" s="17" t="s">
        <v>22</v>
      </c>
      <c r="B169" s="5" t="s">
        <v>22</v>
      </c>
      <c r="C169" s="5" t="s">
        <v>228</v>
      </c>
      <c r="D169" s="202" t="s">
        <v>22</v>
      </c>
      <c r="E169" s="203"/>
      <c r="F169" s="17" t="s">
        <v>22</v>
      </c>
      <c r="G169" s="49">
        <f>SUM(G171:G207)</f>
        <v>2495320000</v>
      </c>
      <c r="H169" s="5" t="s">
        <v>22</v>
      </c>
      <c r="I169" s="17" t="s">
        <v>22</v>
      </c>
      <c r="J169" s="5" t="s">
        <v>22</v>
      </c>
      <c r="K169" s="17" t="s">
        <v>22</v>
      </c>
      <c r="L169" s="185">
        <f>SUM(L170:L207)</f>
        <v>1633852000</v>
      </c>
      <c r="M169" s="6" t="s">
        <v>223</v>
      </c>
    </row>
    <row r="170" spans="1:14" s="42" customFormat="1" ht="79.5" customHeight="1" x14ac:dyDescent="0.25">
      <c r="A170" s="34" t="s">
        <v>22</v>
      </c>
      <c r="B170" s="37" t="s">
        <v>22</v>
      </c>
      <c r="C170" s="37" t="s">
        <v>22</v>
      </c>
      <c r="D170" s="222" t="s">
        <v>229</v>
      </c>
      <c r="E170" s="223"/>
      <c r="F170" s="34" t="s">
        <v>230</v>
      </c>
      <c r="G170" s="52" t="s">
        <v>22</v>
      </c>
      <c r="H170" s="37" t="s">
        <v>38</v>
      </c>
      <c r="I170" s="34" t="s">
        <v>22</v>
      </c>
      <c r="J170" s="37" t="s">
        <v>529</v>
      </c>
      <c r="K170" s="34" t="s">
        <v>230</v>
      </c>
      <c r="L170" s="40" t="s">
        <v>22</v>
      </c>
      <c r="M170" s="40" t="s">
        <v>22</v>
      </c>
    </row>
    <row r="171" spans="1:14" s="42" customFormat="1" ht="43.5" customHeight="1" x14ac:dyDescent="0.25">
      <c r="A171" s="34"/>
      <c r="B171" s="37"/>
      <c r="C171" s="37"/>
      <c r="D171" s="164" t="s">
        <v>14</v>
      </c>
      <c r="E171" s="184" t="s">
        <v>331</v>
      </c>
      <c r="F171" s="34">
        <v>1</v>
      </c>
      <c r="G171" s="52">
        <v>50000000</v>
      </c>
      <c r="H171" s="37" t="s">
        <v>292</v>
      </c>
      <c r="I171" s="34"/>
      <c r="J171" s="37" t="s">
        <v>530</v>
      </c>
      <c r="K171" s="34"/>
      <c r="L171" s="40"/>
      <c r="M171" s="40"/>
      <c r="N171" s="134">
        <f>SUM(G171:G195)</f>
        <v>1010000000</v>
      </c>
    </row>
    <row r="172" spans="1:14" s="42" customFormat="1" ht="39" customHeight="1" x14ac:dyDescent="0.25">
      <c r="A172" s="34"/>
      <c r="B172" s="37"/>
      <c r="C172" s="37"/>
      <c r="D172" s="164" t="s">
        <v>15</v>
      </c>
      <c r="E172" s="184" t="s">
        <v>332</v>
      </c>
      <c r="F172" s="34">
        <v>1</v>
      </c>
      <c r="G172" s="52">
        <v>50000000</v>
      </c>
      <c r="H172" s="37" t="s">
        <v>293</v>
      </c>
      <c r="I172" s="34"/>
      <c r="J172" s="37" t="s">
        <v>531</v>
      </c>
      <c r="K172" s="34"/>
      <c r="L172" s="40"/>
      <c r="M172" s="40"/>
    </row>
    <row r="173" spans="1:14" s="42" customFormat="1" ht="39" customHeight="1" x14ac:dyDescent="0.25">
      <c r="A173" s="34"/>
      <c r="B173" s="37"/>
      <c r="C173" s="37"/>
      <c r="D173" s="164" t="s">
        <v>16</v>
      </c>
      <c r="E173" s="56" t="s">
        <v>333</v>
      </c>
      <c r="F173" s="34">
        <v>1</v>
      </c>
      <c r="G173" s="52">
        <v>50000000</v>
      </c>
      <c r="H173" s="37" t="s">
        <v>294</v>
      </c>
      <c r="I173" s="34"/>
      <c r="J173" s="37" t="s">
        <v>532</v>
      </c>
      <c r="K173" s="34"/>
      <c r="L173" s="40"/>
      <c r="M173" s="40"/>
    </row>
    <row r="174" spans="1:14" s="42" customFormat="1" ht="51.75" customHeight="1" x14ac:dyDescent="0.25">
      <c r="A174" s="34"/>
      <c r="B174" s="37"/>
      <c r="C174" s="37"/>
      <c r="D174" s="164" t="s">
        <v>17</v>
      </c>
      <c r="E174" s="184" t="s">
        <v>334</v>
      </c>
      <c r="F174" s="34">
        <v>1</v>
      </c>
      <c r="G174" s="52">
        <v>50000000</v>
      </c>
      <c r="H174" s="37" t="s">
        <v>295</v>
      </c>
      <c r="I174" s="34"/>
      <c r="J174" s="37" t="s">
        <v>533</v>
      </c>
      <c r="K174" s="34"/>
      <c r="L174" s="40"/>
      <c r="M174" s="40"/>
    </row>
    <row r="175" spans="1:14" s="42" customFormat="1" ht="54" customHeight="1" x14ac:dyDescent="0.25">
      <c r="A175" s="34"/>
      <c r="B175" s="37"/>
      <c r="C175" s="37"/>
      <c r="D175" s="164" t="s">
        <v>399</v>
      </c>
      <c r="E175" s="184" t="s">
        <v>335</v>
      </c>
      <c r="F175" s="34">
        <v>1</v>
      </c>
      <c r="G175" s="52">
        <v>50000000</v>
      </c>
      <c r="H175" s="37" t="s">
        <v>296</v>
      </c>
      <c r="I175" s="34"/>
      <c r="J175" s="37" t="s">
        <v>534</v>
      </c>
      <c r="K175" s="34"/>
      <c r="L175" s="40"/>
      <c r="M175" s="40"/>
    </row>
    <row r="176" spans="1:14" s="42" customFormat="1" ht="55.5" customHeight="1" x14ac:dyDescent="0.25">
      <c r="A176" s="34"/>
      <c r="B176" s="37"/>
      <c r="C176" s="37"/>
      <c r="D176" s="164" t="s">
        <v>18</v>
      </c>
      <c r="E176" s="184" t="s">
        <v>364</v>
      </c>
      <c r="F176" s="34">
        <v>1</v>
      </c>
      <c r="G176" s="52">
        <v>50000000</v>
      </c>
      <c r="H176" s="37" t="s">
        <v>337</v>
      </c>
      <c r="I176" s="34"/>
      <c r="J176" s="37" t="s">
        <v>537</v>
      </c>
      <c r="K176" s="34"/>
      <c r="L176" s="40"/>
      <c r="M176" s="40"/>
    </row>
    <row r="177" spans="1:13" s="42" customFormat="1" ht="54.75" customHeight="1" x14ac:dyDescent="0.25">
      <c r="A177" s="34"/>
      <c r="B177" s="37"/>
      <c r="C177" s="37"/>
      <c r="D177" s="164" t="s">
        <v>19</v>
      </c>
      <c r="E177" s="184" t="s">
        <v>297</v>
      </c>
      <c r="F177" s="34">
        <v>1</v>
      </c>
      <c r="G177" s="52">
        <v>50000000</v>
      </c>
      <c r="H177" s="37" t="s">
        <v>338</v>
      </c>
      <c r="I177" s="34"/>
      <c r="J177" s="37" t="s">
        <v>535</v>
      </c>
      <c r="K177" s="34"/>
      <c r="L177" s="40"/>
      <c r="M177" s="40"/>
    </row>
    <row r="178" spans="1:13" s="42" customFormat="1" ht="44.25" customHeight="1" x14ac:dyDescent="0.25">
      <c r="A178" s="34"/>
      <c r="B178" s="37"/>
      <c r="C178" s="37"/>
      <c r="D178" s="164" t="s">
        <v>400</v>
      </c>
      <c r="E178" s="184" t="s">
        <v>336</v>
      </c>
      <c r="F178" s="34">
        <v>1</v>
      </c>
      <c r="G178" s="52">
        <v>50000000</v>
      </c>
      <c r="H178" s="37" t="s">
        <v>340</v>
      </c>
      <c r="I178" s="34"/>
      <c r="J178" s="37" t="s">
        <v>536</v>
      </c>
      <c r="K178" s="34"/>
      <c r="L178" s="40"/>
      <c r="M178" s="40"/>
    </row>
    <row r="179" spans="1:13" s="42" customFormat="1" ht="67.5" customHeight="1" x14ac:dyDescent="0.25">
      <c r="A179" s="34"/>
      <c r="B179" s="37"/>
      <c r="C179" s="37"/>
      <c r="D179" s="164" t="s">
        <v>401</v>
      </c>
      <c r="E179" s="184" t="s">
        <v>298</v>
      </c>
      <c r="F179" s="34">
        <v>1</v>
      </c>
      <c r="G179" s="52">
        <v>20000000</v>
      </c>
      <c r="H179" s="37" t="s">
        <v>339</v>
      </c>
      <c r="I179" s="34"/>
      <c r="J179" s="37" t="s">
        <v>538</v>
      </c>
      <c r="K179" s="34"/>
      <c r="L179" s="40"/>
      <c r="M179" s="40"/>
    </row>
    <row r="180" spans="1:13" s="42" customFormat="1" ht="42" customHeight="1" x14ac:dyDescent="0.25">
      <c r="A180" s="34"/>
      <c r="B180" s="37"/>
      <c r="C180" s="37"/>
      <c r="D180" s="164" t="s">
        <v>20</v>
      </c>
      <c r="E180" s="184" t="s">
        <v>299</v>
      </c>
      <c r="F180" s="34">
        <v>1</v>
      </c>
      <c r="G180" s="52">
        <v>50000000</v>
      </c>
      <c r="H180" s="37" t="s">
        <v>327</v>
      </c>
      <c r="I180" s="34"/>
      <c r="J180" s="37" t="s">
        <v>539</v>
      </c>
      <c r="K180" s="34"/>
      <c r="L180" s="40"/>
      <c r="M180" s="40"/>
    </row>
    <row r="181" spans="1:13" s="42" customFormat="1" ht="40.5" customHeight="1" x14ac:dyDescent="0.25">
      <c r="A181" s="34"/>
      <c r="B181" s="37"/>
      <c r="C181" s="37"/>
      <c r="D181" s="164" t="s">
        <v>402</v>
      </c>
      <c r="E181" s="175" t="s">
        <v>541</v>
      </c>
      <c r="F181" s="34">
        <v>1</v>
      </c>
      <c r="G181" s="163">
        <v>30000000</v>
      </c>
      <c r="H181" s="37" t="s">
        <v>542</v>
      </c>
      <c r="I181" s="34"/>
      <c r="J181" s="37" t="s">
        <v>540</v>
      </c>
      <c r="K181" s="34"/>
      <c r="L181" s="40"/>
      <c r="M181" s="40"/>
    </row>
    <row r="182" spans="1:13" s="42" customFormat="1" ht="40.5" customHeight="1" x14ac:dyDescent="0.25">
      <c r="A182" s="34"/>
      <c r="B182" s="37"/>
      <c r="C182" s="37"/>
      <c r="D182" s="164" t="s">
        <v>21</v>
      </c>
      <c r="E182" s="175" t="s">
        <v>503</v>
      </c>
      <c r="F182" s="34">
        <v>1</v>
      </c>
      <c r="G182" s="163">
        <v>30000000</v>
      </c>
      <c r="H182" s="37" t="s">
        <v>449</v>
      </c>
      <c r="I182" s="34"/>
      <c r="J182" s="37" t="s">
        <v>543</v>
      </c>
      <c r="K182" s="34"/>
      <c r="L182" s="40"/>
      <c r="M182" s="40"/>
    </row>
    <row r="183" spans="1:13" s="42" customFormat="1" ht="51.75" customHeight="1" x14ac:dyDescent="0.25">
      <c r="A183" s="34"/>
      <c r="B183" s="37"/>
      <c r="C183" s="37"/>
      <c r="D183" s="164" t="s">
        <v>403</v>
      </c>
      <c r="E183" s="175" t="s">
        <v>501</v>
      </c>
      <c r="F183" s="34">
        <v>1</v>
      </c>
      <c r="G183" s="163">
        <v>100000000</v>
      </c>
      <c r="H183" s="37" t="s">
        <v>502</v>
      </c>
      <c r="I183" s="34"/>
      <c r="J183" s="37" t="s">
        <v>545</v>
      </c>
      <c r="K183" s="34"/>
      <c r="L183" s="40"/>
      <c r="M183" s="40"/>
    </row>
    <row r="184" spans="1:13" s="42" customFormat="1" ht="54" customHeight="1" x14ac:dyDescent="0.25">
      <c r="A184" s="34"/>
      <c r="B184" s="37"/>
      <c r="C184" s="37"/>
      <c r="D184" s="164" t="s">
        <v>404</v>
      </c>
      <c r="E184" s="175" t="s">
        <v>499</v>
      </c>
      <c r="F184" s="34">
        <v>1</v>
      </c>
      <c r="G184" s="163">
        <v>20000000</v>
      </c>
      <c r="H184" s="37" t="s">
        <v>500</v>
      </c>
      <c r="I184" s="34"/>
      <c r="J184" s="37" t="s">
        <v>544</v>
      </c>
      <c r="K184" s="34"/>
      <c r="L184" s="40"/>
      <c r="M184" s="40"/>
    </row>
    <row r="185" spans="1:13" s="42" customFormat="1" ht="54" customHeight="1" x14ac:dyDescent="0.25">
      <c r="A185" s="34"/>
      <c r="B185" s="37"/>
      <c r="C185" s="37"/>
      <c r="D185" s="164" t="s">
        <v>405</v>
      </c>
      <c r="E185" s="175" t="s">
        <v>497</v>
      </c>
      <c r="F185" s="34">
        <v>1</v>
      </c>
      <c r="G185" s="163">
        <v>30000000</v>
      </c>
      <c r="H185" s="37" t="s">
        <v>498</v>
      </c>
      <c r="I185" s="34"/>
      <c r="J185" s="37" t="s">
        <v>546</v>
      </c>
      <c r="K185" s="34"/>
      <c r="L185" s="40"/>
      <c r="M185" s="40"/>
    </row>
    <row r="186" spans="1:13" s="42" customFormat="1" ht="53.25" customHeight="1" x14ac:dyDescent="0.25">
      <c r="A186" s="34"/>
      <c r="B186" s="37"/>
      <c r="C186" s="37"/>
      <c r="D186" s="164" t="s">
        <v>406</v>
      </c>
      <c r="E186" s="175" t="s">
        <v>495</v>
      </c>
      <c r="F186" s="34">
        <v>1</v>
      </c>
      <c r="G186" s="163">
        <v>40000000</v>
      </c>
      <c r="H186" s="37" t="s">
        <v>496</v>
      </c>
      <c r="I186" s="34"/>
      <c r="J186" s="37" t="s">
        <v>547</v>
      </c>
      <c r="K186" s="34"/>
      <c r="L186" s="40"/>
      <c r="M186" s="40"/>
    </row>
    <row r="187" spans="1:13" s="42" customFormat="1" ht="67.5" customHeight="1" x14ac:dyDescent="0.25">
      <c r="A187" s="34"/>
      <c r="B187" s="37"/>
      <c r="C187" s="37"/>
      <c r="D187" s="164" t="s">
        <v>407</v>
      </c>
      <c r="E187" s="175" t="s">
        <v>493</v>
      </c>
      <c r="F187" s="34">
        <v>1</v>
      </c>
      <c r="G187" s="163">
        <v>50000000</v>
      </c>
      <c r="H187" s="37" t="s">
        <v>494</v>
      </c>
      <c r="I187" s="34"/>
      <c r="J187" s="37" t="s">
        <v>548</v>
      </c>
      <c r="K187" s="34"/>
      <c r="L187" s="40"/>
      <c r="M187" s="40"/>
    </row>
    <row r="188" spans="1:13" s="42" customFormat="1" ht="53.25" customHeight="1" x14ac:dyDescent="0.25">
      <c r="A188" s="34"/>
      <c r="B188" s="37"/>
      <c r="C188" s="37"/>
      <c r="D188" s="164" t="s">
        <v>408</v>
      </c>
      <c r="E188" s="175" t="s">
        <v>492</v>
      </c>
      <c r="F188" s="34">
        <v>1</v>
      </c>
      <c r="G188" s="163">
        <v>30000000</v>
      </c>
      <c r="H188" s="37" t="s">
        <v>491</v>
      </c>
      <c r="I188" s="34"/>
      <c r="J188" s="37" t="s">
        <v>549</v>
      </c>
      <c r="K188" s="34"/>
      <c r="L188" s="40"/>
      <c r="M188" s="40"/>
    </row>
    <row r="189" spans="1:13" s="42" customFormat="1" ht="54" customHeight="1" x14ac:dyDescent="0.25">
      <c r="A189" s="34"/>
      <c r="B189" s="37"/>
      <c r="C189" s="37"/>
      <c r="D189" s="164" t="s">
        <v>409</v>
      </c>
      <c r="E189" s="175" t="s">
        <v>490</v>
      </c>
      <c r="F189" s="34">
        <v>1</v>
      </c>
      <c r="G189" s="163">
        <v>30000000</v>
      </c>
      <c r="H189" s="37" t="s">
        <v>491</v>
      </c>
      <c r="I189" s="34"/>
      <c r="J189" s="37" t="s">
        <v>550</v>
      </c>
      <c r="K189" s="34"/>
      <c r="L189" s="40"/>
      <c r="M189" s="40"/>
    </row>
    <row r="190" spans="1:13" s="42" customFormat="1" ht="39.75" customHeight="1" x14ac:dyDescent="0.25">
      <c r="A190" s="34"/>
      <c r="B190" s="37"/>
      <c r="C190" s="37"/>
      <c r="D190" s="164" t="s">
        <v>237</v>
      </c>
      <c r="E190" s="175" t="s">
        <v>488</v>
      </c>
      <c r="F190" s="34">
        <v>1</v>
      </c>
      <c r="G190" s="163">
        <v>30000000</v>
      </c>
      <c r="H190" s="37" t="s">
        <v>489</v>
      </c>
      <c r="I190" s="34"/>
      <c r="J190" s="37" t="s">
        <v>551</v>
      </c>
      <c r="K190" s="34"/>
      <c r="L190" s="40"/>
      <c r="M190" s="40"/>
    </row>
    <row r="191" spans="1:13" s="42" customFormat="1" ht="40.5" customHeight="1" x14ac:dyDescent="0.25">
      <c r="A191" s="34"/>
      <c r="B191" s="37"/>
      <c r="C191" s="37"/>
      <c r="D191" s="164" t="s">
        <v>410</v>
      </c>
      <c r="E191" s="175" t="s">
        <v>486</v>
      </c>
      <c r="F191" s="34">
        <v>1</v>
      </c>
      <c r="G191" s="163">
        <v>30000000</v>
      </c>
      <c r="H191" s="37" t="s">
        <v>487</v>
      </c>
      <c r="I191" s="34"/>
      <c r="J191" s="37" t="s">
        <v>552</v>
      </c>
      <c r="K191" s="34"/>
      <c r="L191" s="40"/>
      <c r="M191" s="40"/>
    </row>
    <row r="192" spans="1:13" s="42" customFormat="1" ht="42" customHeight="1" x14ac:dyDescent="0.25">
      <c r="A192" s="34"/>
      <c r="B192" s="37"/>
      <c r="C192" s="37"/>
      <c r="D192" s="164" t="s">
        <v>411</v>
      </c>
      <c r="E192" s="175" t="s">
        <v>484</v>
      </c>
      <c r="F192" s="34">
        <v>1</v>
      </c>
      <c r="G192" s="163">
        <v>30000000</v>
      </c>
      <c r="H192" s="37" t="s">
        <v>485</v>
      </c>
      <c r="I192" s="34"/>
      <c r="J192" s="37" t="s">
        <v>553</v>
      </c>
      <c r="K192" s="34"/>
      <c r="L192" s="40"/>
      <c r="M192" s="40"/>
    </row>
    <row r="193" spans="1:13" s="42" customFormat="1" ht="41.25" customHeight="1" x14ac:dyDescent="0.25">
      <c r="A193" s="34"/>
      <c r="B193" s="37"/>
      <c r="C193" s="37"/>
      <c r="D193" s="164" t="s">
        <v>412</v>
      </c>
      <c r="E193" s="175" t="s">
        <v>482</v>
      </c>
      <c r="F193" s="34">
        <v>1</v>
      </c>
      <c r="G193" s="163">
        <v>30000000</v>
      </c>
      <c r="H193" s="37" t="s">
        <v>483</v>
      </c>
      <c r="I193" s="34"/>
      <c r="J193" s="37" t="s">
        <v>554</v>
      </c>
      <c r="K193" s="34"/>
      <c r="L193" s="40"/>
      <c r="M193" s="40"/>
    </row>
    <row r="194" spans="1:13" s="42" customFormat="1" ht="41.25" customHeight="1" x14ac:dyDescent="0.25">
      <c r="A194" s="34"/>
      <c r="B194" s="37"/>
      <c r="C194" s="37"/>
      <c r="D194" s="164" t="s">
        <v>413</v>
      </c>
      <c r="E194" s="175" t="s">
        <v>480</v>
      </c>
      <c r="F194" s="34">
        <v>1</v>
      </c>
      <c r="G194" s="163">
        <v>30000000</v>
      </c>
      <c r="H194" s="37" t="s">
        <v>481</v>
      </c>
      <c r="I194" s="34"/>
      <c r="J194" s="37" t="s">
        <v>555</v>
      </c>
      <c r="K194" s="34"/>
      <c r="L194" s="40"/>
      <c r="M194" s="40"/>
    </row>
    <row r="195" spans="1:13" s="42" customFormat="1" ht="41.25" customHeight="1" x14ac:dyDescent="0.25">
      <c r="A195" s="34"/>
      <c r="B195" s="37"/>
      <c r="C195" s="37"/>
      <c r="D195" s="164" t="s">
        <v>414</v>
      </c>
      <c r="E195" s="175" t="s">
        <v>478</v>
      </c>
      <c r="F195" s="34">
        <v>1</v>
      </c>
      <c r="G195" s="163">
        <v>30000000</v>
      </c>
      <c r="H195" s="37" t="s">
        <v>479</v>
      </c>
      <c r="I195" s="34"/>
      <c r="J195" s="37" t="s">
        <v>556</v>
      </c>
      <c r="K195" s="34"/>
      <c r="L195" s="40"/>
      <c r="M195" s="40"/>
    </row>
    <row r="196" spans="1:13" ht="69" customHeight="1" x14ac:dyDescent="0.25">
      <c r="A196" s="17" t="s">
        <v>22</v>
      </c>
      <c r="B196" s="5" t="s">
        <v>22</v>
      </c>
      <c r="C196" s="5" t="s">
        <v>22</v>
      </c>
      <c r="D196" s="181" t="s">
        <v>22</v>
      </c>
      <c r="E196" s="182" t="s">
        <v>231</v>
      </c>
      <c r="F196" s="17" t="s">
        <v>230</v>
      </c>
      <c r="G196" s="50">
        <v>457000000</v>
      </c>
      <c r="H196" s="5" t="s">
        <v>38</v>
      </c>
      <c r="I196" s="17" t="s">
        <v>136</v>
      </c>
      <c r="J196" s="5" t="s">
        <v>276</v>
      </c>
      <c r="K196" s="17" t="s">
        <v>22</v>
      </c>
      <c r="L196" s="49">
        <f>(G196*10%)+G196</f>
        <v>502700000</v>
      </c>
      <c r="M196" s="6" t="s">
        <v>232</v>
      </c>
    </row>
    <row r="197" spans="1:13" ht="64.5" customHeight="1" x14ac:dyDescent="0.25">
      <c r="A197" s="17"/>
      <c r="B197" s="5"/>
      <c r="C197" s="5"/>
      <c r="D197" s="181"/>
      <c r="E197" s="182" t="s">
        <v>363</v>
      </c>
      <c r="F197" s="17">
        <v>130</v>
      </c>
      <c r="G197" s="52">
        <v>250000000</v>
      </c>
      <c r="H197" s="5" t="s">
        <v>38</v>
      </c>
      <c r="I197" s="17" t="s">
        <v>136</v>
      </c>
      <c r="J197" s="5" t="s">
        <v>276</v>
      </c>
      <c r="K197" s="17"/>
      <c r="L197" s="49">
        <f>(G197*10%)+G197</f>
        <v>275000000</v>
      </c>
      <c r="M197" s="6"/>
    </row>
    <row r="198" spans="1:13" ht="39" customHeight="1" x14ac:dyDescent="0.25">
      <c r="A198" s="18" t="s">
        <v>22</v>
      </c>
      <c r="B198" s="19" t="s">
        <v>22</v>
      </c>
      <c r="C198" s="19" t="s">
        <v>22</v>
      </c>
      <c r="D198" s="204" t="s">
        <v>233</v>
      </c>
      <c r="E198" s="205"/>
      <c r="F198" s="18" t="s">
        <v>179</v>
      </c>
      <c r="G198" s="50" t="s">
        <v>22</v>
      </c>
      <c r="H198" s="19" t="s">
        <v>176</v>
      </c>
      <c r="I198" s="18" t="s">
        <v>22</v>
      </c>
      <c r="J198" s="19" t="s">
        <v>22</v>
      </c>
      <c r="K198" s="18" t="s">
        <v>179</v>
      </c>
      <c r="L198" s="20" t="s">
        <v>22</v>
      </c>
      <c r="M198" s="20" t="s">
        <v>22</v>
      </c>
    </row>
    <row r="199" spans="1:13" ht="57.75" customHeight="1" x14ac:dyDescent="0.25">
      <c r="A199" s="17" t="s">
        <v>22</v>
      </c>
      <c r="B199" s="5" t="s">
        <v>22</v>
      </c>
      <c r="C199" s="5" t="s">
        <v>22</v>
      </c>
      <c r="D199" s="181" t="s">
        <v>22</v>
      </c>
      <c r="E199" s="182" t="s">
        <v>234</v>
      </c>
      <c r="F199" s="17" t="s">
        <v>179</v>
      </c>
      <c r="G199" s="49">
        <v>170000000</v>
      </c>
      <c r="H199" s="5" t="s">
        <v>176</v>
      </c>
      <c r="I199" s="17" t="s">
        <v>136</v>
      </c>
      <c r="J199" s="5" t="s">
        <v>277</v>
      </c>
      <c r="K199" s="17" t="s">
        <v>22</v>
      </c>
      <c r="L199" s="49">
        <f>(G199*10%)+G199</f>
        <v>187000000</v>
      </c>
      <c r="M199" s="6" t="s">
        <v>235</v>
      </c>
    </row>
    <row r="200" spans="1:13" ht="58.5" customHeight="1" x14ac:dyDescent="0.25">
      <c r="A200" s="18" t="s">
        <v>22</v>
      </c>
      <c r="B200" s="19" t="s">
        <v>22</v>
      </c>
      <c r="C200" s="19" t="s">
        <v>22</v>
      </c>
      <c r="D200" s="204" t="s">
        <v>236</v>
      </c>
      <c r="E200" s="205"/>
      <c r="F200" s="18" t="s">
        <v>237</v>
      </c>
      <c r="G200" s="50" t="s">
        <v>22</v>
      </c>
      <c r="H200" s="19" t="s">
        <v>176</v>
      </c>
      <c r="I200" s="18" t="s">
        <v>22</v>
      </c>
      <c r="J200" s="19" t="s">
        <v>22</v>
      </c>
      <c r="K200" s="18" t="s">
        <v>237</v>
      </c>
      <c r="L200" s="20" t="s">
        <v>22</v>
      </c>
      <c r="M200" s="20" t="s">
        <v>22</v>
      </c>
    </row>
    <row r="201" spans="1:13" ht="44.25" customHeight="1" x14ac:dyDescent="0.25">
      <c r="A201" s="17" t="s">
        <v>22</v>
      </c>
      <c r="B201" s="5" t="s">
        <v>22</v>
      </c>
      <c r="C201" s="5" t="s">
        <v>22</v>
      </c>
      <c r="D201" s="181" t="s">
        <v>22</v>
      </c>
      <c r="E201" s="182" t="s">
        <v>238</v>
      </c>
      <c r="F201" s="17" t="s">
        <v>237</v>
      </c>
      <c r="G201" s="49">
        <v>60000000</v>
      </c>
      <c r="H201" s="5" t="s">
        <v>176</v>
      </c>
      <c r="I201" s="17" t="s">
        <v>136</v>
      </c>
      <c r="J201" s="5" t="s">
        <v>278</v>
      </c>
      <c r="K201" s="17" t="s">
        <v>22</v>
      </c>
      <c r="L201" s="49">
        <f>(G201*10%)+G201</f>
        <v>66000000</v>
      </c>
      <c r="M201" s="6" t="s">
        <v>80</v>
      </c>
    </row>
    <row r="202" spans="1:13" ht="54.75" customHeight="1" x14ac:dyDescent="0.25">
      <c r="A202" s="18" t="s">
        <v>22</v>
      </c>
      <c r="B202" s="19" t="s">
        <v>22</v>
      </c>
      <c r="C202" s="19" t="s">
        <v>22</v>
      </c>
      <c r="D202" s="204" t="s">
        <v>239</v>
      </c>
      <c r="E202" s="205"/>
      <c r="F202" s="18" t="s">
        <v>148</v>
      </c>
      <c r="G202" s="50" t="s">
        <v>22</v>
      </c>
      <c r="H202" s="19" t="s">
        <v>38</v>
      </c>
      <c r="I202" s="18" t="s">
        <v>22</v>
      </c>
      <c r="J202" s="19" t="s">
        <v>22</v>
      </c>
      <c r="K202" s="18" t="s">
        <v>148</v>
      </c>
      <c r="L202" s="20" t="s">
        <v>22</v>
      </c>
      <c r="M202" s="20" t="s">
        <v>22</v>
      </c>
    </row>
    <row r="203" spans="1:13" ht="58.5" customHeight="1" x14ac:dyDescent="0.25">
      <c r="A203" s="17" t="s">
        <v>22</v>
      </c>
      <c r="B203" s="5" t="s">
        <v>22</v>
      </c>
      <c r="C203" s="5" t="s">
        <v>22</v>
      </c>
      <c r="D203" s="181" t="s">
        <v>22</v>
      </c>
      <c r="E203" s="182" t="s">
        <v>240</v>
      </c>
      <c r="F203" s="17" t="s">
        <v>148</v>
      </c>
      <c r="G203" s="52">
        <v>200000000</v>
      </c>
      <c r="H203" s="5" t="s">
        <v>38</v>
      </c>
      <c r="I203" s="17" t="s">
        <v>559</v>
      </c>
      <c r="J203" s="5" t="s">
        <v>276</v>
      </c>
      <c r="K203" s="17" t="s">
        <v>22</v>
      </c>
      <c r="L203" s="49">
        <f>(G203*10%)+G203</f>
        <v>220000000</v>
      </c>
      <c r="M203" s="6" t="s">
        <v>241</v>
      </c>
    </row>
    <row r="204" spans="1:13" ht="45.75" customHeight="1" x14ac:dyDescent="0.25">
      <c r="A204" s="18" t="s">
        <v>22</v>
      </c>
      <c r="B204" s="19" t="s">
        <v>22</v>
      </c>
      <c r="C204" s="19" t="s">
        <v>22</v>
      </c>
      <c r="D204" s="204" t="s">
        <v>242</v>
      </c>
      <c r="E204" s="205"/>
      <c r="F204" s="18" t="s">
        <v>243</v>
      </c>
      <c r="G204" s="50" t="s">
        <v>22</v>
      </c>
      <c r="H204" s="19" t="s">
        <v>176</v>
      </c>
      <c r="I204" s="18" t="s">
        <v>22</v>
      </c>
      <c r="J204" s="19" t="s">
        <v>22</v>
      </c>
      <c r="K204" s="18" t="s">
        <v>243</v>
      </c>
      <c r="L204" s="20" t="s">
        <v>22</v>
      </c>
      <c r="M204" s="20" t="s">
        <v>22</v>
      </c>
    </row>
    <row r="205" spans="1:13" ht="57.75" customHeight="1" x14ac:dyDescent="0.25">
      <c r="A205" s="17" t="s">
        <v>22</v>
      </c>
      <c r="B205" s="5" t="s">
        <v>22</v>
      </c>
      <c r="C205" s="5" t="s">
        <v>22</v>
      </c>
      <c r="D205" s="181" t="s">
        <v>22</v>
      </c>
      <c r="E205" s="182" t="s">
        <v>244</v>
      </c>
      <c r="F205" s="17" t="s">
        <v>179</v>
      </c>
      <c r="G205" s="49">
        <v>148320000</v>
      </c>
      <c r="H205" s="5" t="s">
        <v>176</v>
      </c>
      <c r="I205" s="17" t="s">
        <v>136</v>
      </c>
      <c r="J205" s="5" t="s">
        <v>277</v>
      </c>
      <c r="K205" s="17" t="s">
        <v>22</v>
      </c>
      <c r="L205" s="49">
        <f>(G205*10%)+G205</f>
        <v>163152000</v>
      </c>
      <c r="M205" s="6" t="s">
        <v>245</v>
      </c>
    </row>
    <row r="206" spans="1:13" ht="56.25" customHeight="1" x14ac:dyDescent="0.25">
      <c r="A206" s="18" t="s">
        <v>22</v>
      </c>
      <c r="B206" s="19" t="s">
        <v>22</v>
      </c>
      <c r="C206" s="19" t="s">
        <v>22</v>
      </c>
      <c r="D206" s="204" t="s">
        <v>246</v>
      </c>
      <c r="E206" s="205"/>
      <c r="F206" s="18" t="s">
        <v>179</v>
      </c>
      <c r="G206" s="50" t="s">
        <v>22</v>
      </c>
      <c r="H206" s="19" t="s">
        <v>38</v>
      </c>
      <c r="I206" s="18" t="s">
        <v>22</v>
      </c>
      <c r="J206" s="19" t="s">
        <v>22</v>
      </c>
      <c r="K206" s="18" t="s">
        <v>179</v>
      </c>
      <c r="L206" s="20" t="s">
        <v>22</v>
      </c>
      <c r="M206" s="20" t="s">
        <v>22</v>
      </c>
    </row>
    <row r="207" spans="1:13" ht="57.75" customHeight="1" x14ac:dyDescent="0.25">
      <c r="A207" s="17" t="s">
        <v>22</v>
      </c>
      <c r="B207" s="5" t="s">
        <v>22</v>
      </c>
      <c r="C207" s="5" t="s">
        <v>22</v>
      </c>
      <c r="D207" s="181" t="s">
        <v>22</v>
      </c>
      <c r="E207" s="182" t="s">
        <v>247</v>
      </c>
      <c r="F207" s="17" t="s">
        <v>179</v>
      </c>
      <c r="G207" s="49">
        <v>200000000</v>
      </c>
      <c r="H207" s="5" t="s">
        <v>38</v>
      </c>
      <c r="I207" s="17" t="s">
        <v>136</v>
      </c>
      <c r="J207" s="5" t="s">
        <v>277</v>
      </c>
      <c r="K207" s="17" t="s">
        <v>22</v>
      </c>
      <c r="L207" s="49">
        <f>(G207*10%)+G207</f>
        <v>220000000</v>
      </c>
      <c r="M207" s="6" t="s">
        <v>241</v>
      </c>
    </row>
    <row r="208" spans="1:13" ht="21.95" customHeight="1" x14ac:dyDescent="0.25">
      <c r="A208" s="165" t="s">
        <v>22</v>
      </c>
      <c r="B208" s="215" t="s">
        <v>248</v>
      </c>
      <c r="C208" s="221"/>
      <c r="D208" s="221"/>
      <c r="E208" s="221"/>
      <c r="F208" s="216"/>
      <c r="G208" s="166">
        <f>SUM(G163,G10)</f>
        <v>12235107231</v>
      </c>
      <c r="H208" s="167" t="s">
        <v>22</v>
      </c>
      <c r="I208" s="167"/>
      <c r="J208" s="167"/>
      <c r="K208" s="167"/>
      <c r="L208" s="168" t="s">
        <v>32</v>
      </c>
      <c r="M208" s="43">
        <v>9638566231</v>
      </c>
    </row>
    <row r="209" spans="13:14" ht="19.350000000000001" customHeight="1" x14ac:dyDescent="0.25">
      <c r="M209" s="45">
        <v>2345000000</v>
      </c>
    </row>
    <row r="210" spans="13:14" ht="71.45" customHeight="1" x14ac:dyDescent="0.25">
      <c r="M210" s="59">
        <f>SUM(M208:M209)</f>
        <v>11983566231</v>
      </c>
      <c r="N210" s="58">
        <f>SUM(M210-G208)</f>
        <v>-251541000</v>
      </c>
    </row>
  </sheetData>
  <mergeCells count="122">
    <mergeCell ref="D93:E93"/>
    <mergeCell ref="D77:E77"/>
    <mergeCell ref="K6:L6"/>
    <mergeCell ref="D8:E8"/>
    <mergeCell ref="D10:E10"/>
    <mergeCell ref="D11:E11"/>
    <mergeCell ref="D12:E12"/>
    <mergeCell ref="D18:E18"/>
    <mergeCell ref="A1:L1"/>
    <mergeCell ref="A2:L2"/>
    <mergeCell ref="A3:L3"/>
    <mergeCell ref="A4:L4"/>
    <mergeCell ref="A6:A7"/>
    <mergeCell ref="B6:B7"/>
    <mergeCell ref="C6:C7"/>
    <mergeCell ref="D6:E7"/>
    <mergeCell ref="F6:I6"/>
    <mergeCell ref="J6:J7"/>
    <mergeCell ref="D13:E13"/>
    <mergeCell ref="D14:E14"/>
    <mergeCell ref="D15:E15"/>
    <mergeCell ref="D16:E16"/>
    <mergeCell ref="D17:E17"/>
    <mergeCell ref="D27:E27"/>
    <mergeCell ref="D28:E28"/>
    <mergeCell ref="D29:E29"/>
    <mergeCell ref="D31:E31"/>
    <mergeCell ref="D32:E32"/>
    <mergeCell ref="D33:E33"/>
    <mergeCell ref="D19:E19"/>
    <mergeCell ref="D20:E20"/>
    <mergeCell ref="D21:E21"/>
    <mergeCell ref="D23:E23"/>
    <mergeCell ref="D24:E24"/>
    <mergeCell ref="D26:E26"/>
    <mergeCell ref="D42:E42"/>
    <mergeCell ref="D44:E44"/>
    <mergeCell ref="D45:E45"/>
    <mergeCell ref="D48:E48"/>
    <mergeCell ref="D49:E49"/>
    <mergeCell ref="D51:E51"/>
    <mergeCell ref="D34:E34"/>
    <mergeCell ref="D36:E36"/>
    <mergeCell ref="D37:E37"/>
    <mergeCell ref="D39:E39"/>
    <mergeCell ref="D40:E40"/>
    <mergeCell ref="D41:E41"/>
    <mergeCell ref="D65:E65"/>
    <mergeCell ref="D67:E67"/>
    <mergeCell ref="D68:E68"/>
    <mergeCell ref="D70:E70"/>
    <mergeCell ref="D71:E71"/>
    <mergeCell ref="D73:E73"/>
    <mergeCell ref="D52:E52"/>
    <mergeCell ref="D54:E54"/>
    <mergeCell ref="D55:E55"/>
    <mergeCell ref="D57:E57"/>
    <mergeCell ref="D62:E62"/>
    <mergeCell ref="D63:E63"/>
    <mergeCell ref="D58:E58"/>
    <mergeCell ref="D66:E66"/>
    <mergeCell ref="D60:E60"/>
    <mergeCell ref="D84:E84"/>
    <mergeCell ref="D85:E85"/>
    <mergeCell ref="D88:E88"/>
    <mergeCell ref="D89:E89"/>
    <mergeCell ref="D91:E91"/>
    <mergeCell ref="D92:E92"/>
    <mergeCell ref="D74:E74"/>
    <mergeCell ref="D76:E76"/>
    <mergeCell ref="D78:E78"/>
    <mergeCell ref="D79:E79"/>
    <mergeCell ref="D81:E81"/>
    <mergeCell ref="D82:E82"/>
    <mergeCell ref="D101:E101"/>
    <mergeCell ref="D128:E128"/>
    <mergeCell ref="D130:E130"/>
    <mergeCell ref="D131:E131"/>
    <mergeCell ref="D133:E133"/>
    <mergeCell ref="D134:E134"/>
    <mergeCell ref="D94:E94"/>
    <mergeCell ref="D95:E95"/>
    <mergeCell ref="D97:E97"/>
    <mergeCell ref="D98:E98"/>
    <mergeCell ref="D99:E99"/>
    <mergeCell ref="D100:E100"/>
    <mergeCell ref="D142:E142"/>
    <mergeCell ref="D144:E144"/>
    <mergeCell ref="D145:E145"/>
    <mergeCell ref="D146:E146"/>
    <mergeCell ref="D147:E147"/>
    <mergeCell ref="D149:E149"/>
    <mergeCell ref="D135:E135"/>
    <mergeCell ref="D136:E136"/>
    <mergeCell ref="D138:E138"/>
    <mergeCell ref="D139:E139"/>
    <mergeCell ref="D140:E140"/>
    <mergeCell ref="D141:E141"/>
    <mergeCell ref="D198:E198"/>
    <mergeCell ref="D200:E200"/>
    <mergeCell ref="D202:E202"/>
    <mergeCell ref="D204:E204"/>
    <mergeCell ref="D206:E206"/>
    <mergeCell ref="B208:F208"/>
    <mergeCell ref="D165:E165"/>
    <mergeCell ref="D166:E166"/>
    <mergeCell ref="D167:E167"/>
    <mergeCell ref="D168:E168"/>
    <mergeCell ref="D169:E169"/>
    <mergeCell ref="D170:E170"/>
    <mergeCell ref="D157:E157"/>
    <mergeCell ref="D158:E158"/>
    <mergeCell ref="D160:E160"/>
    <mergeCell ref="D161:E161"/>
    <mergeCell ref="D163:E163"/>
    <mergeCell ref="D164:E164"/>
    <mergeCell ref="D150:E150"/>
    <mergeCell ref="D151:E151"/>
    <mergeCell ref="D152:E152"/>
    <mergeCell ref="D154:E154"/>
    <mergeCell ref="D155:E155"/>
    <mergeCell ref="D156:E156"/>
  </mergeCells>
  <printOptions horizontalCentered="1"/>
  <pageMargins left="0.47" right="0.44" top="0.52" bottom="0.75" header="0.23" footer="0.3"/>
  <pageSetup paperSize="10000" scale="95" firstPageNumber="51" orientation="landscape" useFirstPageNumber="1" horizontalDpi="360" verticalDpi="360" r:id="rId1"/>
  <headerFooter>
    <oddFooter>&amp;L&amp;"Brush Script MT,Italic"&amp;12Rencana Kerja Disnakerin Tahun 2022&amp;R&amp;"Brush Script MT,Italic"&amp;12&amp;P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0"/>
  <sheetViews>
    <sheetView tabSelected="1" topLeftCell="A119" zoomScale="82" zoomScaleNormal="82" workbookViewId="0">
      <selection activeCell="H129" sqref="H129"/>
    </sheetView>
  </sheetViews>
  <sheetFormatPr defaultRowHeight="14.25" x14ac:dyDescent="0.2"/>
  <cols>
    <col min="1" max="1" width="15.28515625" style="60" customWidth="1"/>
    <col min="2" max="2" width="63.42578125" style="60" customWidth="1"/>
    <col min="3" max="3" width="20.28515625" style="87" customWidth="1"/>
    <col min="4" max="4" width="21.7109375" style="66" customWidth="1"/>
    <col min="5" max="5" width="12" style="60" customWidth="1"/>
    <col min="6" max="6" width="6.85546875" style="60" customWidth="1"/>
    <col min="7" max="7" width="19.140625" style="75" customWidth="1"/>
    <col min="8" max="8" width="21.140625" style="60" customWidth="1"/>
    <col min="9" max="16384" width="9.140625" style="60"/>
  </cols>
  <sheetData>
    <row r="1" spans="1:8" x14ac:dyDescent="0.2">
      <c r="A1" s="229" t="s">
        <v>371</v>
      </c>
      <c r="B1" s="229"/>
      <c r="C1" s="229"/>
      <c r="D1" s="229"/>
      <c r="E1" s="229"/>
    </row>
    <row r="2" spans="1:8" x14ac:dyDescent="0.2">
      <c r="A2" s="229" t="s">
        <v>370</v>
      </c>
      <c r="B2" s="229"/>
      <c r="C2" s="229"/>
      <c r="D2" s="229"/>
      <c r="E2" s="229"/>
    </row>
    <row r="3" spans="1:8" x14ac:dyDescent="0.2">
      <c r="A3" s="229" t="s">
        <v>372</v>
      </c>
      <c r="B3" s="229"/>
      <c r="C3" s="229"/>
      <c r="D3" s="229"/>
      <c r="E3" s="229"/>
    </row>
    <row r="5" spans="1:8" ht="39.75" customHeight="1" x14ac:dyDescent="0.2">
      <c r="A5" s="230" t="s">
        <v>373</v>
      </c>
      <c r="B5" s="230"/>
      <c r="C5" s="232" t="s">
        <v>374</v>
      </c>
      <c r="D5" s="233"/>
      <c r="E5" s="231" t="s">
        <v>375</v>
      </c>
    </row>
    <row r="6" spans="1:8" ht="17.25" customHeight="1" x14ac:dyDescent="0.2">
      <c r="A6" s="230"/>
      <c r="B6" s="230"/>
      <c r="C6" s="136" t="s">
        <v>557</v>
      </c>
      <c r="D6" s="136" t="s">
        <v>558</v>
      </c>
      <c r="E6" s="231"/>
      <c r="G6" s="86"/>
      <c r="H6" s="86" t="s">
        <v>569</v>
      </c>
    </row>
    <row r="7" spans="1:8" x14ac:dyDescent="0.2">
      <c r="A7" s="113">
        <v>1</v>
      </c>
      <c r="B7" s="113">
        <v>2</v>
      </c>
      <c r="C7" s="148" t="s">
        <v>16</v>
      </c>
      <c r="D7" s="113" t="s">
        <v>17</v>
      </c>
      <c r="E7" s="113" t="s">
        <v>399</v>
      </c>
    </row>
    <row r="8" spans="1:8" ht="29.25" customHeight="1" x14ac:dyDescent="0.2">
      <c r="A8" s="61" t="s">
        <v>15</v>
      </c>
      <c r="B8" s="61" t="s">
        <v>23</v>
      </c>
      <c r="C8" s="149">
        <f>SUM(C9)</f>
        <v>9631246231</v>
      </c>
      <c r="D8" s="112">
        <f>SUM(D9)</f>
        <v>8634948031</v>
      </c>
      <c r="E8" s="62"/>
    </row>
    <row r="9" spans="1:8" ht="17.25" customHeight="1" x14ac:dyDescent="0.2">
      <c r="A9" s="104" t="s">
        <v>24</v>
      </c>
      <c r="B9" s="104" t="s">
        <v>25</v>
      </c>
      <c r="C9" s="150">
        <f>SUM(C10,C54,C58,C90,C98)</f>
        <v>9631246231</v>
      </c>
      <c r="D9" s="73">
        <f>SUM(D10,D54,D58,D90,D98)</f>
        <v>8634948031</v>
      </c>
      <c r="E9" s="97"/>
    </row>
    <row r="10" spans="1:8" ht="27" customHeight="1" x14ac:dyDescent="0.2">
      <c r="A10" s="107" t="s">
        <v>376</v>
      </c>
      <c r="B10" s="107" t="s">
        <v>28</v>
      </c>
      <c r="C10" s="138">
        <f>SUM(C11,C16,C19,C24,C37,C40,C47)</f>
        <v>6726714131</v>
      </c>
      <c r="D10" s="96">
        <f>SUM(D11,D16,D24,D40,D47)</f>
        <v>6304731131</v>
      </c>
      <c r="E10" s="108"/>
    </row>
    <row r="11" spans="1:8" ht="30.75" customHeight="1" x14ac:dyDescent="0.2">
      <c r="A11" s="105" t="s">
        <v>377</v>
      </c>
      <c r="B11" s="106" t="s">
        <v>30</v>
      </c>
      <c r="C11" s="139">
        <f>SUM(C12,C14)</f>
        <v>40000000</v>
      </c>
      <c r="D11" s="121">
        <f>SUM(D12,D14)</f>
        <v>40000000</v>
      </c>
      <c r="E11" s="105"/>
    </row>
    <row r="12" spans="1:8" x14ac:dyDescent="0.2">
      <c r="A12" s="63" t="s">
        <v>378</v>
      </c>
      <c r="B12" s="64" t="s">
        <v>35</v>
      </c>
      <c r="C12" s="140">
        <v>25000000</v>
      </c>
      <c r="D12" s="82">
        <v>25000000</v>
      </c>
      <c r="E12" s="63"/>
    </row>
    <row r="13" spans="1:8" x14ac:dyDescent="0.2">
      <c r="A13" s="63"/>
      <c r="B13" s="64" t="s">
        <v>380</v>
      </c>
      <c r="C13" s="140"/>
      <c r="D13" s="82"/>
      <c r="E13" s="63"/>
    </row>
    <row r="14" spans="1:8" x14ac:dyDescent="0.2">
      <c r="A14" s="63" t="s">
        <v>379</v>
      </c>
      <c r="B14" s="64" t="s">
        <v>41</v>
      </c>
      <c r="C14" s="140">
        <v>15000000</v>
      </c>
      <c r="D14" s="82">
        <v>15000000</v>
      </c>
      <c r="E14" s="63"/>
    </row>
    <row r="15" spans="1:8" x14ac:dyDescent="0.2">
      <c r="A15" s="63"/>
      <c r="B15" s="63" t="s">
        <v>381</v>
      </c>
      <c r="C15" s="69"/>
      <c r="D15" s="82"/>
      <c r="E15" s="63"/>
    </row>
    <row r="16" spans="1:8" x14ac:dyDescent="0.2">
      <c r="A16" s="122"/>
      <c r="B16" s="67" t="s">
        <v>46</v>
      </c>
      <c r="C16" s="141">
        <f>SUM(C17)</f>
        <v>4203113131</v>
      </c>
      <c r="D16" s="123">
        <f>SUM(D17)</f>
        <v>4311654131</v>
      </c>
      <c r="E16" s="122"/>
    </row>
    <row r="17" spans="1:5" x14ac:dyDescent="0.2">
      <c r="A17" s="63"/>
      <c r="B17" s="64" t="s">
        <v>49</v>
      </c>
      <c r="C17" s="140">
        <v>4203113131</v>
      </c>
      <c r="D17" s="82">
        <v>4311654131</v>
      </c>
      <c r="E17" s="63"/>
    </row>
    <row r="18" spans="1:5" x14ac:dyDescent="0.2">
      <c r="A18" s="63"/>
      <c r="B18" s="64" t="s">
        <v>382</v>
      </c>
      <c r="C18" s="140"/>
      <c r="D18" s="82"/>
      <c r="E18" s="63"/>
    </row>
    <row r="19" spans="1:5" x14ac:dyDescent="0.2">
      <c r="A19" s="122"/>
      <c r="B19" s="67" t="s">
        <v>53</v>
      </c>
      <c r="C19" s="141">
        <f>SUM(C20,C22)</f>
        <v>56000000</v>
      </c>
      <c r="D19" s="123"/>
      <c r="E19" s="122"/>
    </row>
    <row r="20" spans="1:5" x14ac:dyDescent="0.2">
      <c r="A20" s="63"/>
      <c r="B20" s="64" t="s">
        <v>56</v>
      </c>
      <c r="C20" s="140">
        <v>31000000</v>
      </c>
      <c r="D20" s="124">
        <v>0</v>
      </c>
      <c r="E20" s="125" t="s">
        <v>568</v>
      </c>
    </row>
    <row r="21" spans="1:5" x14ac:dyDescent="0.2">
      <c r="A21" s="63"/>
      <c r="B21" s="64" t="s">
        <v>383</v>
      </c>
      <c r="C21" s="140"/>
      <c r="D21" s="124"/>
      <c r="E21" s="63"/>
    </row>
    <row r="22" spans="1:5" x14ac:dyDescent="0.2">
      <c r="A22" s="63"/>
      <c r="B22" s="64" t="s">
        <v>61</v>
      </c>
      <c r="C22" s="140">
        <v>25000000</v>
      </c>
      <c r="D22" s="124">
        <v>0</v>
      </c>
      <c r="E22" s="125" t="s">
        <v>568</v>
      </c>
    </row>
    <row r="23" spans="1:5" x14ac:dyDescent="0.2">
      <c r="A23" s="63"/>
      <c r="B23" s="64" t="s">
        <v>384</v>
      </c>
      <c r="C23" s="140"/>
      <c r="D23" s="82"/>
      <c r="E23" s="63"/>
    </row>
    <row r="24" spans="1:5" x14ac:dyDescent="0.2">
      <c r="A24" s="122"/>
      <c r="B24" s="67" t="s">
        <v>65</v>
      </c>
      <c r="C24" s="141">
        <f>SUM(C25,C27,C31,C33,C35)</f>
        <v>778601000</v>
      </c>
      <c r="D24" s="126">
        <f>SUM(D25,D27,D31,D33,D35)</f>
        <v>629424000</v>
      </c>
      <c r="E24" s="122"/>
    </row>
    <row r="25" spans="1:5" x14ac:dyDescent="0.2">
      <c r="A25" s="63"/>
      <c r="B25" s="64" t="s">
        <v>68</v>
      </c>
      <c r="C25" s="140">
        <v>28000000</v>
      </c>
      <c r="D25" s="69">
        <v>28000000</v>
      </c>
      <c r="E25" s="63"/>
    </row>
    <row r="26" spans="1:5" ht="13.5" customHeight="1" x14ac:dyDescent="0.2">
      <c r="A26" s="63"/>
      <c r="B26" s="64" t="s">
        <v>385</v>
      </c>
      <c r="C26" s="140"/>
      <c r="D26" s="69"/>
      <c r="E26" s="63"/>
    </row>
    <row r="27" spans="1:5" x14ac:dyDescent="0.2">
      <c r="A27" s="63"/>
      <c r="B27" s="64" t="s">
        <v>72</v>
      </c>
      <c r="C27" s="162">
        <f>SUM(C29,C30)</f>
        <v>75000000</v>
      </c>
      <c r="D27" s="69">
        <v>67725000</v>
      </c>
      <c r="E27" s="63"/>
    </row>
    <row r="28" spans="1:5" x14ac:dyDescent="0.2">
      <c r="A28" s="63"/>
      <c r="B28" s="64" t="s">
        <v>386</v>
      </c>
      <c r="C28" s="140"/>
      <c r="D28" s="69"/>
      <c r="E28" s="63"/>
    </row>
    <row r="29" spans="1:5" x14ac:dyDescent="0.2">
      <c r="A29" s="63"/>
      <c r="B29" s="64" t="s">
        <v>301</v>
      </c>
      <c r="C29" s="140">
        <v>42625800</v>
      </c>
      <c r="D29" s="69"/>
      <c r="E29" s="63"/>
    </row>
    <row r="30" spans="1:5" x14ac:dyDescent="0.2">
      <c r="A30" s="63"/>
      <c r="B30" s="64" t="s">
        <v>567</v>
      </c>
      <c r="C30" s="140">
        <v>32374200</v>
      </c>
      <c r="D30" s="69"/>
      <c r="E30" s="63"/>
    </row>
    <row r="31" spans="1:5" x14ac:dyDescent="0.2">
      <c r="A31" s="63"/>
      <c r="B31" s="64" t="s">
        <v>75</v>
      </c>
      <c r="C31" s="140">
        <v>115601000</v>
      </c>
      <c r="D31" s="69">
        <v>113081000</v>
      </c>
      <c r="E31" s="63"/>
    </row>
    <row r="32" spans="1:5" x14ac:dyDescent="0.2">
      <c r="A32" s="63"/>
      <c r="B32" s="64" t="s">
        <v>387</v>
      </c>
      <c r="C32" s="140"/>
      <c r="D32" s="69"/>
      <c r="E32" s="63"/>
    </row>
    <row r="33" spans="1:8" x14ac:dyDescent="0.2">
      <c r="A33" s="63"/>
      <c r="B33" s="64" t="s">
        <v>79</v>
      </c>
      <c r="C33" s="140">
        <v>60000000</v>
      </c>
      <c r="D33" s="69">
        <v>55050000</v>
      </c>
      <c r="E33" s="63"/>
    </row>
    <row r="34" spans="1:8" x14ac:dyDescent="0.2">
      <c r="A34" s="63"/>
      <c r="B34" s="64" t="s">
        <v>388</v>
      </c>
      <c r="C34" s="140"/>
      <c r="D34" s="69"/>
      <c r="E34" s="63"/>
    </row>
    <row r="35" spans="1:8" x14ac:dyDescent="0.2">
      <c r="A35" s="63"/>
      <c r="B35" s="64" t="s">
        <v>83</v>
      </c>
      <c r="C35" s="140">
        <v>500000000</v>
      </c>
      <c r="D35" s="69">
        <v>365568000</v>
      </c>
      <c r="E35" s="63"/>
    </row>
    <row r="36" spans="1:8" x14ac:dyDescent="0.2">
      <c r="A36" s="63"/>
      <c r="B36" s="64" t="s">
        <v>389</v>
      </c>
      <c r="C36" s="140"/>
      <c r="D36" s="82"/>
      <c r="E36" s="63"/>
    </row>
    <row r="37" spans="1:8" ht="14.25" customHeight="1" x14ac:dyDescent="0.2">
      <c r="A37" s="122"/>
      <c r="B37" s="67" t="s">
        <v>88</v>
      </c>
      <c r="C37" s="141">
        <f>SUM(C38:C39)</f>
        <v>100000000</v>
      </c>
      <c r="D37" s="123"/>
      <c r="E37" s="122"/>
    </row>
    <row r="38" spans="1:8" ht="14.25" customHeight="1" x14ac:dyDescent="0.2">
      <c r="A38" s="122"/>
      <c r="B38" s="64" t="s">
        <v>303</v>
      </c>
      <c r="C38" s="140">
        <v>15000000</v>
      </c>
      <c r="D38" s="123">
        <v>0</v>
      </c>
      <c r="E38" s="125" t="s">
        <v>568</v>
      </c>
    </row>
    <row r="39" spans="1:8" ht="14.25" customHeight="1" x14ac:dyDescent="0.2">
      <c r="A39" s="122"/>
      <c r="B39" s="64" t="s">
        <v>90</v>
      </c>
      <c r="C39" s="140">
        <v>85000000</v>
      </c>
      <c r="D39" s="123">
        <v>0</v>
      </c>
      <c r="E39" s="125" t="s">
        <v>568</v>
      </c>
    </row>
    <row r="40" spans="1:8" s="68" customFormat="1" x14ac:dyDescent="0.2">
      <c r="A40" s="122"/>
      <c r="B40" s="67" t="s">
        <v>94</v>
      </c>
      <c r="C40" s="141">
        <f>SUM(C41:C46)</f>
        <v>830000000</v>
      </c>
      <c r="D40" s="126">
        <f>SUM(D41,D42,D46)</f>
        <v>828270000</v>
      </c>
      <c r="E40" s="122"/>
      <c r="G40" s="159"/>
    </row>
    <row r="41" spans="1:8" x14ac:dyDescent="0.2">
      <c r="A41" s="63"/>
      <c r="B41" s="64" t="s">
        <v>96</v>
      </c>
      <c r="C41" s="140">
        <v>180000000</v>
      </c>
      <c r="D41" s="69">
        <v>180000000</v>
      </c>
      <c r="E41" s="63"/>
    </row>
    <row r="42" spans="1:8" x14ac:dyDescent="0.2">
      <c r="A42" s="63"/>
      <c r="B42" s="64" t="s">
        <v>100</v>
      </c>
      <c r="C42" s="140">
        <v>50000000</v>
      </c>
      <c r="D42" s="69">
        <f>SUM(D43:D45)</f>
        <v>50000000</v>
      </c>
      <c r="E42" s="63"/>
    </row>
    <row r="43" spans="1:8" x14ac:dyDescent="0.2">
      <c r="A43" s="63"/>
      <c r="B43" s="64" t="s">
        <v>390</v>
      </c>
      <c r="C43" s="140"/>
      <c r="D43" s="69">
        <v>900000</v>
      </c>
      <c r="E43" s="63"/>
    </row>
    <row r="44" spans="1:8" x14ac:dyDescent="0.2">
      <c r="A44" s="63"/>
      <c r="B44" s="64" t="s">
        <v>391</v>
      </c>
      <c r="C44" s="140"/>
      <c r="D44" s="69">
        <v>900000</v>
      </c>
      <c r="E44" s="63"/>
    </row>
    <row r="45" spans="1:8" x14ac:dyDescent="0.2">
      <c r="A45" s="63"/>
      <c r="B45" s="64" t="s">
        <v>392</v>
      </c>
      <c r="C45" s="140"/>
      <c r="D45" s="69">
        <v>48200000</v>
      </c>
      <c r="E45" s="63"/>
    </row>
    <row r="46" spans="1:8" x14ac:dyDescent="0.2">
      <c r="A46" s="63"/>
      <c r="B46" s="64" t="s">
        <v>104</v>
      </c>
      <c r="C46" s="140">
        <v>600000000</v>
      </c>
      <c r="D46" s="69">
        <v>598270000</v>
      </c>
      <c r="E46" s="63"/>
    </row>
    <row r="47" spans="1:8" s="68" customFormat="1" ht="25.5" x14ac:dyDescent="0.2">
      <c r="A47" s="122"/>
      <c r="B47" s="67" t="s">
        <v>109</v>
      </c>
      <c r="C47" s="141">
        <f>SUM(C48,C49,C50,C53)</f>
        <v>719000000</v>
      </c>
      <c r="D47" s="126">
        <f>SUM(D48,D49,D50,D53)</f>
        <v>495383000</v>
      </c>
      <c r="E47" s="122"/>
      <c r="G47" s="160">
        <f>SUM(C47-D47)</f>
        <v>223617000</v>
      </c>
      <c r="H47" s="161"/>
    </row>
    <row r="48" spans="1:8" ht="25.5" x14ac:dyDescent="0.2">
      <c r="A48" s="63"/>
      <c r="B48" s="64" t="s">
        <v>111</v>
      </c>
      <c r="C48" s="140">
        <v>185000000</v>
      </c>
      <c r="D48" s="69">
        <v>158898000</v>
      </c>
      <c r="E48" s="63"/>
      <c r="G48" s="87">
        <f>SUM(C48-D48)</f>
        <v>26102000</v>
      </c>
    </row>
    <row r="49" spans="1:7" x14ac:dyDescent="0.2">
      <c r="A49" s="63"/>
      <c r="B49" s="64" t="s">
        <v>115</v>
      </c>
      <c r="C49" s="140">
        <v>32000000</v>
      </c>
      <c r="D49" s="69">
        <v>32000000</v>
      </c>
      <c r="E49" s="63"/>
    </row>
    <row r="50" spans="1:7" x14ac:dyDescent="0.2">
      <c r="A50" s="63"/>
      <c r="B50" s="64" t="s">
        <v>119</v>
      </c>
      <c r="C50" s="140">
        <f>SUM(C51:C52)</f>
        <v>470000000</v>
      </c>
      <c r="D50" s="69">
        <v>272485000</v>
      </c>
      <c r="E50" s="63"/>
      <c r="G50" s="87">
        <f>SUM(C50-D50)</f>
        <v>197515000</v>
      </c>
    </row>
    <row r="51" spans="1:7" x14ac:dyDescent="0.2">
      <c r="A51" s="97"/>
      <c r="B51" s="91" t="s">
        <v>565</v>
      </c>
      <c r="C51" s="142">
        <v>72000000</v>
      </c>
      <c r="D51" s="99"/>
      <c r="E51" s="97"/>
    </row>
    <row r="52" spans="1:7" ht="25.5" x14ac:dyDescent="0.2">
      <c r="A52" s="97"/>
      <c r="B52" s="91" t="s">
        <v>566</v>
      </c>
      <c r="C52" s="142">
        <v>398000000</v>
      </c>
      <c r="D52" s="99"/>
      <c r="E52" s="97"/>
    </row>
    <row r="53" spans="1:7" ht="25.5" x14ac:dyDescent="0.2">
      <c r="A53" s="97"/>
      <c r="B53" s="91" t="s">
        <v>125</v>
      </c>
      <c r="C53" s="142">
        <v>32000000</v>
      </c>
      <c r="D53" s="99">
        <v>32000000</v>
      </c>
      <c r="E53" s="97"/>
    </row>
    <row r="54" spans="1:7" s="72" customFormat="1" ht="13.5" customHeight="1" x14ac:dyDescent="0.25">
      <c r="A54" s="95"/>
      <c r="B54" s="95" t="s">
        <v>130</v>
      </c>
      <c r="C54" s="156">
        <f>SUM(C55)</f>
        <v>32000000</v>
      </c>
      <c r="D54" s="96">
        <f>SUM(D55)</f>
        <v>32000000</v>
      </c>
      <c r="E54" s="95"/>
    </row>
    <row r="55" spans="1:7" x14ac:dyDescent="0.2">
      <c r="A55" s="92"/>
      <c r="B55" s="93" t="s">
        <v>393</v>
      </c>
      <c r="C55" s="157">
        <v>32000000</v>
      </c>
      <c r="D55" s="94">
        <v>32000000</v>
      </c>
      <c r="E55" s="92"/>
    </row>
    <row r="56" spans="1:7" x14ac:dyDescent="0.2">
      <c r="A56" s="63"/>
      <c r="B56" s="74" t="s">
        <v>394</v>
      </c>
      <c r="C56" s="84">
        <v>32000000</v>
      </c>
      <c r="D56" s="69">
        <v>32000000</v>
      </c>
      <c r="E56" s="63"/>
    </row>
    <row r="57" spans="1:7" x14ac:dyDescent="0.2">
      <c r="A57" s="97"/>
      <c r="B57" s="98" t="s">
        <v>395</v>
      </c>
      <c r="C57" s="158"/>
      <c r="D57" s="99">
        <v>32000000</v>
      </c>
      <c r="E57" s="97"/>
    </row>
    <row r="58" spans="1:7" s="75" customFormat="1" ht="30" customHeight="1" x14ac:dyDescent="0.25">
      <c r="A58" s="102"/>
      <c r="B58" s="103" t="s">
        <v>139</v>
      </c>
      <c r="C58" s="143">
        <f>SUM(C59)</f>
        <v>2085800000</v>
      </c>
      <c r="D58" s="96">
        <f>SUM(D59)</f>
        <v>1608000000</v>
      </c>
      <c r="E58" s="102"/>
    </row>
    <row r="59" spans="1:7" s="75" customFormat="1" ht="15.75" customHeight="1" x14ac:dyDescent="0.25">
      <c r="A59" s="100"/>
      <c r="B59" s="101" t="s">
        <v>141</v>
      </c>
      <c r="C59" s="144">
        <f>SUM(C60)</f>
        <v>2085800000</v>
      </c>
      <c r="D59" s="94">
        <f>SUM(D60)</f>
        <v>1608000000</v>
      </c>
      <c r="E59" s="100"/>
    </row>
    <row r="60" spans="1:7" s="75" customFormat="1" ht="29.25" customHeight="1" x14ac:dyDescent="0.25">
      <c r="A60" s="76"/>
      <c r="B60" s="64" t="s">
        <v>145</v>
      </c>
      <c r="C60" s="140">
        <f>SUM(C61:C89)</f>
        <v>2085800000</v>
      </c>
      <c r="D60" s="69">
        <f>SUM(D61:D86)</f>
        <v>1608000000</v>
      </c>
      <c r="E60" s="76"/>
      <c r="F60" s="86" t="s">
        <v>416</v>
      </c>
      <c r="G60" s="89">
        <f>SUM(D61:D85)</f>
        <v>1335000000</v>
      </c>
    </row>
    <row r="61" spans="1:7" x14ac:dyDescent="0.2">
      <c r="A61" s="65"/>
      <c r="B61" s="74" t="s">
        <v>443</v>
      </c>
      <c r="C61" s="69">
        <v>25000000</v>
      </c>
      <c r="D61" s="69">
        <v>25000000</v>
      </c>
      <c r="E61" s="65"/>
      <c r="F61" s="85" t="s">
        <v>14</v>
      </c>
    </row>
    <row r="62" spans="1:7" x14ac:dyDescent="0.2">
      <c r="A62" s="65"/>
      <c r="B62" s="79" t="s">
        <v>442</v>
      </c>
      <c r="C62" s="69">
        <v>50000000</v>
      </c>
      <c r="D62" s="69">
        <v>50000000</v>
      </c>
      <c r="E62" s="65"/>
      <c r="F62" s="85" t="s">
        <v>15</v>
      </c>
    </row>
    <row r="63" spans="1:7" x14ac:dyDescent="0.2">
      <c r="A63" s="65"/>
      <c r="B63" s="74" t="s">
        <v>441</v>
      </c>
      <c r="C63" s="69">
        <v>40000000</v>
      </c>
      <c r="D63" s="69">
        <v>40000000</v>
      </c>
      <c r="E63" s="65"/>
      <c r="F63" s="85" t="s">
        <v>16</v>
      </c>
    </row>
    <row r="64" spans="1:7" ht="25.5" x14ac:dyDescent="0.2">
      <c r="A64" s="65"/>
      <c r="B64" s="80" t="s">
        <v>440</v>
      </c>
      <c r="C64" s="69">
        <v>30000000</v>
      </c>
      <c r="D64" s="69">
        <v>30000000</v>
      </c>
      <c r="E64" s="65"/>
      <c r="F64" s="85" t="s">
        <v>17</v>
      </c>
    </row>
    <row r="65" spans="1:6" ht="28.5" customHeight="1" x14ac:dyDescent="0.2">
      <c r="A65" s="65"/>
      <c r="B65" s="80" t="s">
        <v>439</v>
      </c>
      <c r="C65" s="69">
        <v>30000000</v>
      </c>
      <c r="D65" s="69">
        <v>30000000</v>
      </c>
      <c r="E65" s="65"/>
      <c r="F65" s="85" t="s">
        <v>399</v>
      </c>
    </row>
    <row r="66" spans="1:6" ht="25.5" x14ac:dyDescent="0.2">
      <c r="A66" s="65"/>
      <c r="B66" s="81" t="s">
        <v>438</v>
      </c>
      <c r="C66" s="69">
        <v>30000000</v>
      </c>
      <c r="D66" s="69">
        <v>30000000</v>
      </c>
      <c r="E66" s="65"/>
      <c r="F66" s="85" t="s">
        <v>18</v>
      </c>
    </row>
    <row r="67" spans="1:6" ht="28.5" customHeight="1" x14ac:dyDescent="0.2">
      <c r="A67" s="65"/>
      <c r="B67" s="80" t="s">
        <v>437</v>
      </c>
      <c r="C67" s="69">
        <v>30000000</v>
      </c>
      <c r="D67" s="69">
        <v>30000000</v>
      </c>
      <c r="E67" s="65"/>
      <c r="F67" s="85" t="s">
        <v>19</v>
      </c>
    </row>
    <row r="68" spans="1:6" ht="25.5" x14ac:dyDescent="0.2">
      <c r="A68" s="65"/>
      <c r="B68" s="80" t="s">
        <v>436</v>
      </c>
      <c r="C68" s="69">
        <v>30000000</v>
      </c>
      <c r="D68" s="69">
        <v>30000000</v>
      </c>
      <c r="E68" s="65"/>
      <c r="F68" s="85" t="s">
        <v>400</v>
      </c>
    </row>
    <row r="69" spans="1:6" ht="25.5" x14ac:dyDescent="0.2">
      <c r="A69" s="65"/>
      <c r="B69" s="81" t="s">
        <v>435</v>
      </c>
      <c r="C69" s="69">
        <v>30000000</v>
      </c>
      <c r="D69" s="69">
        <v>30000000</v>
      </c>
      <c r="E69" s="65"/>
      <c r="F69" s="85" t="s">
        <v>401</v>
      </c>
    </row>
    <row r="70" spans="1:6" ht="25.5" x14ac:dyDescent="0.2">
      <c r="A70" s="65"/>
      <c r="B70" s="80" t="s">
        <v>434</v>
      </c>
      <c r="C70" s="69">
        <v>30000000</v>
      </c>
      <c r="D70" s="69">
        <v>30000000</v>
      </c>
      <c r="E70" s="65"/>
      <c r="F70" s="85" t="s">
        <v>20</v>
      </c>
    </row>
    <row r="71" spans="1:6" x14ac:dyDescent="0.2">
      <c r="A71" s="65"/>
      <c r="B71" s="81" t="s">
        <v>433</v>
      </c>
      <c r="C71" s="69">
        <v>30000000</v>
      </c>
      <c r="D71" s="69">
        <v>30000000</v>
      </c>
      <c r="E71" s="65"/>
      <c r="F71" s="85" t="s">
        <v>402</v>
      </c>
    </row>
    <row r="72" spans="1:6" x14ac:dyDescent="0.2">
      <c r="A72" s="65"/>
      <c r="B72" s="74" t="s">
        <v>432</v>
      </c>
      <c r="C72" s="69">
        <v>100000000</v>
      </c>
      <c r="D72" s="69">
        <v>100000000</v>
      </c>
      <c r="E72" s="65"/>
      <c r="F72" s="85" t="s">
        <v>21</v>
      </c>
    </row>
    <row r="73" spans="1:6" ht="31.5" customHeight="1" x14ac:dyDescent="0.2">
      <c r="A73" s="65"/>
      <c r="B73" s="80" t="s">
        <v>431</v>
      </c>
      <c r="C73" s="69">
        <v>200000000</v>
      </c>
      <c r="D73" s="69">
        <v>200000000</v>
      </c>
      <c r="E73" s="76"/>
      <c r="F73" s="85" t="s">
        <v>403</v>
      </c>
    </row>
    <row r="74" spans="1:6" ht="18.75" customHeight="1" x14ac:dyDescent="0.2">
      <c r="A74" s="65"/>
      <c r="B74" s="83" t="s">
        <v>430</v>
      </c>
      <c r="C74" s="69">
        <v>50000000</v>
      </c>
      <c r="D74" s="69">
        <v>50000000</v>
      </c>
      <c r="E74" s="76"/>
      <c r="F74" s="85" t="s">
        <v>404</v>
      </c>
    </row>
    <row r="75" spans="1:6" x14ac:dyDescent="0.2">
      <c r="A75" s="65"/>
      <c r="B75" s="63" t="s">
        <v>429</v>
      </c>
      <c r="C75" s="69">
        <v>100000000</v>
      </c>
      <c r="D75" s="69">
        <v>100000000</v>
      </c>
      <c r="E75" s="76"/>
      <c r="F75" s="85" t="s">
        <v>405</v>
      </c>
    </row>
    <row r="76" spans="1:6" x14ac:dyDescent="0.2">
      <c r="A76" s="65"/>
      <c r="B76" s="80" t="s">
        <v>428</v>
      </c>
      <c r="C76" s="69">
        <v>50000000</v>
      </c>
      <c r="D76" s="69">
        <v>50000000</v>
      </c>
      <c r="E76" s="76"/>
      <c r="F76" s="85" t="s">
        <v>406</v>
      </c>
    </row>
    <row r="77" spans="1:6" ht="27" customHeight="1" x14ac:dyDescent="0.2">
      <c r="A77" s="65"/>
      <c r="B77" s="80" t="s">
        <v>427</v>
      </c>
      <c r="C77" s="69">
        <v>50000000</v>
      </c>
      <c r="D77" s="69">
        <v>50000000</v>
      </c>
      <c r="E77" s="76"/>
      <c r="F77" s="85" t="s">
        <v>407</v>
      </c>
    </row>
    <row r="78" spans="1:6" ht="25.5" x14ac:dyDescent="0.2">
      <c r="A78" s="65"/>
      <c r="B78" s="81" t="s">
        <v>426</v>
      </c>
      <c r="C78" s="69">
        <v>50000000</v>
      </c>
      <c r="D78" s="69">
        <v>50000000</v>
      </c>
      <c r="E78" s="76"/>
      <c r="F78" s="85" t="s">
        <v>408</v>
      </c>
    </row>
    <row r="79" spans="1:6" ht="25.5" x14ac:dyDescent="0.2">
      <c r="A79" s="65"/>
      <c r="B79" s="81" t="s">
        <v>425</v>
      </c>
      <c r="C79" s="69">
        <v>50000000</v>
      </c>
      <c r="D79" s="69">
        <v>50000000</v>
      </c>
      <c r="E79" s="76"/>
      <c r="F79" s="85" t="s">
        <v>409</v>
      </c>
    </row>
    <row r="80" spans="1:6" x14ac:dyDescent="0.2">
      <c r="A80" s="65"/>
      <c r="B80" s="63" t="s">
        <v>424</v>
      </c>
      <c r="C80" s="69">
        <v>50000000</v>
      </c>
      <c r="D80" s="69">
        <v>50000000</v>
      </c>
      <c r="E80" s="76"/>
      <c r="F80" s="85" t="s">
        <v>237</v>
      </c>
    </row>
    <row r="81" spans="1:7" ht="25.5" x14ac:dyDescent="0.2">
      <c r="A81" s="65"/>
      <c r="B81" s="81" t="s">
        <v>423</v>
      </c>
      <c r="C81" s="69">
        <v>50000000</v>
      </c>
      <c r="D81" s="69">
        <v>50000000</v>
      </c>
      <c r="E81" s="76"/>
      <c r="F81" s="85" t="s">
        <v>410</v>
      </c>
    </row>
    <row r="82" spans="1:7" x14ac:dyDescent="0.2">
      <c r="A82" s="65"/>
      <c r="B82" s="63" t="s">
        <v>422</v>
      </c>
      <c r="C82" s="69">
        <v>100000000</v>
      </c>
      <c r="D82" s="69">
        <v>100000000</v>
      </c>
      <c r="E82" s="76"/>
      <c r="F82" s="85" t="s">
        <v>411</v>
      </c>
    </row>
    <row r="83" spans="1:7" x14ac:dyDescent="0.2">
      <c r="A83" s="65"/>
      <c r="B83" s="63" t="s">
        <v>421</v>
      </c>
      <c r="C83" s="69">
        <v>50000000</v>
      </c>
      <c r="D83" s="69">
        <v>50000000</v>
      </c>
      <c r="E83" s="76"/>
      <c r="F83" s="85" t="s">
        <v>412</v>
      </c>
    </row>
    <row r="84" spans="1:7" x14ac:dyDescent="0.2">
      <c r="A84" s="65"/>
      <c r="B84" s="63" t="s">
        <v>420</v>
      </c>
      <c r="C84" s="69">
        <v>50000000</v>
      </c>
      <c r="D84" s="69">
        <v>50000000</v>
      </c>
      <c r="E84" s="76"/>
      <c r="F84" s="85" t="s">
        <v>413</v>
      </c>
    </row>
    <row r="85" spans="1:7" ht="25.5" x14ac:dyDescent="0.2">
      <c r="A85" s="65"/>
      <c r="B85" s="81" t="s">
        <v>419</v>
      </c>
      <c r="C85" s="69">
        <v>30000000</v>
      </c>
      <c r="D85" s="69">
        <v>30000000</v>
      </c>
      <c r="E85" s="76"/>
      <c r="F85" s="85" t="s">
        <v>414</v>
      </c>
    </row>
    <row r="86" spans="1:7" x14ac:dyDescent="0.2">
      <c r="A86" s="65"/>
      <c r="B86" s="74" t="s">
        <v>415</v>
      </c>
      <c r="C86" s="69">
        <v>273000000</v>
      </c>
      <c r="D86" s="69">
        <v>273000000</v>
      </c>
      <c r="E86" s="65"/>
      <c r="G86" s="88">
        <f>SUM(C86:C89)</f>
        <v>750800000</v>
      </c>
    </row>
    <row r="87" spans="1:7" x14ac:dyDescent="0.2">
      <c r="A87" s="65"/>
      <c r="B87" s="74" t="s">
        <v>162</v>
      </c>
      <c r="C87" s="69">
        <v>37800000</v>
      </c>
      <c r="D87" s="69"/>
      <c r="E87" s="125" t="s">
        <v>568</v>
      </c>
      <c r="G87" s="88">
        <f>SUM(G60,G86)</f>
        <v>2085800000</v>
      </c>
    </row>
    <row r="88" spans="1:7" x14ac:dyDescent="0.2">
      <c r="A88" s="65"/>
      <c r="B88" s="74" t="s">
        <v>157</v>
      </c>
      <c r="C88" s="69">
        <v>230000000</v>
      </c>
      <c r="D88" s="69"/>
      <c r="E88" s="125" t="s">
        <v>568</v>
      </c>
      <c r="G88" s="88"/>
    </row>
    <row r="89" spans="1:7" x14ac:dyDescent="0.2">
      <c r="A89" s="65"/>
      <c r="B89" s="74" t="s">
        <v>564</v>
      </c>
      <c r="C89" s="69">
        <v>210000000</v>
      </c>
      <c r="D89" s="69"/>
      <c r="E89" s="125" t="s">
        <v>568</v>
      </c>
      <c r="G89" s="88"/>
    </row>
    <row r="90" spans="1:7" ht="15.75" customHeight="1" x14ac:dyDescent="0.2">
      <c r="A90" s="63"/>
      <c r="B90" s="111" t="s">
        <v>172</v>
      </c>
      <c r="C90" s="70">
        <f>SUM(C92:C96)</f>
        <v>451732100</v>
      </c>
      <c r="D90" s="70">
        <f>SUM(D91,D94,D96)</f>
        <v>355217500</v>
      </c>
      <c r="E90" s="63"/>
      <c r="F90" s="77"/>
    </row>
    <row r="91" spans="1:7" ht="30" customHeight="1" x14ac:dyDescent="0.2">
      <c r="A91" s="63"/>
      <c r="B91" s="80" t="s">
        <v>174</v>
      </c>
      <c r="C91" s="70"/>
      <c r="D91" s="84"/>
      <c r="E91" s="176" t="s">
        <v>396</v>
      </c>
      <c r="F91" s="77"/>
    </row>
    <row r="92" spans="1:7" ht="15.75" customHeight="1" x14ac:dyDescent="0.2">
      <c r="A92" s="63"/>
      <c r="B92" s="74" t="s">
        <v>177</v>
      </c>
      <c r="C92" s="69">
        <v>50000000</v>
      </c>
      <c r="D92" s="69">
        <v>0</v>
      </c>
      <c r="E92" s="63"/>
      <c r="F92" s="77"/>
    </row>
    <row r="93" spans="1:7" x14ac:dyDescent="0.2">
      <c r="A93" s="63"/>
      <c r="B93" s="74" t="s">
        <v>183</v>
      </c>
      <c r="C93" s="69"/>
      <c r="D93" s="82"/>
      <c r="E93" s="63"/>
      <c r="F93" s="77"/>
    </row>
    <row r="94" spans="1:7" x14ac:dyDescent="0.2">
      <c r="A94" s="63"/>
      <c r="B94" s="74" t="s">
        <v>188</v>
      </c>
      <c r="C94" s="69">
        <v>65000000</v>
      </c>
      <c r="D94" s="82">
        <v>65000000</v>
      </c>
      <c r="E94" s="63"/>
      <c r="F94" s="77"/>
    </row>
    <row r="95" spans="1:7" x14ac:dyDescent="0.2">
      <c r="A95" s="63"/>
      <c r="B95" s="74" t="s">
        <v>418</v>
      </c>
      <c r="C95" s="69"/>
      <c r="D95" s="82"/>
      <c r="E95" s="63"/>
      <c r="F95" s="77"/>
    </row>
    <row r="96" spans="1:7" x14ac:dyDescent="0.2">
      <c r="A96" s="63"/>
      <c r="B96" s="74" t="s">
        <v>198</v>
      </c>
      <c r="C96" s="69">
        <v>336732100</v>
      </c>
      <c r="D96" s="69">
        <v>290217500</v>
      </c>
      <c r="E96" s="63"/>
      <c r="F96" s="77"/>
    </row>
    <row r="97" spans="1:7" x14ac:dyDescent="0.2">
      <c r="A97" s="63"/>
      <c r="B97" s="74" t="s">
        <v>417</v>
      </c>
      <c r="C97" s="69"/>
      <c r="D97" s="82"/>
      <c r="E97" s="63"/>
      <c r="F97" s="77"/>
    </row>
    <row r="98" spans="1:7" s="75" customFormat="1" ht="16.5" customHeight="1" x14ac:dyDescent="0.25">
      <c r="A98" s="111"/>
      <c r="B98" s="111" t="s">
        <v>203</v>
      </c>
      <c r="C98" s="70">
        <f>SUM(C99)</f>
        <v>335000000</v>
      </c>
      <c r="D98" s="70">
        <f>SUM(D99)</f>
        <v>334999400</v>
      </c>
      <c r="E98" s="111"/>
      <c r="F98" s="78"/>
    </row>
    <row r="99" spans="1:7" ht="25.5" x14ac:dyDescent="0.2">
      <c r="A99" s="63"/>
      <c r="B99" s="81" t="s">
        <v>205</v>
      </c>
      <c r="C99" s="145">
        <f>SUM(C100,C102)</f>
        <v>335000000</v>
      </c>
      <c r="D99" s="69">
        <f>SUM(D100,D102)</f>
        <v>334999400</v>
      </c>
      <c r="E99" s="63"/>
      <c r="F99" s="77"/>
    </row>
    <row r="100" spans="1:7" ht="47.25" customHeight="1" x14ac:dyDescent="0.2">
      <c r="A100" s="63"/>
      <c r="B100" s="80" t="s">
        <v>444</v>
      </c>
      <c r="C100" s="145">
        <v>150000000</v>
      </c>
      <c r="D100" s="69">
        <v>149999600</v>
      </c>
      <c r="E100" s="63"/>
      <c r="F100" s="77"/>
    </row>
    <row r="101" spans="1:7" ht="47.25" customHeight="1" x14ac:dyDescent="0.2">
      <c r="A101" s="63"/>
      <c r="B101" s="80" t="s">
        <v>445</v>
      </c>
      <c r="C101" s="145"/>
      <c r="D101" s="69"/>
      <c r="E101" s="63"/>
      <c r="F101" s="77"/>
    </row>
    <row r="102" spans="1:7" ht="25.5" x14ac:dyDescent="0.2">
      <c r="A102" s="63"/>
      <c r="B102" s="81" t="s">
        <v>213</v>
      </c>
      <c r="C102" s="145">
        <v>185000000</v>
      </c>
      <c r="D102" s="69">
        <v>184999800</v>
      </c>
      <c r="E102" s="63"/>
      <c r="F102" s="77"/>
    </row>
    <row r="103" spans="1:7" ht="25.5" x14ac:dyDescent="0.2">
      <c r="A103" s="116"/>
      <c r="B103" s="117" t="s">
        <v>446</v>
      </c>
      <c r="C103" s="151"/>
      <c r="D103" s="118"/>
      <c r="E103" s="116"/>
      <c r="F103" s="77"/>
    </row>
    <row r="104" spans="1:7" s="109" customFormat="1" ht="17.25" customHeight="1" x14ac:dyDescent="0.25">
      <c r="A104" s="95"/>
      <c r="B104" s="95" t="s">
        <v>218</v>
      </c>
      <c r="C104" s="96">
        <f>SUM(C105)</f>
        <v>2495320000</v>
      </c>
      <c r="D104" s="96">
        <f>SUM(D106)</f>
        <v>1908395250</v>
      </c>
      <c r="E104" s="95"/>
      <c r="F104" s="72"/>
    </row>
    <row r="105" spans="1:7" ht="16.5" customHeight="1" x14ac:dyDescent="0.2">
      <c r="A105" s="95"/>
      <c r="B105" s="128" t="s">
        <v>220</v>
      </c>
      <c r="C105" s="146">
        <f>SUM(C106)</f>
        <v>2495320000</v>
      </c>
      <c r="D105" s="96">
        <f>SUM(D106)</f>
        <v>1908395250</v>
      </c>
      <c r="E105" s="95"/>
      <c r="F105" s="77"/>
    </row>
    <row r="106" spans="1:7" ht="25.5" x14ac:dyDescent="0.2">
      <c r="A106" s="92"/>
      <c r="B106" s="127" t="s">
        <v>447</v>
      </c>
      <c r="C106" s="152">
        <f>SUM(C107)</f>
        <v>2495320000</v>
      </c>
      <c r="D106" s="94">
        <f>SUM(D107)</f>
        <v>1908395250</v>
      </c>
      <c r="E106" s="92"/>
      <c r="F106" s="77"/>
    </row>
    <row r="107" spans="1:7" ht="25.5" x14ac:dyDescent="0.2">
      <c r="A107" s="63"/>
      <c r="B107" s="81" t="s">
        <v>228</v>
      </c>
      <c r="C107" s="145">
        <f>SUM(C108:C139)</f>
        <v>2495320000</v>
      </c>
      <c r="D107" s="69">
        <f>SUM(D108:D135)</f>
        <v>1908395250</v>
      </c>
      <c r="E107" s="63"/>
      <c r="F107" s="119" t="s">
        <v>416</v>
      </c>
      <c r="G107" s="88">
        <f>SUM(D108:D132)</f>
        <v>1010000000</v>
      </c>
    </row>
    <row r="108" spans="1:7" ht="25.5" x14ac:dyDescent="0.2">
      <c r="A108" s="63"/>
      <c r="B108" s="81" t="s">
        <v>448</v>
      </c>
      <c r="C108" s="69">
        <v>30000000</v>
      </c>
      <c r="D108" s="69">
        <v>30000000</v>
      </c>
      <c r="E108" s="63"/>
      <c r="F108" s="120" t="s">
        <v>14</v>
      </c>
    </row>
    <row r="109" spans="1:7" ht="25.5" x14ac:dyDescent="0.2">
      <c r="A109" s="63"/>
      <c r="B109" s="81" t="s">
        <v>450</v>
      </c>
      <c r="C109" s="69">
        <v>30000000</v>
      </c>
      <c r="D109" s="69">
        <v>30000000</v>
      </c>
      <c r="E109" s="63"/>
      <c r="F109" s="120" t="s">
        <v>15</v>
      </c>
    </row>
    <row r="110" spans="1:7" ht="25.5" x14ac:dyDescent="0.2">
      <c r="A110" s="63"/>
      <c r="B110" s="81" t="s">
        <v>451</v>
      </c>
      <c r="C110" s="69">
        <v>100000000</v>
      </c>
      <c r="D110" s="69">
        <v>100000000</v>
      </c>
      <c r="E110" s="63"/>
      <c r="F110" s="120" t="s">
        <v>16</v>
      </c>
    </row>
    <row r="111" spans="1:7" ht="25.5" x14ac:dyDescent="0.2">
      <c r="A111" s="63"/>
      <c r="B111" s="81" t="s">
        <v>452</v>
      </c>
      <c r="C111" s="69">
        <v>20000000</v>
      </c>
      <c r="D111" s="69">
        <v>20000000</v>
      </c>
      <c r="E111" s="63"/>
      <c r="F111" s="120" t="s">
        <v>17</v>
      </c>
    </row>
    <row r="112" spans="1:7" x14ac:dyDescent="0.2">
      <c r="A112" s="63"/>
      <c r="B112" s="81" t="s">
        <v>453</v>
      </c>
      <c r="C112" s="69">
        <v>50000000</v>
      </c>
      <c r="D112" s="69">
        <v>50000000</v>
      </c>
      <c r="E112" s="63"/>
      <c r="F112" s="120" t="s">
        <v>399</v>
      </c>
    </row>
    <row r="113" spans="1:6" ht="25.5" x14ac:dyDescent="0.2">
      <c r="A113" s="63"/>
      <c r="B113" s="81" t="s">
        <v>454</v>
      </c>
      <c r="C113" s="69">
        <v>50000000</v>
      </c>
      <c r="D113" s="69">
        <v>50000000</v>
      </c>
      <c r="E113" s="63"/>
      <c r="F113" s="120" t="s">
        <v>18</v>
      </c>
    </row>
    <row r="114" spans="1:6" ht="25.5" x14ac:dyDescent="0.2">
      <c r="A114" s="63"/>
      <c r="B114" s="81" t="s">
        <v>455</v>
      </c>
      <c r="C114" s="69">
        <v>50000000</v>
      </c>
      <c r="D114" s="69">
        <v>50000000</v>
      </c>
      <c r="E114" s="63"/>
      <c r="F114" s="120" t="s">
        <v>19</v>
      </c>
    </row>
    <row r="115" spans="1:6" ht="25.5" x14ac:dyDescent="0.2">
      <c r="A115" s="63"/>
      <c r="B115" s="81" t="s">
        <v>456</v>
      </c>
      <c r="C115" s="69">
        <v>50000000</v>
      </c>
      <c r="D115" s="69">
        <v>50000000</v>
      </c>
      <c r="E115" s="63"/>
      <c r="F115" s="120" t="s">
        <v>400</v>
      </c>
    </row>
    <row r="116" spans="1:6" ht="25.5" x14ac:dyDescent="0.2">
      <c r="A116" s="63"/>
      <c r="B116" s="81" t="s">
        <v>457</v>
      </c>
      <c r="C116" s="69">
        <v>50000000</v>
      </c>
      <c r="D116" s="69">
        <v>50000000</v>
      </c>
      <c r="E116" s="63"/>
      <c r="F116" s="120" t="s">
        <v>401</v>
      </c>
    </row>
    <row r="117" spans="1:6" ht="25.5" x14ac:dyDescent="0.2">
      <c r="A117" s="63"/>
      <c r="B117" s="81" t="s">
        <v>458</v>
      </c>
      <c r="C117" s="69">
        <v>50000000</v>
      </c>
      <c r="D117" s="69">
        <v>50000000</v>
      </c>
      <c r="E117" s="63"/>
      <c r="F117" s="120" t="s">
        <v>20</v>
      </c>
    </row>
    <row r="118" spans="1:6" ht="25.5" x14ac:dyDescent="0.2">
      <c r="A118" s="63"/>
      <c r="B118" s="81" t="s">
        <v>459</v>
      </c>
      <c r="C118" s="69">
        <v>50000000</v>
      </c>
      <c r="D118" s="69">
        <v>50000000</v>
      </c>
      <c r="E118" s="63"/>
      <c r="F118" s="120" t="s">
        <v>402</v>
      </c>
    </row>
    <row r="119" spans="1:6" ht="25.5" x14ac:dyDescent="0.2">
      <c r="A119" s="63"/>
      <c r="B119" s="81" t="s">
        <v>460</v>
      </c>
      <c r="C119" s="69">
        <v>50000000</v>
      </c>
      <c r="D119" s="69">
        <v>50000000</v>
      </c>
      <c r="E119" s="63"/>
      <c r="F119" s="120" t="s">
        <v>21</v>
      </c>
    </row>
    <row r="120" spans="1:6" x14ac:dyDescent="0.2">
      <c r="A120" s="63"/>
      <c r="B120" s="81" t="s">
        <v>461</v>
      </c>
      <c r="C120" s="69">
        <v>50000000</v>
      </c>
      <c r="D120" s="69">
        <v>50000000</v>
      </c>
      <c r="E120" s="63"/>
      <c r="F120" s="120" t="s">
        <v>403</v>
      </c>
    </row>
    <row r="121" spans="1:6" ht="25.5" x14ac:dyDescent="0.2">
      <c r="A121" s="63"/>
      <c r="B121" s="81" t="s">
        <v>462</v>
      </c>
      <c r="C121" s="69">
        <v>20000000</v>
      </c>
      <c r="D121" s="69">
        <v>20000000</v>
      </c>
      <c r="E121" s="63"/>
      <c r="F121" s="120" t="s">
        <v>404</v>
      </c>
    </row>
    <row r="122" spans="1:6" ht="25.5" x14ac:dyDescent="0.2">
      <c r="A122" s="63"/>
      <c r="B122" s="80" t="s">
        <v>463</v>
      </c>
      <c r="C122" s="69">
        <v>30000000</v>
      </c>
      <c r="D122" s="69">
        <v>30000000</v>
      </c>
      <c r="E122" s="63"/>
      <c r="F122" s="120" t="s">
        <v>405</v>
      </c>
    </row>
    <row r="123" spans="1:6" ht="25.5" x14ac:dyDescent="0.2">
      <c r="A123" s="63"/>
      <c r="B123" s="81" t="s">
        <v>464</v>
      </c>
      <c r="C123" s="69">
        <v>40000000</v>
      </c>
      <c r="D123" s="69">
        <v>40000000</v>
      </c>
      <c r="E123" s="63"/>
      <c r="F123" s="120" t="s">
        <v>406</v>
      </c>
    </row>
    <row r="124" spans="1:6" ht="45" customHeight="1" x14ac:dyDescent="0.2">
      <c r="A124" s="63"/>
      <c r="B124" s="81" t="s">
        <v>465</v>
      </c>
      <c r="C124" s="69">
        <v>50000000</v>
      </c>
      <c r="D124" s="69">
        <v>50000000</v>
      </c>
      <c r="E124" s="63"/>
      <c r="F124" s="120" t="s">
        <v>407</v>
      </c>
    </row>
    <row r="125" spans="1:6" ht="25.5" x14ac:dyDescent="0.2">
      <c r="A125" s="63"/>
      <c r="B125" s="81" t="s">
        <v>466</v>
      </c>
      <c r="C125" s="69">
        <v>30000000</v>
      </c>
      <c r="D125" s="69">
        <v>30000000</v>
      </c>
      <c r="E125" s="63"/>
      <c r="F125" s="120" t="s">
        <v>408</v>
      </c>
    </row>
    <row r="126" spans="1:6" ht="25.5" x14ac:dyDescent="0.2">
      <c r="A126" s="63"/>
      <c r="B126" s="81" t="s">
        <v>467</v>
      </c>
      <c r="C126" s="69">
        <v>30000000</v>
      </c>
      <c r="D126" s="69">
        <v>30000000</v>
      </c>
      <c r="E126" s="63"/>
      <c r="F126" s="120" t="s">
        <v>409</v>
      </c>
    </row>
    <row r="127" spans="1:6" ht="25.5" x14ac:dyDescent="0.2">
      <c r="A127" s="63"/>
      <c r="B127" s="81" t="s">
        <v>468</v>
      </c>
      <c r="C127" s="69">
        <v>30000000</v>
      </c>
      <c r="D127" s="69">
        <v>30000000</v>
      </c>
      <c r="E127" s="63"/>
      <c r="F127" s="120" t="s">
        <v>237</v>
      </c>
    </row>
    <row r="128" spans="1:6" ht="25.5" x14ac:dyDescent="0.2">
      <c r="A128" s="63"/>
      <c r="B128" s="81" t="s">
        <v>469</v>
      </c>
      <c r="C128" s="69">
        <v>30000000</v>
      </c>
      <c r="D128" s="69">
        <v>30000000</v>
      </c>
      <c r="E128" s="63"/>
      <c r="F128" s="120" t="s">
        <v>410</v>
      </c>
    </row>
    <row r="129" spans="1:7" ht="25.5" x14ac:dyDescent="0.2">
      <c r="A129" s="63"/>
      <c r="B129" s="81" t="s">
        <v>470</v>
      </c>
      <c r="C129" s="69">
        <v>30000000</v>
      </c>
      <c r="D129" s="69">
        <v>30000000</v>
      </c>
      <c r="E129" s="63"/>
      <c r="F129" s="120" t="s">
        <v>411</v>
      </c>
    </row>
    <row r="130" spans="1:7" ht="25.5" x14ac:dyDescent="0.2">
      <c r="A130" s="63"/>
      <c r="B130" s="80" t="s">
        <v>471</v>
      </c>
      <c r="C130" s="69">
        <v>30000000</v>
      </c>
      <c r="D130" s="69">
        <v>30000000</v>
      </c>
      <c r="E130" s="63"/>
      <c r="F130" s="120" t="s">
        <v>412</v>
      </c>
    </row>
    <row r="131" spans="1:7" ht="25.5" x14ac:dyDescent="0.2">
      <c r="A131" s="63"/>
      <c r="B131" s="81" t="s">
        <v>472</v>
      </c>
      <c r="C131" s="69">
        <v>30000000</v>
      </c>
      <c r="D131" s="69">
        <v>30000000</v>
      </c>
      <c r="E131" s="63"/>
      <c r="F131" s="120" t="s">
        <v>413</v>
      </c>
    </row>
    <row r="132" spans="1:7" ht="25.5" x14ac:dyDescent="0.2">
      <c r="A132" s="63"/>
      <c r="B132" s="81" t="s">
        <v>473</v>
      </c>
      <c r="C132" s="69">
        <v>30000000</v>
      </c>
      <c r="D132" s="69">
        <v>30000000</v>
      </c>
      <c r="E132" s="63"/>
      <c r="F132" s="120" t="s">
        <v>414</v>
      </c>
    </row>
    <row r="133" spans="1:7" ht="25.5" x14ac:dyDescent="0.2">
      <c r="A133" s="63"/>
      <c r="B133" s="81" t="s">
        <v>474</v>
      </c>
      <c r="C133" s="145">
        <v>457000000</v>
      </c>
      <c r="D133" s="69">
        <v>448395250</v>
      </c>
      <c r="E133" s="63"/>
      <c r="F133" s="77"/>
      <c r="G133" s="88">
        <f>SUM(D133:D135)</f>
        <v>898395250</v>
      </c>
    </row>
    <row r="134" spans="1:7" ht="25.5" x14ac:dyDescent="0.2">
      <c r="A134" s="63"/>
      <c r="B134" s="81" t="s">
        <v>476</v>
      </c>
      <c r="C134" s="145">
        <v>250000000</v>
      </c>
      <c r="D134" s="69">
        <v>250000000</v>
      </c>
      <c r="E134" s="65"/>
      <c r="G134" s="87">
        <f>SUM(C133:C139)</f>
        <v>1485320000</v>
      </c>
    </row>
    <row r="135" spans="1:7" ht="28.5" customHeight="1" x14ac:dyDescent="0.2">
      <c r="A135" s="97"/>
      <c r="B135" s="153" t="s">
        <v>475</v>
      </c>
      <c r="C135" s="154">
        <v>200000000</v>
      </c>
      <c r="D135" s="99">
        <v>200000000</v>
      </c>
      <c r="E135" s="90"/>
    </row>
    <row r="136" spans="1:7" ht="17.25" customHeight="1" x14ac:dyDescent="0.2">
      <c r="A136" s="63"/>
      <c r="B136" s="80" t="s">
        <v>560</v>
      </c>
      <c r="C136" s="145">
        <v>170000000</v>
      </c>
      <c r="D136" s="177"/>
      <c r="E136" s="125" t="s">
        <v>568</v>
      </c>
      <c r="G136" s="87">
        <f>SUM(C136:C139)</f>
        <v>578320000</v>
      </c>
    </row>
    <row r="137" spans="1:7" ht="16.5" customHeight="1" x14ac:dyDescent="0.2">
      <c r="A137" s="63"/>
      <c r="B137" s="80" t="s">
        <v>561</v>
      </c>
      <c r="C137" s="145">
        <v>60000000</v>
      </c>
      <c r="D137" s="177"/>
      <c r="E137" s="125" t="s">
        <v>568</v>
      </c>
    </row>
    <row r="138" spans="1:7" ht="17.25" customHeight="1" x14ac:dyDescent="0.2">
      <c r="A138" s="63"/>
      <c r="B138" s="80" t="s">
        <v>562</v>
      </c>
      <c r="C138" s="145">
        <v>148320000</v>
      </c>
      <c r="D138" s="177"/>
      <c r="E138" s="125" t="s">
        <v>568</v>
      </c>
    </row>
    <row r="139" spans="1:7" ht="20.25" customHeight="1" x14ac:dyDescent="0.2">
      <c r="A139" s="116"/>
      <c r="B139" s="137" t="s">
        <v>563</v>
      </c>
      <c r="C139" s="151">
        <v>200000000</v>
      </c>
      <c r="D139" s="178"/>
      <c r="E139" s="125" t="s">
        <v>568</v>
      </c>
    </row>
    <row r="140" spans="1:7" s="155" customFormat="1" ht="24" customHeight="1" x14ac:dyDescent="0.25">
      <c r="A140" s="131"/>
      <c r="B140" s="115" t="s">
        <v>477</v>
      </c>
      <c r="C140" s="147">
        <f>SUM(C104,C9)</f>
        <v>12126566231</v>
      </c>
      <c r="D140" s="132">
        <f>SUM(D9,D104)</f>
        <v>10543343281</v>
      </c>
      <c r="E140" s="131"/>
      <c r="G140" s="179">
        <f>SUM(D140-C140)</f>
        <v>-1583222950</v>
      </c>
    </row>
  </sheetData>
  <mergeCells count="6">
    <mergeCell ref="A1:E1"/>
    <mergeCell ref="A2:E2"/>
    <mergeCell ref="A3:E3"/>
    <mergeCell ref="A5:B6"/>
    <mergeCell ref="E5:E6"/>
    <mergeCell ref="C5:D5"/>
  </mergeCells>
  <printOptions horizontalCentered="1"/>
  <pageMargins left="0.36" right="0.56000000000000005" top="0.75" bottom="0.75" header="0.3" footer="0.3"/>
  <pageSetup paperSize="10000" scale="70" orientation="portrait" horizontalDpi="360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workbookViewId="0">
      <selection activeCell="D11" sqref="A1:XFD1048576"/>
    </sheetView>
  </sheetViews>
  <sheetFormatPr defaultRowHeight="14.25" x14ac:dyDescent="0.2"/>
  <cols>
    <col min="1" max="1" width="14.28515625" style="60" customWidth="1"/>
    <col min="2" max="2" width="59.28515625" style="60" customWidth="1"/>
    <col min="3" max="3" width="21.140625" style="66" customWidth="1"/>
    <col min="4" max="4" width="13.5703125" style="60" customWidth="1"/>
    <col min="5" max="5" width="6.85546875" style="60" customWidth="1"/>
    <col min="6" max="6" width="22.42578125" style="60" customWidth="1"/>
    <col min="7" max="16384" width="9.140625" style="60"/>
  </cols>
  <sheetData>
    <row r="1" spans="1:4" x14ac:dyDescent="0.2">
      <c r="A1" s="229" t="s">
        <v>371</v>
      </c>
      <c r="B1" s="229"/>
      <c r="C1" s="229"/>
      <c r="D1" s="229"/>
    </row>
    <row r="2" spans="1:4" x14ac:dyDescent="0.2">
      <c r="A2" s="229" t="s">
        <v>370</v>
      </c>
      <c r="B2" s="229"/>
      <c r="C2" s="229"/>
      <c r="D2" s="229"/>
    </row>
    <row r="3" spans="1:4" x14ac:dyDescent="0.2">
      <c r="A3" s="229" t="s">
        <v>372</v>
      </c>
      <c r="B3" s="229"/>
      <c r="C3" s="229"/>
      <c r="D3" s="229"/>
    </row>
    <row r="5" spans="1:4" ht="48" customHeight="1" x14ac:dyDescent="0.2">
      <c r="A5" s="230" t="s">
        <v>373</v>
      </c>
      <c r="B5" s="230"/>
      <c r="C5" s="114" t="s">
        <v>374</v>
      </c>
      <c r="D5" s="115" t="s">
        <v>375</v>
      </c>
    </row>
    <row r="6" spans="1:4" x14ac:dyDescent="0.2">
      <c r="A6" s="113">
        <v>1</v>
      </c>
      <c r="B6" s="113">
        <v>2</v>
      </c>
      <c r="C6" s="113">
        <v>3</v>
      </c>
      <c r="D6" s="113">
        <v>4</v>
      </c>
    </row>
    <row r="7" spans="1:4" ht="25.5" x14ac:dyDescent="0.2">
      <c r="A7" s="61" t="s">
        <v>15</v>
      </c>
      <c r="B7" s="61" t="s">
        <v>23</v>
      </c>
      <c r="C7" s="112">
        <f>SUM(C8)</f>
        <v>8634948031</v>
      </c>
      <c r="D7" s="62"/>
    </row>
    <row r="8" spans="1:4" x14ac:dyDescent="0.2">
      <c r="A8" s="104" t="s">
        <v>24</v>
      </c>
      <c r="B8" s="104" t="s">
        <v>25</v>
      </c>
      <c r="C8" s="73">
        <f>SUM(C9,C47,C51,C80,C86)</f>
        <v>8634948031</v>
      </c>
      <c r="D8" s="97"/>
    </row>
    <row r="9" spans="1:4" ht="25.5" x14ac:dyDescent="0.2">
      <c r="A9" s="107" t="s">
        <v>376</v>
      </c>
      <c r="B9" s="107" t="s">
        <v>28</v>
      </c>
      <c r="C9" s="96">
        <f>SUM(C10,C15,C23,C35,C42)</f>
        <v>6304731131</v>
      </c>
      <c r="D9" s="108"/>
    </row>
    <row r="10" spans="1:4" x14ac:dyDescent="0.2">
      <c r="A10" s="105" t="s">
        <v>377</v>
      </c>
      <c r="B10" s="106" t="s">
        <v>30</v>
      </c>
      <c r="C10" s="121">
        <f>SUM(C11,C13)</f>
        <v>40000000</v>
      </c>
      <c r="D10" s="105"/>
    </row>
    <row r="11" spans="1:4" x14ac:dyDescent="0.2">
      <c r="A11" s="63" t="s">
        <v>378</v>
      </c>
      <c r="B11" s="64" t="s">
        <v>35</v>
      </c>
      <c r="C11" s="82">
        <v>25000000</v>
      </c>
      <c r="D11" s="63"/>
    </row>
    <row r="12" spans="1:4" x14ac:dyDescent="0.2">
      <c r="A12" s="63"/>
      <c r="B12" s="64" t="s">
        <v>380</v>
      </c>
      <c r="C12" s="82" t="s">
        <v>40</v>
      </c>
      <c r="D12" s="63"/>
    </row>
    <row r="13" spans="1:4" x14ac:dyDescent="0.2">
      <c r="A13" s="63" t="s">
        <v>379</v>
      </c>
      <c r="B13" s="64" t="s">
        <v>41</v>
      </c>
      <c r="C13" s="82">
        <v>15000000</v>
      </c>
      <c r="D13" s="63"/>
    </row>
    <row r="14" spans="1:4" x14ac:dyDescent="0.2">
      <c r="A14" s="63"/>
      <c r="B14" s="63" t="s">
        <v>381</v>
      </c>
      <c r="C14" s="82"/>
      <c r="D14" s="63"/>
    </row>
    <row r="15" spans="1:4" x14ac:dyDescent="0.2">
      <c r="A15" s="122"/>
      <c r="B15" s="67" t="s">
        <v>46</v>
      </c>
      <c r="C15" s="123">
        <f>SUM(C16)</f>
        <v>4311654131</v>
      </c>
      <c r="D15" s="122"/>
    </row>
    <row r="16" spans="1:4" x14ac:dyDescent="0.2">
      <c r="A16" s="63"/>
      <c r="B16" s="64" t="s">
        <v>49</v>
      </c>
      <c r="C16" s="82">
        <v>4311654131</v>
      </c>
      <c r="D16" s="63"/>
    </row>
    <row r="17" spans="1:4" x14ac:dyDescent="0.2">
      <c r="A17" s="63"/>
      <c r="B17" s="64" t="s">
        <v>382</v>
      </c>
      <c r="C17" s="82"/>
      <c r="D17" s="63"/>
    </row>
    <row r="18" spans="1:4" x14ac:dyDescent="0.2">
      <c r="A18" s="122"/>
      <c r="B18" s="67" t="s">
        <v>53</v>
      </c>
      <c r="C18" s="123"/>
      <c r="D18" s="122"/>
    </row>
    <row r="19" spans="1:4" x14ac:dyDescent="0.2">
      <c r="A19" s="63"/>
      <c r="B19" s="64" t="s">
        <v>56</v>
      </c>
      <c r="C19" s="124"/>
      <c r="D19" s="125" t="s">
        <v>396</v>
      </c>
    </row>
    <row r="20" spans="1:4" x14ac:dyDescent="0.2">
      <c r="A20" s="63"/>
      <c r="B20" s="64" t="s">
        <v>383</v>
      </c>
      <c r="C20" s="124"/>
      <c r="D20" s="63"/>
    </row>
    <row r="21" spans="1:4" x14ac:dyDescent="0.2">
      <c r="A21" s="63"/>
      <c r="B21" s="64" t="s">
        <v>61</v>
      </c>
      <c r="C21" s="124"/>
      <c r="D21" s="125" t="s">
        <v>396</v>
      </c>
    </row>
    <row r="22" spans="1:4" x14ac:dyDescent="0.2">
      <c r="A22" s="63"/>
      <c r="B22" s="64" t="s">
        <v>384</v>
      </c>
      <c r="C22" s="82"/>
      <c r="D22" s="63"/>
    </row>
    <row r="23" spans="1:4" x14ac:dyDescent="0.2">
      <c r="A23" s="122"/>
      <c r="B23" s="67" t="s">
        <v>65</v>
      </c>
      <c r="C23" s="123">
        <f>SUM(C24,C26,C28,C30,C32)</f>
        <v>629424000</v>
      </c>
      <c r="D23" s="122"/>
    </row>
    <row r="24" spans="1:4" x14ac:dyDescent="0.2">
      <c r="A24" s="63"/>
      <c r="B24" s="64" t="s">
        <v>68</v>
      </c>
      <c r="C24" s="82">
        <v>28000000</v>
      </c>
      <c r="D24" s="63"/>
    </row>
    <row r="25" spans="1:4" ht="25.5" x14ac:dyDescent="0.2">
      <c r="A25" s="63"/>
      <c r="B25" s="64" t="s">
        <v>385</v>
      </c>
      <c r="C25" s="82"/>
      <c r="D25" s="63"/>
    </row>
    <row r="26" spans="1:4" x14ac:dyDescent="0.2">
      <c r="A26" s="63"/>
      <c r="B26" s="64" t="s">
        <v>72</v>
      </c>
      <c r="C26" s="82">
        <v>67725000</v>
      </c>
      <c r="D26" s="63"/>
    </row>
    <row r="27" spans="1:4" x14ac:dyDescent="0.2">
      <c r="A27" s="63"/>
      <c r="B27" s="64" t="s">
        <v>386</v>
      </c>
      <c r="C27" s="82"/>
      <c r="D27" s="63"/>
    </row>
    <row r="28" spans="1:4" x14ac:dyDescent="0.2">
      <c r="A28" s="63"/>
      <c r="B28" s="64" t="s">
        <v>75</v>
      </c>
      <c r="C28" s="82">
        <v>113081000</v>
      </c>
      <c r="D28" s="63"/>
    </row>
    <row r="29" spans="1:4" x14ac:dyDescent="0.2">
      <c r="A29" s="63"/>
      <c r="B29" s="64" t="s">
        <v>387</v>
      </c>
      <c r="C29" s="82"/>
      <c r="D29" s="63"/>
    </row>
    <row r="30" spans="1:4" x14ac:dyDescent="0.2">
      <c r="A30" s="63"/>
      <c r="B30" s="64" t="s">
        <v>79</v>
      </c>
      <c r="C30" s="82">
        <v>55050000</v>
      </c>
      <c r="D30" s="63"/>
    </row>
    <row r="31" spans="1:4" x14ac:dyDescent="0.2">
      <c r="A31" s="63"/>
      <c r="B31" s="64" t="s">
        <v>388</v>
      </c>
      <c r="C31" s="82"/>
      <c r="D31" s="63"/>
    </row>
    <row r="32" spans="1:4" x14ac:dyDescent="0.2">
      <c r="A32" s="63"/>
      <c r="B32" s="64" t="s">
        <v>83</v>
      </c>
      <c r="C32" s="82">
        <v>365568000</v>
      </c>
      <c r="D32" s="63"/>
    </row>
    <row r="33" spans="1:4" x14ac:dyDescent="0.2">
      <c r="A33" s="63"/>
      <c r="B33" s="64" t="s">
        <v>389</v>
      </c>
      <c r="C33" s="82"/>
      <c r="D33" s="63"/>
    </row>
    <row r="34" spans="1:4" ht="25.5" x14ac:dyDescent="0.2">
      <c r="A34" s="122"/>
      <c r="B34" s="67" t="s">
        <v>88</v>
      </c>
      <c r="C34" s="123"/>
      <c r="D34" s="122"/>
    </row>
    <row r="35" spans="1:4" s="68" customFormat="1" x14ac:dyDescent="0.2">
      <c r="A35" s="122"/>
      <c r="B35" s="67" t="s">
        <v>94</v>
      </c>
      <c r="C35" s="123">
        <f>SUM(C36,C37,C41)</f>
        <v>828270000</v>
      </c>
      <c r="D35" s="122"/>
    </row>
    <row r="36" spans="1:4" x14ac:dyDescent="0.2">
      <c r="A36" s="63"/>
      <c r="B36" s="64" t="s">
        <v>96</v>
      </c>
      <c r="C36" s="82">
        <v>180000000</v>
      </c>
      <c r="D36" s="63"/>
    </row>
    <row r="37" spans="1:4" x14ac:dyDescent="0.2">
      <c r="A37" s="63"/>
      <c r="B37" s="64" t="s">
        <v>100</v>
      </c>
      <c r="C37" s="82">
        <f>SUM(C38:C40)</f>
        <v>50000000</v>
      </c>
      <c r="D37" s="63"/>
    </row>
    <row r="38" spans="1:4" x14ac:dyDescent="0.2">
      <c r="A38" s="63"/>
      <c r="B38" s="64" t="s">
        <v>390</v>
      </c>
      <c r="C38" s="82">
        <v>900000</v>
      </c>
      <c r="D38" s="63"/>
    </row>
    <row r="39" spans="1:4" x14ac:dyDescent="0.2">
      <c r="A39" s="63"/>
      <c r="B39" s="64" t="s">
        <v>391</v>
      </c>
      <c r="C39" s="82">
        <v>900000</v>
      </c>
      <c r="D39" s="63"/>
    </row>
    <row r="40" spans="1:4" x14ac:dyDescent="0.2">
      <c r="A40" s="63"/>
      <c r="B40" s="64" t="s">
        <v>392</v>
      </c>
      <c r="C40" s="82">
        <v>48200000</v>
      </c>
      <c r="D40" s="63"/>
    </row>
    <row r="41" spans="1:4" x14ac:dyDescent="0.2">
      <c r="A41" s="63"/>
      <c r="B41" s="64" t="s">
        <v>104</v>
      </c>
      <c r="C41" s="82">
        <v>598270000</v>
      </c>
      <c r="D41" s="63"/>
    </row>
    <row r="42" spans="1:4" s="68" customFormat="1" ht="25.5" x14ac:dyDescent="0.2">
      <c r="A42" s="122"/>
      <c r="B42" s="67" t="s">
        <v>109</v>
      </c>
      <c r="C42" s="126">
        <f>SUM(C43,C44,C45,C46)</f>
        <v>495383000</v>
      </c>
      <c r="D42" s="122"/>
    </row>
    <row r="43" spans="1:4" ht="25.5" x14ac:dyDescent="0.2">
      <c r="A43" s="63"/>
      <c r="B43" s="64" t="s">
        <v>111</v>
      </c>
      <c r="C43" s="69">
        <v>158898000</v>
      </c>
      <c r="D43" s="63"/>
    </row>
    <row r="44" spans="1:4" x14ac:dyDescent="0.2">
      <c r="A44" s="63"/>
      <c r="B44" s="64" t="s">
        <v>115</v>
      </c>
      <c r="C44" s="69">
        <v>32000000</v>
      </c>
      <c r="D44" s="63"/>
    </row>
    <row r="45" spans="1:4" x14ac:dyDescent="0.2">
      <c r="A45" s="63"/>
      <c r="B45" s="64" t="s">
        <v>119</v>
      </c>
      <c r="C45" s="69">
        <v>272485000</v>
      </c>
      <c r="D45" s="63"/>
    </row>
    <row r="46" spans="1:4" ht="25.5" x14ac:dyDescent="0.2">
      <c r="A46" s="97"/>
      <c r="B46" s="91" t="s">
        <v>125</v>
      </c>
      <c r="C46" s="99">
        <v>32000000</v>
      </c>
      <c r="D46" s="97"/>
    </row>
    <row r="47" spans="1:4" s="72" customFormat="1" ht="12.75" x14ac:dyDescent="0.25">
      <c r="A47" s="95"/>
      <c r="B47" s="95" t="s">
        <v>130</v>
      </c>
      <c r="C47" s="96">
        <f>SUM(C48)</f>
        <v>32000000</v>
      </c>
      <c r="D47" s="95"/>
    </row>
    <row r="48" spans="1:4" x14ac:dyDescent="0.2">
      <c r="A48" s="92"/>
      <c r="B48" s="93" t="s">
        <v>393</v>
      </c>
      <c r="C48" s="94">
        <v>32000000</v>
      </c>
      <c r="D48" s="92"/>
    </row>
    <row r="49" spans="1:6" x14ac:dyDescent="0.2">
      <c r="A49" s="63"/>
      <c r="B49" s="74" t="s">
        <v>394</v>
      </c>
      <c r="C49" s="69">
        <v>32000000</v>
      </c>
      <c r="D49" s="63"/>
    </row>
    <row r="50" spans="1:6" x14ac:dyDescent="0.2">
      <c r="A50" s="97"/>
      <c r="B50" s="98" t="s">
        <v>395</v>
      </c>
      <c r="C50" s="99">
        <v>32000000</v>
      </c>
      <c r="D50" s="97"/>
    </row>
    <row r="51" spans="1:6" s="75" customFormat="1" ht="30" customHeight="1" x14ac:dyDescent="0.25">
      <c r="A51" s="102"/>
      <c r="B51" s="103" t="s">
        <v>139</v>
      </c>
      <c r="C51" s="96">
        <f>SUM(C52)</f>
        <v>1608000000</v>
      </c>
      <c r="D51" s="102"/>
    </row>
    <row r="52" spans="1:6" s="75" customFormat="1" ht="15.75" customHeight="1" x14ac:dyDescent="0.25">
      <c r="A52" s="100"/>
      <c r="B52" s="101" t="s">
        <v>141</v>
      </c>
      <c r="C52" s="94">
        <f>SUM(C53)</f>
        <v>1608000000</v>
      </c>
      <c r="D52" s="100"/>
    </row>
    <row r="53" spans="1:6" s="75" customFormat="1" ht="29.25" customHeight="1" x14ac:dyDescent="0.25">
      <c r="A53" s="76"/>
      <c r="B53" s="64" t="s">
        <v>145</v>
      </c>
      <c r="C53" s="69">
        <f>SUM(C54:C79)</f>
        <v>1608000000</v>
      </c>
      <c r="D53" s="76"/>
      <c r="E53" s="86" t="s">
        <v>416</v>
      </c>
      <c r="F53" s="89">
        <f>SUM(C54:C78)</f>
        <v>1335000000</v>
      </c>
    </row>
    <row r="54" spans="1:6" x14ac:dyDescent="0.2">
      <c r="A54" s="65"/>
      <c r="B54" s="74" t="s">
        <v>443</v>
      </c>
      <c r="C54" s="69">
        <v>25000000</v>
      </c>
      <c r="D54" s="65"/>
      <c r="E54" s="135" t="s">
        <v>14</v>
      </c>
    </row>
    <row r="55" spans="1:6" x14ac:dyDescent="0.2">
      <c r="A55" s="65"/>
      <c r="B55" s="79" t="s">
        <v>442</v>
      </c>
      <c r="C55" s="69">
        <v>50000000</v>
      </c>
      <c r="D55" s="65"/>
      <c r="E55" s="135" t="s">
        <v>15</v>
      </c>
    </row>
    <row r="56" spans="1:6" x14ac:dyDescent="0.2">
      <c r="A56" s="65"/>
      <c r="B56" s="74" t="s">
        <v>441</v>
      </c>
      <c r="C56" s="69">
        <v>40000000</v>
      </c>
      <c r="D56" s="65"/>
      <c r="E56" s="135" t="s">
        <v>16</v>
      </c>
    </row>
    <row r="57" spans="1:6" ht="25.5" x14ac:dyDescent="0.2">
      <c r="A57" s="65"/>
      <c r="B57" s="80" t="s">
        <v>440</v>
      </c>
      <c r="C57" s="69">
        <v>30000000</v>
      </c>
      <c r="D57" s="65"/>
      <c r="E57" s="135" t="s">
        <v>17</v>
      </c>
    </row>
    <row r="58" spans="1:6" ht="28.5" customHeight="1" x14ac:dyDescent="0.2">
      <c r="A58" s="65"/>
      <c r="B58" s="80" t="s">
        <v>439</v>
      </c>
      <c r="C58" s="69">
        <v>30000000</v>
      </c>
      <c r="D58" s="65"/>
      <c r="E58" s="135" t="s">
        <v>399</v>
      </c>
    </row>
    <row r="59" spans="1:6" ht="25.5" x14ac:dyDescent="0.2">
      <c r="A59" s="65"/>
      <c r="B59" s="81" t="s">
        <v>438</v>
      </c>
      <c r="C59" s="69">
        <v>30000000</v>
      </c>
      <c r="D59" s="65"/>
      <c r="E59" s="135" t="s">
        <v>18</v>
      </c>
    </row>
    <row r="60" spans="1:6" ht="28.5" customHeight="1" x14ac:dyDescent="0.2">
      <c r="A60" s="65"/>
      <c r="B60" s="80" t="s">
        <v>437</v>
      </c>
      <c r="C60" s="69">
        <v>30000000</v>
      </c>
      <c r="D60" s="65"/>
      <c r="E60" s="135" t="s">
        <v>19</v>
      </c>
    </row>
    <row r="61" spans="1:6" ht="25.5" x14ac:dyDescent="0.2">
      <c r="A61" s="65"/>
      <c r="B61" s="80" t="s">
        <v>436</v>
      </c>
      <c r="C61" s="69">
        <v>30000000</v>
      </c>
      <c r="D61" s="65"/>
      <c r="E61" s="135" t="s">
        <v>400</v>
      </c>
    </row>
    <row r="62" spans="1:6" ht="25.5" x14ac:dyDescent="0.2">
      <c r="A62" s="65"/>
      <c r="B62" s="81" t="s">
        <v>435</v>
      </c>
      <c r="C62" s="69">
        <v>30000000</v>
      </c>
      <c r="D62" s="65"/>
      <c r="E62" s="135" t="s">
        <v>401</v>
      </c>
    </row>
    <row r="63" spans="1:6" ht="25.5" x14ac:dyDescent="0.2">
      <c r="A63" s="65"/>
      <c r="B63" s="80" t="s">
        <v>434</v>
      </c>
      <c r="C63" s="69">
        <v>30000000</v>
      </c>
      <c r="D63" s="65"/>
      <c r="E63" s="135" t="s">
        <v>20</v>
      </c>
    </row>
    <row r="64" spans="1:6" x14ac:dyDescent="0.2">
      <c r="A64" s="65"/>
      <c r="B64" s="81" t="s">
        <v>433</v>
      </c>
      <c r="C64" s="69">
        <v>30000000</v>
      </c>
      <c r="D64" s="65"/>
      <c r="E64" s="135" t="s">
        <v>402</v>
      </c>
    </row>
    <row r="65" spans="1:6" x14ac:dyDescent="0.2">
      <c r="A65" s="65"/>
      <c r="B65" s="74" t="s">
        <v>432</v>
      </c>
      <c r="C65" s="69">
        <v>100000000</v>
      </c>
      <c r="D65" s="65"/>
      <c r="E65" s="135" t="s">
        <v>21</v>
      </c>
    </row>
    <row r="66" spans="1:6" ht="31.5" customHeight="1" x14ac:dyDescent="0.2">
      <c r="A66" s="65"/>
      <c r="B66" s="80" t="s">
        <v>431</v>
      </c>
      <c r="C66" s="69">
        <v>200000000</v>
      </c>
      <c r="D66" s="76"/>
      <c r="E66" s="135" t="s">
        <v>403</v>
      </c>
    </row>
    <row r="67" spans="1:6" ht="18.75" customHeight="1" x14ac:dyDescent="0.2">
      <c r="A67" s="65"/>
      <c r="B67" s="83" t="s">
        <v>430</v>
      </c>
      <c r="C67" s="69">
        <v>50000000</v>
      </c>
      <c r="D67" s="76"/>
      <c r="E67" s="135" t="s">
        <v>404</v>
      </c>
    </row>
    <row r="68" spans="1:6" x14ac:dyDescent="0.2">
      <c r="A68" s="65"/>
      <c r="B68" s="63" t="s">
        <v>429</v>
      </c>
      <c r="C68" s="69">
        <v>100000000</v>
      </c>
      <c r="D68" s="76"/>
      <c r="E68" s="135" t="s">
        <v>405</v>
      </c>
    </row>
    <row r="69" spans="1:6" ht="25.5" x14ac:dyDescent="0.2">
      <c r="A69" s="65"/>
      <c r="B69" s="80" t="s">
        <v>428</v>
      </c>
      <c r="C69" s="69">
        <v>50000000</v>
      </c>
      <c r="D69" s="76"/>
      <c r="E69" s="135" t="s">
        <v>406</v>
      </c>
    </row>
    <row r="70" spans="1:6" ht="27" customHeight="1" x14ac:dyDescent="0.2">
      <c r="A70" s="65"/>
      <c r="B70" s="80" t="s">
        <v>427</v>
      </c>
      <c r="C70" s="69">
        <v>50000000</v>
      </c>
      <c r="D70" s="76"/>
      <c r="E70" s="135" t="s">
        <v>407</v>
      </c>
    </row>
    <row r="71" spans="1:6" ht="25.5" x14ac:dyDescent="0.2">
      <c r="A71" s="65"/>
      <c r="B71" s="81" t="s">
        <v>426</v>
      </c>
      <c r="C71" s="69">
        <v>50000000</v>
      </c>
      <c r="D71" s="76"/>
      <c r="E71" s="135" t="s">
        <v>408</v>
      </c>
    </row>
    <row r="72" spans="1:6" ht="25.5" x14ac:dyDescent="0.2">
      <c r="A72" s="65"/>
      <c r="B72" s="81" t="s">
        <v>425</v>
      </c>
      <c r="C72" s="69">
        <v>50000000</v>
      </c>
      <c r="D72" s="76"/>
      <c r="E72" s="135" t="s">
        <v>409</v>
      </c>
    </row>
    <row r="73" spans="1:6" x14ac:dyDescent="0.2">
      <c r="A73" s="65"/>
      <c r="B73" s="63" t="s">
        <v>424</v>
      </c>
      <c r="C73" s="69">
        <v>50000000</v>
      </c>
      <c r="D73" s="76"/>
      <c r="E73" s="135" t="s">
        <v>237</v>
      </c>
    </row>
    <row r="74" spans="1:6" ht="25.5" x14ac:dyDescent="0.2">
      <c r="A74" s="65"/>
      <c r="B74" s="81" t="s">
        <v>423</v>
      </c>
      <c r="C74" s="69">
        <v>50000000</v>
      </c>
      <c r="D74" s="76"/>
      <c r="E74" s="135" t="s">
        <v>410</v>
      </c>
    </row>
    <row r="75" spans="1:6" x14ac:dyDescent="0.2">
      <c r="A75" s="65"/>
      <c r="B75" s="63" t="s">
        <v>422</v>
      </c>
      <c r="C75" s="69">
        <v>100000000</v>
      </c>
      <c r="D75" s="76"/>
      <c r="E75" s="135" t="s">
        <v>411</v>
      </c>
    </row>
    <row r="76" spans="1:6" x14ac:dyDescent="0.2">
      <c r="A76" s="65"/>
      <c r="B76" s="63" t="s">
        <v>421</v>
      </c>
      <c r="C76" s="69">
        <v>50000000</v>
      </c>
      <c r="D76" s="76"/>
      <c r="E76" s="135" t="s">
        <v>412</v>
      </c>
    </row>
    <row r="77" spans="1:6" x14ac:dyDescent="0.2">
      <c r="A77" s="65"/>
      <c r="B77" s="63" t="s">
        <v>420</v>
      </c>
      <c r="C77" s="69">
        <v>50000000</v>
      </c>
      <c r="D77" s="76"/>
      <c r="E77" s="135" t="s">
        <v>413</v>
      </c>
    </row>
    <row r="78" spans="1:6" ht="25.5" x14ac:dyDescent="0.2">
      <c r="A78" s="65"/>
      <c r="B78" s="81" t="s">
        <v>419</v>
      </c>
      <c r="C78" s="69">
        <v>30000000</v>
      </c>
      <c r="D78" s="76"/>
      <c r="E78" s="135" t="s">
        <v>414</v>
      </c>
    </row>
    <row r="79" spans="1:6" x14ac:dyDescent="0.2">
      <c r="A79" s="65"/>
      <c r="B79" s="74" t="s">
        <v>415</v>
      </c>
      <c r="C79" s="69">
        <v>273000000</v>
      </c>
      <c r="D79" s="65"/>
      <c r="F79" s="66">
        <f>SUM(C79)</f>
        <v>273000000</v>
      </c>
    </row>
    <row r="80" spans="1:6" ht="15.75" customHeight="1" x14ac:dyDescent="0.2">
      <c r="A80" s="63"/>
      <c r="B80" s="111" t="s">
        <v>172</v>
      </c>
      <c r="C80" s="70">
        <f>SUM(C81)</f>
        <v>355217500</v>
      </c>
      <c r="D80" s="63"/>
      <c r="E80" s="77"/>
      <c r="F80" s="66">
        <f>SUM(C82,C84)</f>
        <v>355217500</v>
      </c>
    </row>
    <row r="81" spans="1:6" x14ac:dyDescent="0.2">
      <c r="A81" s="63"/>
      <c r="B81" s="74" t="s">
        <v>183</v>
      </c>
      <c r="C81" s="82">
        <f>SUM(C82,C84)</f>
        <v>355217500</v>
      </c>
      <c r="D81" s="63"/>
      <c r="E81" s="77"/>
      <c r="F81" s="71">
        <f>SUM(F79:F80)</f>
        <v>628217500</v>
      </c>
    </row>
    <row r="82" spans="1:6" x14ac:dyDescent="0.2">
      <c r="A82" s="63"/>
      <c r="B82" s="74" t="s">
        <v>188</v>
      </c>
      <c r="C82" s="82">
        <v>65000000</v>
      </c>
      <c r="D82" s="63"/>
      <c r="E82" s="77"/>
    </row>
    <row r="83" spans="1:6" x14ac:dyDescent="0.2">
      <c r="A83" s="63"/>
      <c r="B83" s="74" t="s">
        <v>418</v>
      </c>
      <c r="C83" s="82"/>
      <c r="D83" s="63"/>
      <c r="E83" s="77"/>
    </row>
    <row r="84" spans="1:6" x14ac:dyDescent="0.2">
      <c r="A84" s="63"/>
      <c r="B84" s="74" t="s">
        <v>198</v>
      </c>
      <c r="C84" s="82">
        <v>290217500</v>
      </c>
      <c r="D84" s="63"/>
      <c r="E84" s="77"/>
    </row>
    <row r="85" spans="1:6" x14ac:dyDescent="0.2">
      <c r="A85" s="63"/>
      <c r="B85" s="74" t="s">
        <v>417</v>
      </c>
      <c r="C85" s="82"/>
      <c r="D85" s="63"/>
      <c r="E85" s="77"/>
    </row>
    <row r="86" spans="1:6" s="75" customFormat="1" ht="16.5" customHeight="1" x14ac:dyDescent="0.25">
      <c r="A86" s="111"/>
      <c r="B86" s="111" t="s">
        <v>203</v>
      </c>
      <c r="C86" s="70">
        <f>SUM(C87)</f>
        <v>334999400</v>
      </c>
      <c r="D86" s="111"/>
      <c r="E86" s="78"/>
      <c r="F86" s="88">
        <f>SUM(C88:C91)</f>
        <v>334999400</v>
      </c>
    </row>
    <row r="87" spans="1:6" ht="25.5" x14ac:dyDescent="0.2">
      <c r="A87" s="63"/>
      <c r="B87" s="81" t="s">
        <v>205</v>
      </c>
      <c r="C87" s="69">
        <f>SUM(C88,C90)</f>
        <v>334999400</v>
      </c>
      <c r="D87" s="63"/>
      <c r="E87" s="77"/>
    </row>
    <row r="88" spans="1:6" ht="47.25" customHeight="1" x14ac:dyDescent="0.2">
      <c r="A88" s="63"/>
      <c r="B88" s="80" t="s">
        <v>444</v>
      </c>
      <c r="C88" s="69">
        <v>149999600</v>
      </c>
      <c r="D88" s="63"/>
      <c r="E88" s="77"/>
    </row>
    <row r="89" spans="1:6" ht="47.25" customHeight="1" x14ac:dyDescent="0.2">
      <c r="A89" s="63"/>
      <c r="B89" s="80" t="s">
        <v>445</v>
      </c>
      <c r="C89" s="69"/>
      <c r="D89" s="63"/>
      <c r="E89" s="77"/>
    </row>
    <row r="90" spans="1:6" ht="25.5" x14ac:dyDescent="0.2">
      <c r="A90" s="63"/>
      <c r="B90" s="81" t="s">
        <v>213</v>
      </c>
      <c r="C90" s="69">
        <v>184999800</v>
      </c>
      <c r="D90" s="63"/>
      <c r="E90" s="77"/>
    </row>
    <row r="91" spans="1:6" ht="25.5" x14ac:dyDescent="0.2">
      <c r="A91" s="116"/>
      <c r="B91" s="117" t="s">
        <v>446</v>
      </c>
      <c r="C91" s="118"/>
      <c r="D91" s="116"/>
      <c r="E91" s="77"/>
    </row>
    <row r="92" spans="1:6" s="109" customFormat="1" ht="17.25" customHeight="1" x14ac:dyDescent="0.25">
      <c r="A92" s="95"/>
      <c r="B92" s="95" t="s">
        <v>218</v>
      </c>
      <c r="C92" s="96">
        <f>SUM(C94)</f>
        <v>1908395250</v>
      </c>
      <c r="D92" s="95"/>
      <c r="E92" s="72"/>
    </row>
    <row r="93" spans="1:6" ht="16.5" customHeight="1" x14ac:dyDescent="0.2">
      <c r="A93" s="95"/>
      <c r="B93" s="128" t="s">
        <v>220</v>
      </c>
      <c r="C93" s="96">
        <f>SUM(C94)</f>
        <v>1908395250</v>
      </c>
      <c r="D93" s="95"/>
      <c r="E93" s="77"/>
    </row>
    <row r="94" spans="1:6" ht="25.5" x14ac:dyDescent="0.2">
      <c r="A94" s="92"/>
      <c r="B94" s="127" t="s">
        <v>447</v>
      </c>
      <c r="C94" s="94">
        <f>SUM(C95)</f>
        <v>1908395250</v>
      </c>
      <c r="D94" s="92"/>
      <c r="E94" s="77"/>
    </row>
    <row r="95" spans="1:6" ht="25.5" x14ac:dyDescent="0.2">
      <c r="A95" s="63"/>
      <c r="B95" s="81" t="s">
        <v>228</v>
      </c>
      <c r="C95" s="69">
        <f>SUM(C96:C123)</f>
        <v>1908395250</v>
      </c>
      <c r="D95" s="63"/>
      <c r="E95" s="119" t="s">
        <v>416</v>
      </c>
      <c r="F95" s="88">
        <f>SUM(C96:C120)</f>
        <v>1010000000</v>
      </c>
    </row>
    <row r="96" spans="1:6" ht="25.5" x14ac:dyDescent="0.2">
      <c r="A96" s="63"/>
      <c r="B96" s="81" t="s">
        <v>448</v>
      </c>
      <c r="C96" s="69">
        <v>30000000</v>
      </c>
      <c r="D96" s="63"/>
      <c r="E96" s="133" t="s">
        <v>14</v>
      </c>
      <c r="F96" s="75"/>
    </row>
    <row r="97" spans="1:6" ht="25.5" x14ac:dyDescent="0.2">
      <c r="A97" s="63"/>
      <c r="B97" s="81" t="s">
        <v>450</v>
      </c>
      <c r="C97" s="69">
        <v>30000000</v>
      </c>
      <c r="D97" s="63"/>
      <c r="E97" s="133" t="s">
        <v>15</v>
      </c>
      <c r="F97" s="75"/>
    </row>
    <row r="98" spans="1:6" ht="25.5" x14ac:dyDescent="0.2">
      <c r="A98" s="63"/>
      <c r="B98" s="81" t="s">
        <v>451</v>
      </c>
      <c r="C98" s="69">
        <v>100000000</v>
      </c>
      <c r="D98" s="63"/>
      <c r="E98" s="133" t="s">
        <v>16</v>
      </c>
      <c r="F98" s="75"/>
    </row>
    <row r="99" spans="1:6" ht="25.5" x14ac:dyDescent="0.2">
      <c r="A99" s="63"/>
      <c r="B99" s="81" t="s">
        <v>452</v>
      </c>
      <c r="C99" s="69">
        <v>20000000</v>
      </c>
      <c r="D99" s="63"/>
      <c r="E99" s="133" t="s">
        <v>17</v>
      </c>
      <c r="F99" s="75"/>
    </row>
    <row r="100" spans="1:6" x14ac:dyDescent="0.2">
      <c r="A100" s="63"/>
      <c r="B100" s="81" t="s">
        <v>453</v>
      </c>
      <c r="C100" s="69">
        <v>50000000</v>
      </c>
      <c r="D100" s="63"/>
      <c r="E100" s="133" t="s">
        <v>399</v>
      </c>
      <c r="F100" s="75"/>
    </row>
    <row r="101" spans="1:6" ht="25.5" x14ac:dyDescent="0.2">
      <c r="A101" s="63"/>
      <c r="B101" s="81" t="s">
        <v>454</v>
      </c>
      <c r="C101" s="69">
        <v>50000000</v>
      </c>
      <c r="D101" s="63"/>
      <c r="E101" s="133" t="s">
        <v>18</v>
      </c>
      <c r="F101" s="75"/>
    </row>
    <row r="102" spans="1:6" ht="25.5" x14ac:dyDescent="0.2">
      <c r="A102" s="63"/>
      <c r="B102" s="81" t="s">
        <v>455</v>
      </c>
      <c r="C102" s="69">
        <v>50000000</v>
      </c>
      <c r="D102" s="63"/>
      <c r="E102" s="133" t="s">
        <v>19</v>
      </c>
      <c r="F102" s="75"/>
    </row>
    <row r="103" spans="1:6" ht="25.5" x14ac:dyDescent="0.2">
      <c r="A103" s="63"/>
      <c r="B103" s="81" t="s">
        <v>456</v>
      </c>
      <c r="C103" s="69">
        <v>50000000</v>
      </c>
      <c r="D103" s="63"/>
      <c r="E103" s="133" t="s">
        <v>400</v>
      </c>
      <c r="F103" s="75"/>
    </row>
    <row r="104" spans="1:6" ht="25.5" x14ac:dyDescent="0.2">
      <c r="A104" s="63"/>
      <c r="B104" s="81" t="s">
        <v>457</v>
      </c>
      <c r="C104" s="69">
        <v>50000000</v>
      </c>
      <c r="D104" s="63"/>
      <c r="E104" s="133" t="s">
        <v>401</v>
      </c>
      <c r="F104" s="75"/>
    </row>
    <row r="105" spans="1:6" ht="25.5" x14ac:dyDescent="0.2">
      <c r="A105" s="63"/>
      <c r="B105" s="81" t="s">
        <v>458</v>
      </c>
      <c r="C105" s="69">
        <v>50000000</v>
      </c>
      <c r="D105" s="63"/>
      <c r="E105" s="133" t="s">
        <v>20</v>
      </c>
      <c r="F105" s="75"/>
    </row>
    <row r="106" spans="1:6" ht="25.5" x14ac:dyDescent="0.2">
      <c r="A106" s="63"/>
      <c r="B106" s="81" t="s">
        <v>459</v>
      </c>
      <c r="C106" s="69">
        <v>50000000</v>
      </c>
      <c r="D106" s="63"/>
      <c r="E106" s="133" t="s">
        <v>402</v>
      </c>
      <c r="F106" s="75"/>
    </row>
    <row r="107" spans="1:6" ht="25.5" x14ac:dyDescent="0.2">
      <c r="A107" s="63"/>
      <c r="B107" s="81" t="s">
        <v>460</v>
      </c>
      <c r="C107" s="69">
        <v>50000000</v>
      </c>
      <c r="D107" s="63"/>
      <c r="E107" s="133" t="s">
        <v>21</v>
      </c>
      <c r="F107" s="75"/>
    </row>
    <row r="108" spans="1:6" x14ac:dyDescent="0.2">
      <c r="A108" s="63"/>
      <c r="B108" s="81" t="s">
        <v>461</v>
      </c>
      <c r="C108" s="69">
        <v>50000000</v>
      </c>
      <c r="D108" s="63"/>
      <c r="E108" s="133" t="s">
        <v>403</v>
      </c>
      <c r="F108" s="75"/>
    </row>
    <row r="109" spans="1:6" ht="25.5" x14ac:dyDescent="0.2">
      <c r="A109" s="63"/>
      <c r="B109" s="81" t="s">
        <v>462</v>
      </c>
      <c r="C109" s="69">
        <v>20000000</v>
      </c>
      <c r="D109" s="63"/>
      <c r="E109" s="133" t="s">
        <v>404</v>
      </c>
      <c r="F109" s="75"/>
    </row>
    <row r="110" spans="1:6" ht="25.5" x14ac:dyDescent="0.2">
      <c r="A110" s="63"/>
      <c r="B110" s="80" t="s">
        <v>463</v>
      </c>
      <c r="C110" s="69">
        <v>30000000</v>
      </c>
      <c r="D110" s="63"/>
      <c r="E110" s="133" t="s">
        <v>405</v>
      </c>
      <c r="F110" s="75"/>
    </row>
    <row r="111" spans="1:6" ht="25.5" x14ac:dyDescent="0.2">
      <c r="A111" s="63"/>
      <c r="B111" s="81" t="s">
        <v>464</v>
      </c>
      <c r="C111" s="69">
        <v>40000000</v>
      </c>
      <c r="D111" s="63"/>
      <c r="E111" s="133" t="s">
        <v>406</v>
      </c>
      <c r="F111" s="75"/>
    </row>
    <row r="112" spans="1:6" ht="45" customHeight="1" x14ac:dyDescent="0.2">
      <c r="A112" s="63"/>
      <c r="B112" s="80" t="s">
        <v>465</v>
      </c>
      <c r="C112" s="69">
        <v>50000000</v>
      </c>
      <c r="D112" s="63"/>
      <c r="E112" s="133" t="s">
        <v>407</v>
      </c>
      <c r="F112" s="75"/>
    </row>
    <row r="113" spans="1:6" ht="25.5" x14ac:dyDescent="0.2">
      <c r="A113" s="63"/>
      <c r="B113" s="81" t="s">
        <v>466</v>
      </c>
      <c r="C113" s="69">
        <v>30000000</v>
      </c>
      <c r="D113" s="63"/>
      <c r="E113" s="133" t="s">
        <v>408</v>
      </c>
      <c r="F113" s="75"/>
    </row>
    <row r="114" spans="1:6" ht="25.5" x14ac:dyDescent="0.2">
      <c r="A114" s="63"/>
      <c r="B114" s="81" t="s">
        <v>467</v>
      </c>
      <c r="C114" s="69">
        <v>30000000</v>
      </c>
      <c r="D114" s="63"/>
      <c r="E114" s="133" t="s">
        <v>409</v>
      </c>
      <c r="F114" s="75"/>
    </row>
    <row r="115" spans="1:6" ht="25.5" x14ac:dyDescent="0.2">
      <c r="A115" s="63"/>
      <c r="B115" s="81" t="s">
        <v>468</v>
      </c>
      <c r="C115" s="69">
        <v>30000000</v>
      </c>
      <c r="D115" s="63"/>
      <c r="E115" s="133" t="s">
        <v>237</v>
      </c>
      <c r="F115" s="75"/>
    </row>
    <row r="116" spans="1:6" ht="25.5" x14ac:dyDescent="0.2">
      <c r="A116" s="63"/>
      <c r="B116" s="81" t="s">
        <v>469</v>
      </c>
      <c r="C116" s="69">
        <v>30000000</v>
      </c>
      <c r="D116" s="63"/>
      <c r="E116" s="133" t="s">
        <v>410</v>
      </c>
      <c r="F116" s="75"/>
    </row>
    <row r="117" spans="1:6" ht="25.5" x14ac:dyDescent="0.2">
      <c r="A117" s="63"/>
      <c r="B117" s="81" t="s">
        <v>470</v>
      </c>
      <c r="C117" s="69">
        <v>30000000</v>
      </c>
      <c r="D117" s="63"/>
      <c r="E117" s="133" t="s">
        <v>411</v>
      </c>
      <c r="F117" s="75"/>
    </row>
    <row r="118" spans="1:6" ht="25.5" x14ac:dyDescent="0.2">
      <c r="A118" s="63"/>
      <c r="B118" s="80" t="s">
        <v>471</v>
      </c>
      <c r="C118" s="69">
        <v>30000000</v>
      </c>
      <c r="D118" s="63"/>
      <c r="E118" s="133" t="s">
        <v>412</v>
      </c>
      <c r="F118" s="75"/>
    </row>
    <row r="119" spans="1:6" ht="25.5" x14ac:dyDescent="0.2">
      <c r="A119" s="63"/>
      <c r="B119" s="81" t="s">
        <v>472</v>
      </c>
      <c r="C119" s="69">
        <v>30000000</v>
      </c>
      <c r="D119" s="63"/>
      <c r="E119" s="133" t="s">
        <v>413</v>
      </c>
      <c r="F119" s="75"/>
    </row>
    <row r="120" spans="1:6" ht="25.5" x14ac:dyDescent="0.2">
      <c r="A120" s="63"/>
      <c r="B120" s="81" t="s">
        <v>473</v>
      </c>
      <c r="C120" s="69">
        <v>30000000</v>
      </c>
      <c r="D120" s="63"/>
      <c r="E120" s="133" t="s">
        <v>414</v>
      </c>
      <c r="F120" s="75"/>
    </row>
    <row r="121" spans="1:6" ht="25.5" x14ac:dyDescent="0.2">
      <c r="A121" s="63"/>
      <c r="B121" s="81" t="s">
        <v>474</v>
      </c>
      <c r="C121" s="69">
        <v>448395250</v>
      </c>
      <c r="D121" s="63"/>
      <c r="E121" s="77"/>
      <c r="F121" s="88">
        <f>SUM(C121:C123)</f>
        <v>898395250</v>
      </c>
    </row>
    <row r="122" spans="1:6" ht="25.5" x14ac:dyDescent="0.2">
      <c r="A122" s="63"/>
      <c r="B122" s="81" t="s">
        <v>476</v>
      </c>
      <c r="C122" s="69">
        <v>250000000</v>
      </c>
      <c r="D122" s="65"/>
    </row>
    <row r="123" spans="1:6" ht="25.5" x14ac:dyDescent="0.2">
      <c r="A123" s="116"/>
      <c r="B123" s="117" t="s">
        <v>475</v>
      </c>
      <c r="C123" s="129">
        <v>200000000</v>
      </c>
      <c r="D123" s="110"/>
    </row>
    <row r="124" spans="1:6" ht="24" customHeight="1" x14ac:dyDescent="0.2">
      <c r="A124" s="130"/>
      <c r="B124" s="115" t="s">
        <v>477</v>
      </c>
      <c r="C124" s="132">
        <f>SUM(C8,C92)</f>
        <v>10543343281</v>
      </c>
      <c r="D124" s="130"/>
    </row>
  </sheetData>
  <mergeCells count="4">
    <mergeCell ref="A1:D1"/>
    <mergeCell ref="A2:D2"/>
    <mergeCell ref="A3:D3"/>
    <mergeCell ref="A5:B5"/>
  </mergeCells>
  <pageMargins left="0.48" right="0.56000000000000005" top="0.75" bottom="0.75" header="0.3" footer="0.3"/>
  <pageSetup paperSize="1000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109" workbookViewId="0">
      <selection activeCell="C123" sqref="C123"/>
    </sheetView>
  </sheetViews>
  <sheetFormatPr defaultRowHeight="14.25" x14ac:dyDescent="0.2"/>
  <cols>
    <col min="1" max="1" width="14.28515625" style="60" customWidth="1"/>
    <col min="2" max="2" width="59.28515625" style="60" customWidth="1"/>
    <col min="3" max="3" width="21.140625" style="66" customWidth="1"/>
    <col min="4" max="4" width="13.5703125" style="60" customWidth="1"/>
    <col min="5" max="5" width="6.85546875" style="60" customWidth="1"/>
    <col min="6" max="6" width="22.42578125" style="60" customWidth="1"/>
    <col min="7" max="7" width="22.5703125" style="60" customWidth="1"/>
    <col min="8" max="16384" width="9.140625" style="60"/>
  </cols>
  <sheetData>
    <row r="1" spans="1:4" x14ac:dyDescent="0.2">
      <c r="A1" s="229" t="s">
        <v>371</v>
      </c>
      <c r="B1" s="229"/>
      <c r="C1" s="229"/>
      <c r="D1" s="229"/>
    </row>
    <row r="2" spans="1:4" x14ac:dyDescent="0.2">
      <c r="A2" s="229" t="s">
        <v>370</v>
      </c>
      <c r="B2" s="229"/>
      <c r="C2" s="229"/>
      <c r="D2" s="229"/>
    </row>
    <row r="3" spans="1:4" x14ac:dyDescent="0.2">
      <c r="A3" s="229" t="s">
        <v>372</v>
      </c>
      <c r="B3" s="229"/>
      <c r="C3" s="229"/>
      <c r="D3" s="229"/>
    </row>
    <row r="5" spans="1:4" ht="48" customHeight="1" x14ac:dyDescent="0.2">
      <c r="A5" s="230" t="s">
        <v>373</v>
      </c>
      <c r="B5" s="230"/>
      <c r="C5" s="114" t="s">
        <v>374</v>
      </c>
      <c r="D5" s="188" t="s">
        <v>375</v>
      </c>
    </row>
    <row r="6" spans="1:4" x14ac:dyDescent="0.2">
      <c r="A6" s="113">
        <v>1</v>
      </c>
      <c r="B6" s="113">
        <v>2</v>
      </c>
      <c r="C6" s="113">
        <v>3</v>
      </c>
      <c r="D6" s="113">
        <v>4</v>
      </c>
    </row>
    <row r="7" spans="1:4" ht="25.5" x14ac:dyDescent="0.2">
      <c r="A7" s="61" t="s">
        <v>15</v>
      </c>
      <c r="B7" s="61" t="s">
        <v>23</v>
      </c>
      <c r="C7" s="112">
        <f>SUM(C8)</f>
        <v>8387220531</v>
      </c>
      <c r="D7" s="62"/>
    </row>
    <row r="8" spans="1:4" x14ac:dyDescent="0.2">
      <c r="A8" s="104" t="s">
        <v>24</v>
      </c>
      <c r="B8" s="104" t="s">
        <v>25</v>
      </c>
      <c r="C8" s="73">
        <f>SUM(C9,C47,C51,C80,C86)</f>
        <v>8387220531</v>
      </c>
      <c r="D8" s="97"/>
    </row>
    <row r="9" spans="1:4" ht="25.5" x14ac:dyDescent="0.2">
      <c r="A9" s="107" t="s">
        <v>376</v>
      </c>
      <c r="B9" s="107" t="s">
        <v>28</v>
      </c>
      <c r="C9" s="96">
        <f>SUM(C10,C15,C23,C35,C42)</f>
        <v>6062503631</v>
      </c>
      <c r="D9" s="108"/>
    </row>
    <row r="10" spans="1:4" x14ac:dyDescent="0.2">
      <c r="A10" s="105" t="s">
        <v>377</v>
      </c>
      <c r="B10" s="106" t="s">
        <v>30</v>
      </c>
      <c r="C10" s="121">
        <f>SUM(C11,C13)</f>
        <v>37287500</v>
      </c>
      <c r="D10" s="105"/>
    </row>
    <row r="11" spans="1:4" x14ac:dyDescent="0.2">
      <c r="A11" s="63" t="s">
        <v>378</v>
      </c>
      <c r="B11" s="64" t="s">
        <v>35</v>
      </c>
      <c r="C11" s="82">
        <v>23500000</v>
      </c>
      <c r="D11" s="63"/>
    </row>
    <row r="12" spans="1:4" x14ac:dyDescent="0.2">
      <c r="A12" s="63"/>
      <c r="B12" s="64" t="s">
        <v>380</v>
      </c>
      <c r="C12" s="82" t="s">
        <v>40</v>
      </c>
      <c r="D12" s="63"/>
    </row>
    <row r="13" spans="1:4" x14ac:dyDescent="0.2">
      <c r="A13" s="63" t="s">
        <v>379</v>
      </c>
      <c r="B13" s="64" t="s">
        <v>41</v>
      </c>
      <c r="C13" s="82">
        <v>13787500</v>
      </c>
      <c r="D13" s="63"/>
    </row>
    <row r="14" spans="1:4" x14ac:dyDescent="0.2">
      <c r="A14" s="63"/>
      <c r="B14" s="63" t="s">
        <v>381</v>
      </c>
      <c r="C14" s="82"/>
      <c r="D14" s="63"/>
    </row>
    <row r="15" spans="1:4" x14ac:dyDescent="0.2">
      <c r="A15" s="122"/>
      <c r="B15" s="67" t="s">
        <v>46</v>
      </c>
      <c r="C15" s="123">
        <f>SUM(C16)</f>
        <v>4311654131</v>
      </c>
      <c r="D15" s="122"/>
    </row>
    <row r="16" spans="1:4" x14ac:dyDescent="0.2">
      <c r="A16" s="63"/>
      <c r="B16" s="64" t="s">
        <v>49</v>
      </c>
      <c r="C16" s="82">
        <v>4311654131</v>
      </c>
      <c r="D16" s="63"/>
    </row>
    <row r="17" spans="1:4" x14ac:dyDescent="0.2">
      <c r="A17" s="63"/>
      <c r="B17" s="64" t="s">
        <v>382</v>
      </c>
      <c r="C17" s="82"/>
      <c r="D17" s="63"/>
    </row>
    <row r="18" spans="1:4" x14ac:dyDescent="0.2">
      <c r="A18" s="122"/>
      <c r="B18" s="67" t="s">
        <v>53</v>
      </c>
      <c r="C18" s="123"/>
      <c r="D18" s="122"/>
    </row>
    <row r="19" spans="1:4" x14ac:dyDescent="0.2">
      <c r="A19" s="63"/>
      <c r="B19" s="64" t="s">
        <v>56</v>
      </c>
      <c r="C19" s="124"/>
      <c r="D19" s="125" t="s">
        <v>396</v>
      </c>
    </row>
    <row r="20" spans="1:4" x14ac:dyDescent="0.2">
      <c r="A20" s="63"/>
      <c r="B20" s="64" t="s">
        <v>383</v>
      </c>
      <c r="C20" s="124"/>
      <c r="D20" s="63"/>
    </row>
    <row r="21" spans="1:4" x14ac:dyDescent="0.2">
      <c r="A21" s="63"/>
      <c r="B21" s="64" t="s">
        <v>61</v>
      </c>
      <c r="C21" s="124"/>
      <c r="D21" s="125" t="s">
        <v>396</v>
      </c>
    </row>
    <row r="22" spans="1:4" x14ac:dyDescent="0.2">
      <c r="A22" s="63"/>
      <c r="B22" s="64" t="s">
        <v>384</v>
      </c>
      <c r="C22" s="82"/>
      <c r="D22" s="63"/>
    </row>
    <row r="23" spans="1:4" x14ac:dyDescent="0.2">
      <c r="A23" s="122"/>
      <c r="B23" s="67" t="s">
        <v>65</v>
      </c>
      <c r="C23" s="123">
        <f>SUM(C24,C26,C28,C30,C32)</f>
        <v>497759000</v>
      </c>
      <c r="D23" s="122"/>
    </row>
    <row r="24" spans="1:4" x14ac:dyDescent="0.2">
      <c r="A24" s="63"/>
      <c r="B24" s="64" t="s">
        <v>68</v>
      </c>
      <c r="C24" s="82">
        <v>28000000</v>
      </c>
      <c r="D24" s="63"/>
    </row>
    <row r="25" spans="1:4" ht="25.5" x14ac:dyDescent="0.2">
      <c r="A25" s="63"/>
      <c r="B25" s="64" t="s">
        <v>385</v>
      </c>
      <c r="C25" s="82"/>
      <c r="D25" s="63"/>
    </row>
    <row r="26" spans="1:4" x14ac:dyDescent="0.2">
      <c r="A26" s="63"/>
      <c r="B26" s="64" t="s">
        <v>72</v>
      </c>
      <c r="C26" s="82">
        <v>67725000</v>
      </c>
      <c r="D26" s="63"/>
    </row>
    <row r="27" spans="1:4" x14ac:dyDescent="0.2">
      <c r="A27" s="63"/>
      <c r="B27" s="64" t="s">
        <v>386</v>
      </c>
      <c r="C27" s="82"/>
      <c r="D27" s="63"/>
    </row>
    <row r="28" spans="1:4" x14ac:dyDescent="0.2">
      <c r="A28" s="63"/>
      <c r="B28" s="64" t="s">
        <v>75</v>
      </c>
      <c r="C28" s="82">
        <v>106456000</v>
      </c>
      <c r="D28" s="63"/>
    </row>
    <row r="29" spans="1:4" x14ac:dyDescent="0.2">
      <c r="A29" s="63"/>
      <c r="B29" s="64" t="s">
        <v>387</v>
      </c>
      <c r="C29" s="82"/>
      <c r="D29" s="63"/>
    </row>
    <row r="30" spans="1:4" x14ac:dyDescent="0.2">
      <c r="A30" s="63"/>
      <c r="B30" s="64" t="s">
        <v>79</v>
      </c>
      <c r="C30" s="82">
        <v>55050000</v>
      </c>
      <c r="D30" s="63"/>
    </row>
    <row r="31" spans="1:4" x14ac:dyDescent="0.2">
      <c r="A31" s="63"/>
      <c r="B31" s="64" t="s">
        <v>388</v>
      </c>
      <c r="C31" s="82"/>
      <c r="D31" s="63"/>
    </row>
    <row r="32" spans="1:4" x14ac:dyDescent="0.2">
      <c r="A32" s="63"/>
      <c r="B32" s="64" t="s">
        <v>83</v>
      </c>
      <c r="C32" s="82">
        <v>240528000</v>
      </c>
      <c r="D32" s="63"/>
    </row>
    <row r="33" spans="1:4" x14ac:dyDescent="0.2">
      <c r="A33" s="63"/>
      <c r="B33" s="64" t="s">
        <v>389</v>
      </c>
      <c r="C33" s="82"/>
      <c r="D33" s="63"/>
    </row>
    <row r="34" spans="1:4" ht="25.5" x14ac:dyDescent="0.2">
      <c r="A34" s="122"/>
      <c r="B34" s="67" t="s">
        <v>88</v>
      </c>
      <c r="C34" s="123"/>
      <c r="D34" s="122"/>
    </row>
    <row r="35" spans="1:4" s="68" customFormat="1" x14ac:dyDescent="0.2">
      <c r="A35" s="122"/>
      <c r="B35" s="67" t="s">
        <v>94</v>
      </c>
      <c r="C35" s="123">
        <f>SUM(C36,C37,C41)</f>
        <v>828270000</v>
      </c>
      <c r="D35" s="122"/>
    </row>
    <row r="36" spans="1:4" x14ac:dyDescent="0.2">
      <c r="A36" s="63"/>
      <c r="B36" s="64" t="s">
        <v>96</v>
      </c>
      <c r="C36" s="82">
        <v>180000000</v>
      </c>
      <c r="D36" s="63"/>
    </row>
    <row r="37" spans="1:4" x14ac:dyDescent="0.2">
      <c r="A37" s="63"/>
      <c r="B37" s="64" t="s">
        <v>100</v>
      </c>
      <c r="C37" s="82">
        <f>SUM(C38:C40)</f>
        <v>50000000</v>
      </c>
      <c r="D37" s="63"/>
    </row>
    <row r="38" spans="1:4" x14ac:dyDescent="0.2">
      <c r="A38" s="63"/>
      <c r="B38" s="64" t="s">
        <v>390</v>
      </c>
      <c r="C38" s="82">
        <v>900000</v>
      </c>
      <c r="D38" s="63"/>
    </row>
    <row r="39" spans="1:4" x14ac:dyDescent="0.2">
      <c r="A39" s="63"/>
      <c r="B39" s="64" t="s">
        <v>391</v>
      </c>
      <c r="C39" s="82">
        <v>900000</v>
      </c>
      <c r="D39" s="63"/>
    </row>
    <row r="40" spans="1:4" x14ac:dyDescent="0.2">
      <c r="A40" s="63"/>
      <c r="B40" s="64" t="s">
        <v>392</v>
      </c>
      <c r="C40" s="82">
        <v>48200000</v>
      </c>
      <c r="D40" s="63"/>
    </row>
    <row r="41" spans="1:4" x14ac:dyDescent="0.2">
      <c r="A41" s="63"/>
      <c r="B41" s="64" t="s">
        <v>104</v>
      </c>
      <c r="C41" s="82">
        <v>598270000</v>
      </c>
      <c r="D41" s="63"/>
    </row>
    <row r="42" spans="1:4" s="68" customFormat="1" ht="25.5" x14ac:dyDescent="0.2">
      <c r="A42" s="122"/>
      <c r="B42" s="67" t="s">
        <v>109</v>
      </c>
      <c r="C42" s="126">
        <f>SUM(C43,C44,C45,C46)</f>
        <v>387533000</v>
      </c>
      <c r="D42" s="122"/>
    </row>
    <row r="43" spans="1:4" ht="25.5" x14ac:dyDescent="0.2">
      <c r="A43" s="63"/>
      <c r="B43" s="64" t="s">
        <v>111</v>
      </c>
      <c r="C43" s="69">
        <v>119170000</v>
      </c>
      <c r="D43" s="63"/>
    </row>
    <row r="44" spans="1:4" x14ac:dyDescent="0.2">
      <c r="A44" s="63"/>
      <c r="B44" s="64" t="s">
        <v>115</v>
      </c>
      <c r="C44" s="69">
        <v>32000000</v>
      </c>
      <c r="D44" s="63"/>
    </row>
    <row r="45" spans="1:4" x14ac:dyDescent="0.2">
      <c r="A45" s="63"/>
      <c r="B45" s="64" t="s">
        <v>119</v>
      </c>
      <c r="C45" s="69">
        <v>204363000</v>
      </c>
      <c r="D45" s="63"/>
    </row>
    <row r="46" spans="1:4" ht="25.5" x14ac:dyDescent="0.2">
      <c r="A46" s="97"/>
      <c r="B46" s="91" t="s">
        <v>125</v>
      </c>
      <c r="C46" s="99">
        <v>32000000</v>
      </c>
      <c r="D46" s="97"/>
    </row>
    <row r="47" spans="1:4" s="72" customFormat="1" ht="12.75" x14ac:dyDescent="0.25">
      <c r="A47" s="95"/>
      <c r="B47" s="95" t="s">
        <v>130</v>
      </c>
      <c r="C47" s="96">
        <f>SUM(C48)</f>
        <v>32000000</v>
      </c>
      <c r="D47" s="95"/>
    </row>
    <row r="48" spans="1:4" x14ac:dyDescent="0.2">
      <c r="A48" s="92"/>
      <c r="B48" s="93" t="s">
        <v>393</v>
      </c>
      <c r="C48" s="94">
        <v>32000000</v>
      </c>
      <c r="D48" s="92"/>
    </row>
    <row r="49" spans="1:7" x14ac:dyDescent="0.2">
      <c r="A49" s="63"/>
      <c r="B49" s="74" t="s">
        <v>394</v>
      </c>
      <c r="C49" s="69">
        <v>32000000</v>
      </c>
      <c r="D49" s="63"/>
    </row>
    <row r="50" spans="1:7" x14ac:dyDescent="0.2">
      <c r="A50" s="97"/>
      <c r="B50" s="98" t="s">
        <v>395</v>
      </c>
      <c r="C50" s="99">
        <v>32000000</v>
      </c>
      <c r="D50" s="97"/>
    </row>
    <row r="51" spans="1:7" s="75" customFormat="1" ht="30" customHeight="1" x14ac:dyDescent="0.25">
      <c r="A51" s="102"/>
      <c r="B51" s="103" t="s">
        <v>139</v>
      </c>
      <c r="C51" s="96">
        <f>SUM(C52)</f>
        <v>1608000000</v>
      </c>
      <c r="D51" s="102"/>
    </row>
    <row r="52" spans="1:7" s="75" customFormat="1" ht="15.75" customHeight="1" x14ac:dyDescent="0.25">
      <c r="A52" s="100"/>
      <c r="B52" s="101" t="s">
        <v>141</v>
      </c>
      <c r="C52" s="94">
        <f>SUM(C53)</f>
        <v>1608000000</v>
      </c>
      <c r="D52" s="100"/>
    </row>
    <row r="53" spans="1:7" s="75" customFormat="1" ht="29.25" customHeight="1" x14ac:dyDescent="0.25">
      <c r="A53" s="76"/>
      <c r="B53" s="64" t="s">
        <v>145</v>
      </c>
      <c r="C53" s="69">
        <f>SUM(C54:C79)</f>
        <v>1608000000</v>
      </c>
      <c r="D53" s="76"/>
      <c r="E53" s="86" t="s">
        <v>416</v>
      </c>
      <c r="F53" s="89">
        <f>SUM(C54:C78)</f>
        <v>1335000000</v>
      </c>
      <c r="G53" s="87">
        <v>1608000000</v>
      </c>
    </row>
    <row r="54" spans="1:7" x14ac:dyDescent="0.2">
      <c r="A54" s="65"/>
      <c r="B54" s="74" t="s">
        <v>443</v>
      </c>
      <c r="C54" s="69">
        <v>25000000</v>
      </c>
      <c r="D54" s="65"/>
      <c r="E54" s="135" t="s">
        <v>14</v>
      </c>
      <c r="G54" s="66">
        <v>1607900000</v>
      </c>
    </row>
    <row r="55" spans="1:7" x14ac:dyDescent="0.2">
      <c r="A55" s="65"/>
      <c r="B55" s="79" t="s">
        <v>442</v>
      </c>
      <c r="C55" s="69">
        <v>50000000</v>
      </c>
      <c r="D55" s="65"/>
      <c r="E55" s="135" t="s">
        <v>15</v>
      </c>
      <c r="G55" s="66">
        <f>SUM(G53-G54)</f>
        <v>100000</v>
      </c>
    </row>
    <row r="56" spans="1:7" x14ac:dyDescent="0.2">
      <c r="A56" s="65"/>
      <c r="B56" s="74" t="s">
        <v>441</v>
      </c>
      <c r="C56" s="69">
        <v>40000000</v>
      </c>
      <c r="D56" s="65"/>
      <c r="E56" s="135" t="s">
        <v>16</v>
      </c>
    </row>
    <row r="57" spans="1:7" ht="25.5" x14ac:dyDescent="0.2">
      <c r="A57" s="65"/>
      <c r="B57" s="80" t="s">
        <v>440</v>
      </c>
      <c r="C57" s="69">
        <v>30000000</v>
      </c>
      <c r="D57" s="65"/>
      <c r="E57" s="135" t="s">
        <v>17</v>
      </c>
    </row>
    <row r="58" spans="1:7" ht="28.5" customHeight="1" x14ac:dyDescent="0.2">
      <c r="A58" s="65"/>
      <c r="B58" s="80" t="s">
        <v>439</v>
      </c>
      <c r="C58" s="69">
        <v>30000000</v>
      </c>
      <c r="D58" s="65"/>
      <c r="E58" s="135" t="s">
        <v>399</v>
      </c>
    </row>
    <row r="59" spans="1:7" ht="25.5" x14ac:dyDescent="0.2">
      <c r="A59" s="65"/>
      <c r="B59" s="81" t="s">
        <v>438</v>
      </c>
      <c r="C59" s="69">
        <v>30000000</v>
      </c>
      <c r="D59" s="65"/>
      <c r="E59" s="135" t="s">
        <v>18</v>
      </c>
    </row>
    <row r="60" spans="1:7" ht="28.5" customHeight="1" x14ac:dyDescent="0.2">
      <c r="A60" s="65"/>
      <c r="B60" s="80" t="s">
        <v>437</v>
      </c>
      <c r="C60" s="69">
        <v>30000000</v>
      </c>
      <c r="D60" s="65"/>
      <c r="E60" s="135" t="s">
        <v>19</v>
      </c>
    </row>
    <row r="61" spans="1:7" ht="25.5" x14ac:dyDescent="0.2">
      <c r="A61" s="65"/>
      <c r="B61" s="80" t="s">
        <v>436</v>
      </c>
      <c r="C61" s="69">
        <v>30000000</v>
      </c>
      <c r="D61" s="65"/>
      <c r="E61" s="135" t="s">
        <v>400</v>
      </c>
    </row>
    <row r="62" spans="1:7" ht="25.5" x14ac:dyDescent="0.2">
      <c r="A62" s="65"/>
      <c r="B62" s="81" t="s">
        <v>435</v>
      </c>
      <c r="C62" s="69">
        <v>30000000</v>
      </c>
      <c r="D62" s="65"/>
      <c r="E62" s="135" t="s">
        <v>401</v>
      </c>
    </row>
    <row r="63" spans="1:7" ht="25.5" x14ac:dyDescent="0.2">
      <c r="A63" s="65"/>
      <c r="B63" s="80" t="s">
        <v>434</v>
      </c>
      <c r="C63" s="69">
        <v>30000000</v>
      </c>
      <c r="D63" s="65"/>
      <c r="E63" s="135" t="s">
        <v>20</v>
      </c>
    </row>
    <row r="64" spans="1:7" x14ac:dyDescent="0.2">
      <c r="A64" s="65"/>
      <c r="B64" s="81" t="s">
        <v>433</v>
      </c>
      <c r="C64" s="69">
        <v>30000000</v>
      </c>
      <c r="D64" s="65"/>
      <c r="E64" s="135" t="s">
        <v>402</v>
      </c>
    </row>
    <row r="65" spans="1:6" x14ac:dyDescent="0.2">
      <c r="A65" s="65"/>
      <c r="B65" s="74" t="s">
        <v>432</v>
      </c>
      <c r="C65" s="69">
        <v>100000000</v>
      </c>
      <c r="D65" s="65"/>
      <c r="E65" s="135" t="s">
        <v>21</v>
      </c>
    </row>
    <row r="66" spans="1:6" ht="31.5" customHeight="1" x14ac:dyDescent="0.2">
      <c r="A66" s="65"/>
      <c r="B66" s="80" t="s">
        <v>431</v>
      </c>
      <c r="C66" s="69">
        <v>200000000</v>
      </c>
      <c r="D66" s="76"/>
      <c r="E66" s="135" t="s">
        <v>403</v>
      </c>
    </row>
    <row r="67" spans="1:6" ht="18.75" customHeight="1" x14ac:dyDescent="0.2">
      <c r="A67" s="65"/>
      <c r="B67" s="83" t="s">
        <v>430</v>
      </c>
      <c r="C67" s="69">
        <v>50000000</v>
      </c>
      <c r="D67" s="76"/>
      <c r="E67" s="135" t="s">
        <v>404</v>
      </c>
    </row>
    <row r="68" spans="1:6" x14ac:dyDescent="0.2">
      <c r="A68" s="65"/>
      <c r="B68" s="63" t="s">
        <v>429</v>
      </c>
      <c r="C68" s="69">
        <v>100000000</v>
      </c>
      <c r="D68" s="76"/>
      <c r="E68" s="135" t="s">
        <v>405</v>
      </c>
    </row>
    <row r="69" spans="1:6" ht="25.5" x14ac:dyDescent="0.2">
      <c r="A69" s="65"/>
      <c r="B69" s="80" t="s">
        <v>428</v>
      </c>
      <c r="C69" s="69">
        <v>50000000</v>
      </c>
      <c r="D69" s="76"/>
      <c r="E69" s="135" t="s">
        <v>406</v>
      </c>
    </row>
    <row r="70" spans="1:6" ht="27" customHeight="1" x14ac:dyDescent="0.2">
      <c r="A70" s="65"/>
      <c r="B70" s="80" t="s">
        <v>427</v>
      </c>
      <c r="C70" s="69">
        <v>50000000</v>
      </c>
      <c r="D70" s="76"/>
      <c r="E70" s="135" t="s">
        <v>407</v>
      </c>
    </row>
    <row r="71" spans="1:6" ht="25.5" x14ac:dyDescent="0.2">
      <c r="A71" s="65"/>
      <c r="B71" s="81" t="s">
        <v>426</v>
      </c>
      <c r="C71" s="69">
        <v>50000000</v>
      </c>
      <c r="D71" s="76"/>
      <c r="E71" s="135" t="s">
        <v>408</v>
      </c>
    </row>
    <row r="72" spans="1:6" ht="25.5" x14ac:dyDescent="0.2">
      <c r="A72" s="65"/>
      <c r="B72" s="81" t="s">
        <v>425</v>
      </c>
      <c r="C72" s="69">
        <v>50000000</v>
      </c>
      <c r="D72" s="76"/>
      <c r="E72" s="135" t="s">
        <v>409</v>
      </c>
    </row>
    <row r="73" spans="1:6" x14ac:dyDescent="0.2">
      <c r="A73" s="65"/>
      <c r="B73" s="63" t="s">
        <v>424</v>
      </c>
      <c r="C73" s="69">
        <v>50000000</v>
      </c>
      <c r="D73" s="76"/>
      <c r="E73" s="135" t="s">
        <v>237</v>
      </c>
    </row>
    <row r="74" spans="1:6" ht="25.5" x14ac:dyDescent="0.2">
      <c r="A74" s="65"/>
      <c r="B74" s="81" t="s">
        <v>423</v>
      </c>
      <c r="C74" s="69">
        <v>50000000</v>
      </c>
      <c r="D74" s="76"/>
      <c r="E74" s="135" t="s">
        <v>410</v>
      </c>
    </row>
    <row r="75" spans="1:6" x14ac:dyDescent="0.2">
      <c r="A75" s="65"/>
      <c r="B75" s="63" t="s">
        <v>422</v>
      </c>
      <c r="C75" s="69">
        <v>100000000</v>
      </c>
      <c r="D75" s="76"/>
      <c r="E75" s="135" t="s">
        <v>411</v>
      </c>
    </row>
    <row r="76" spans="1:6" x14ac:dyDescent="0.2">
      <c r="A76" s="65"/>
      <c r="B76" s="63" t="s">
        <v>421</v>
      </c>
      <c r="C76" s="69">
        <v>50000000</v>
      </c>
      <c r="D76" s="76"/>
      <c r="E76" s="135" t="s">
        <v>412</v>
      </c>
    </row>
    <row r="77" spans="1:6" x14ac:dyDescent="0.2">
      <c r="A77" s="65"/>
      <c r="B77" s="63" t="s">
        <v>420</v>
      </c>
      <c r="C77" s="69">
        <v>50000000</v>
      </c>
      <c r="D77" s="76"/>
      <c r="E77" s="135" t="s">
        <v>413</v>
      </c>
    </row>
    <row r="78" spans="1:6" ht="25.5" x14ac:dyDescent="0.2">
      <c r="A78" s="65"/>
      <c r="B78" s="81" t="s">
        <v>419</v>
      </c>
      <c r="C78" s="69">
        <v>30000000</v>
      </c>
      <c r="D78" s="76"/>
      <c r="E78" s="135" t="s">
        <v>414</v>
      </c>
    </row>
    <row r="79" spans="1:6" x14ac:dyDescent="0.2">
      <c r="A79" s="65"/>
      <c r="B79" s="74" t="s">
        <v>415</v>
      </c>
      <c r="C79" s="69">
        <v>273000000</v>
      </c>
      <c r="D79" s="65"/>
      <c r="F79" s="66">
        <f>SUM(C79)</f>
        <v>273000000</v>
      </c>
    </row>
    <row r="80" spans="1:6" ht="15.75" customHeight="1" x14ac:dyDescent="0.2">
      <c r="A80" s="63"/>
      <c r="B80" s="111" t="s">
        <v>172</v>
      </c>
      <c r="C80" s="70">
        <f>SUM(C81)</f>
        <v>354842500</v>
      </c>
      <c r="D80" s="63"/>
      <c r="E80" s="77"/>
      <c r="F80" s="66">
        <f>SUM(C82,C84)</f>
        <v>354842500</v>
      </c>
    </row>
    <row r="81" spans="1:7" x14ac:dyDescent="0.2">
      <c r="A81" s="63"/>
      <c r="B81" s="74" t="s">
        <v>183</v>
      </c>
      <c r="C81" s="82">
        <f>SUM(C82,C84)</f>
        <v>354842500</v>
      </c>
      <c r="D81" s="63"/>
      <c r="E81" s="77"/>
      <c r="F81" s="71">
        <f>SUM(F79:F80)</f>
        <v>627842500</v>
      </c>
    </row>
    <row r="82" spans="1:7" x14ac:dyDescent="0.2">
      <c r="A82" s="63"/>
      <c r="B82" s="74" t="s">
        <v>188</v>
      </c>
      <c r="C82" s="82">
        <v>64625000</v>
      </c>
      <c r="D82" s="63"/>
      <c r="E82" s="77"/>
    </row>
    <row r="83" spans="1:7" x14ac:dyDescent="0.2">
      <c r="A83" s="63"/>
      <c r="B83" s="74" t="s">
        <v>418</v>
      </c>
      <c r="C83" s="82"/>
      <c r="D83" s="63"/>
      <c r="E83" s="77"/>
    </row>
    <row r="84" spans="1:7" x14ac:dyDescent="0.2">
      <c r="A84" s="63"/>
      <c r="B84" s="74" t="s">
        <v>198</v>
      </c>
      <c r="C84" s="82">
        <v>290217500</v>
      </c>
      <c r="D84" s="63"/>
      <c r="E84" s="77"/>
    </row>
    <row r="85" spans="1:7" x14ac:dyDescent="0.2">
      <c r="A85" s="63"/>
      <c r="B85" s="74" t="s">
        <v>417</v>
      </c>
      <c r="C85" s="82"/>
      <c r="D85" s="63"/>
      <c r="E85" s="77"/>
    </row>
    <row r="86" spans="1:7" s="75" customFormat="1" ht="16.5" customHeight="1" x14ac:dyDescent="0.25">
      <c r="A86" s="111"/>
      <c r="B86" s="111" t="s">
        <v>203</v>
      </c>
      <c r="C86" s="70">
        <f>SUM(C87)</f>
        <v>329874400</v>
      </c>
      <c r="D86" s="111"/>
      <c r="E86" s="78"/>
      <c r="F86" s="88">
        <f>SUM(C88:C91)</f>
        <v>329874400</v>
      </c>
    </row>
    <row r="87" spans="1:7" ht="25.5" x14ac:dyDescent="0.2">
      <c r="A87" s="63"/>
      <c r="B87" s="81" t="s">
        <v>205</v>
      </c>
      <c r="C87" s="69">
        <f>SUM(C88,C90)</f>
        <v>329874400</v>
      </c>
      <c r="D87" s="63"/>
      <c r="E87" s="77"/>
    </row>
    <row r="88" spans="1:7" ht="47.25" customHeight="1" x14ac:dyDescent="0.2">
      <c r="A88" s="63"/>
      <c r="B88" s="80" t="s">
        <v>444</v>
      </c>
      <c r="C88" s="69">
        <v>148749600</v>
      </c>
      <c r="D88" s="63"/>
      <c r="E88" s="77"/>
    </row>
    <row r="89" spans="1:7" ht="47.25" customHeight="1" x14ac:dyDescent="0.2">
      <c r="A89" s="63"/>
      <c r="B89" s="80" t="s">
        <v>445</v>
      </c>
      <c r="C89" s="69"/>
      <c r="D89" s="63"/>
      <c r="E89" s="77"/>
    </row>
    <row r="90" spans="1:7" ht="25.5" x14ac:dyDescent="0.2">
      <c r="A90" s="63"/>
      <c r="B90" s="81" t="s">
        <v>213</v>
      </c>
      <c r="C90" s="69">
        <v>181124800</v>
      </c>
      <c r="D90" s="63"/>
      <c r="E90" s="77"/>
    </row>
    <row r="91" spans="1:7" ht="25.5" x14ac:dyDescent="0.2">
      <c r="A91" s="116"/>
      <c r="B91" s="117" t="s">
        <v>446</v>
      </c>
      <c r="C91" s="118"/>
      <c r="D91" s="116"/>
      <c r="E91" s="77"/>
    </row>
    <row r="92" spans="1:7" s="109" customFormat="1" ht="17.25" customHeight="1" x14ac:dyDescent="0.25">
      <c r="A92" s="95"/>
      <c r="B92" s="95" t="s">
        <v>218</v>
      </c>
      <c r="C92" s="96">
        <f>SUM(C94)</f>
        <v>1908395250</v>
      </c>
      <c r="D92" s="95"/>
      <c r="E92" s="72"/>
      <c r="G92" s="87">
        <v>1908395250</v>
      </c>
    </row>
    <row r="93" spans="1:7" ht="16.5" customHeight="1" x14ac:dyDescent="0.2">
      <c r="A93" s="95"/>
      <c r="B93" s="128" t="s">
        <v>220</v>
      </c>
      <c r="C93" s="96">
        <f>SUM(C94)</f>
        <v>1908395250</v>
      </c>
      <c r="D93" s="95"/>
      <c r="E93" s="77"/>
      <c r="G93" s="66">
        <v>1896620250</v>
      </c>
    </row>
    <row r="94" spans="1:7" ht="25.5" x14ac:dyDescent="0.2">
      <c r="A94" s="92"/>
      <c r="B94" s="127" t="s">
        <v>447</v>
      </c>
      <c r="C94" s="94">
        <f>SUM(C95)</f>
        <v>1908395250</v>
      </c>
      <c r="D94" s="92"/>
      <c r="E94" s="77"/>
      <c r="G94" s="66">
        <f>SUM(G92-G93)</f>
        <v>11775000</v>
      </c>
    </row>
    <row r="95" spans="1:7" ht="25.5" x14ac:dyDescent="0.2">
      <c r="A95" s="63"/>
      <c r="B95" s="81" t="s">
        <v>228</v>
      </c>
      <c r="C95" s="69">
        <f>SUM(C96:C123)</f>
        <v>1908395250</v>
      </c>
      <c r="D95" s="63"/>
      <c r="E95" s="119" t="s">
        <v>416</v>
      </c>
      <c r="F95" s="88">
        <f>SUM(C96:C120)</f>
        <v>1010000000</v>
      </c>
    </row>
    <row r="96" spans="1:7" ht="25.5" x14ac:dyDescent="0.2">
      <c r="A96" s="63"/>
      <c r="B96" s="81" t="s">
        <v>448</v>
      </c>
      <c r="C96" s="69">
        <v>30000000</v>
      </c>
      <c r="D96" s="63"/>
      <c r="E96" s="133" t="s">
        <v>14</v>
      </c>
      <c r="F96" s="75"/>
    </row>
    <row r="97" spans="1:6" ht="25.5" x14ac:dyDescent="0.2">
      <c r="A97" s="63"/>
      <c r="B97" s="81" t="s">
        <v>450</v>
      </c>
      <c r="C97" s="69">
        <v>30000000</v>
      </c>
      <c r="D97" s="63"/>
      <c r="E97" s="133" t="s">
        <v>15</v>
      </c>
      <c r="F97" s="75"/>
    </row>
    <row r="98" spans="1:6" ht="25.5" x14ac:dyDescent="0.2">
      <c r="A98" s="63"/>
      <c r="B98" s="81" t="s">
        <v>451</v>
      </c>
      <c r="C98" s="69">
        <v>100000000</v>
      </c>
      <c r="D98" s="63"/>
      <c r="E98" s="133" t="s">
        <v>16</v>
      </c>
      <c r="F98" s="75"/>
    </row>
    <row r="99" spans="1:6" ht="25.5" x14ac:dyDescent="0.2">
      <c r="A99" s="63"/>
      <c r="B99" s="81" t="s">
        <v>452</v>
      </c>
      <c r="C99" s="69">
        <v>20000000</v>
      </c>
      <c r="D99" s="63"/>
      <c r="E99" s="133" t="s">
        <v>17</v>
      </c>
      <c r="F99" s="75"/>
    </row>
    <row r="100" spans="1:6" x14ac:dyDescent="0.2">
      <c r="A100" s="63"/>
      <c r="B100" s="81" t="s">
        <v>453</v>
      </c>
      <c r="C100" s="69">
        <v>50000000</v>
      </c>
      <c r="D100" s="63"/>
      <c r="E100" s="133" t="s">
        <v>399</v>
      </c>
      <c r="F100" s="75"/>
    </row>
    <row r="101" spans="1:6" ht="25.5" x14ac:dyDescent="0.2">
      <c r="A101" s="63"/>
      <c r="B101" s="81" t="s">
        <v>454</v>
      </c>
      <c r="C101" s="69">
        <v>50000000</v>
      </c>
      <c r="D101" s="63"/>
      <c r="E101" s="133" t="s">
        <v>18</v>
      </c>
      <c r="F101" s="75"/>
    </row>
    <row r="102" spans="1:6" ht="25.5" x14ac:dyDescent="0.2">
      <c r="A102" s="63"/>
      <c r="B102" s="81" t="s">
        <v>455</v>
      </c>
      <c r="C102" s="69">
        <v>50000000</v>
      </c>
      <c r="D102" s="63"/>
      <c r="E102" s="133" t="s">
        <v>19</v>
      </c>
      <c r="F102" s="75"/>
    </row>
    <row r="103" spans="1:6" ht="25.5" x14ac:dyDescent="0.2">
      <c r="A103" s="63"/>
      <c r="B103" s="81" t="s">
        <v>456</v>
      </c>
      <c r="C103" s="69">
        <v>50000000</v>
      </c>
      <c r="D103" s="63"/>
      <c r="E103" s="133" t="s">
        <v>400</v>
      </c>
      <c r="F103" s="75"/>
    </row>
    <row r="104" spans="1:6" ht="25.5" x14ac:dyDescent="0.2">
      <c r="A104" s="63"/>
      <c r="B104" s="81" t="s">
        <v>457</v>
      </c>
      <c r="C104" s="69">
        <v>50000000</v>
      </c>
      <c r="D104" s="63"/>
      <c r="E104" s="133" t="s">
        <v>401</v>
      </c>
      <c r="F104" s="75"/>
    </row>
    <row r="105" spans="1:6" ht="25.5" x14ac:dyDescent="0.2">
      <c r="A105" s="63"/>
      <c r="B105" s="81" t="s">
        <v>458</v>
      </c>
      <c r="C105" s="69">
        <v>50000000</v>
      </c>
      <c r="D105" s="63"/>
      <c r="E105" s="133" t="s">
        <v>20</v>
      </c>
      <c r="F105" s="75"/>
    </row>
    <row r="106" spans="1:6" ht="25.5" x14ac:dyDescent="0.2">
      <c r="A106" s="63"/>
      <c r="B106" s="81" t="s">
        <v>459</v>
      </c>
      <c r="C106" s="69">
        <v>50000000</v>
      </c>
      <c r="D106" s="63"/>
      <c r="E106" s="133" t="s">
        <v>402</v>
      </c>
      <c r="F106" s="75"/>
    </row>
    <row r="107" spans="1:6" ht="25.5" x14ac:dyDescent="0.2">
      <c r="A107" s="63"/>
      <c r="B107" s="81" t="s">
        <v>460</v>
      </c>
      <c r="C107" s="69">
        <v>50000000</v>
      </c>
      <c r="D107" s="63"/>
      <c r="E107" s="133" t="s">
        <v>21</v>
      </c>
      <c r="F107" s="75"/>
    </row>
    <row r="108" spans="1:6" x14ac:dyDescent="0.2">
      <c r="A108" s="63"/>
      <c r="B108" s="81" t="s">
        <v>461</v>
      </c>
      <c r="C108" s="69">
        <v>50000000</v>
      </c>
      <c r="D108" s="63"/>
      <c r="E108" s="133" t="s">
        <v>403</v>
      </c>
      <c r="F108" s="75"/>
    </row>
    <row r="109" spans="1:6" ht="25.5" x14ac:dyDescent="0.2">
      <c r="A109" s="63"/>
      <c r="B109" s="81" t="s">
        <v>462</v>
      </c>
      <c r="C109" s="69">
        <v>20000000</v>
      </c>
      <c r="D109" s="63"/>
      <c r="E109" s="133" t="s">
        <v>404</v>
      </c>
      <c r="F109" s="75"/>
    </row>
    <row r="110" spans="1:6" ht="25.5" x14ac:dyDescent="0.2">
      <c r="A110" s="63"/>
      <c r="B110" s="80" t="s">
        <v>463</v>
      </c>
      <c r="C110" s="69">
        <v>30000000</v>
      </c>
      <c r="D110" s="63"/>
      <c r="E110" s="133" t="s">
        <v>405</v>
      </c>
      <c r="F110" s="75"/>
    </row>
    <row r="111" spans="1:6" ht="25.5" x14ac:dyDescent="0.2">
      <c r="A111" s="63"/>
      <c r="B111" s="81" t="s">
        <v>464</v>
      </c>
      <c r="C111" s="69">
        <v>40000000</v>
      </c>
      <c r="D111" s="63"/>
      <c r="E111" s="133" t="s">
        <v>406</v>
      </c>
      <c r="F111" s="75"/>
    </row>
    <row r="112" spans="1:6" ht="45" customHeight="1" x14ac:dyDescent="0.2">
      <c r="A112" s="63"/>
      <c r="B112" s="80" t="s">
        <v>465</v>
      </c>
      <c r="C112" s="69">
        <v>50000000</v>
      </c>
      <c r="D112" s="63"/>
      <c r="E112" s="133" t="s">
        <v>407</v>
      </c>
      <c r="F112" s="75"/>
    </row>
    <row r="113" spans="1:6" ht="25.5" x14ac:dyDescent="0.2">
      <c r="A113" s="63"/>
      <c r="B113" s="81" t="s">
        <v>466</v>
      </c>
      <c r="C113" s="69">
        <v>30000000</v>
      </c>
      <c r="D113" s="63"/>
      <c r="E113" s="133" t="s">
        <v>408</v>
      </c>
      <c r="F113" s="75"/>
    </row>
    <row r="114" spans="1:6" ht="25.5" x14ac:dyDescent="0.2">
      <c r="A114" s="63"/>
      <c r="B114" s="81" t="s">
        <v>467</v>
      </c>
      <c r="C114" s="69">
        <v>30000000</v>
      </c>
      <c r="D114" s="63"/>
      <c r="E114" s="133" t="s">
        <v>409</v>
      </c>
      <c r="F114" s="75"/>
    </row>
    <row r="115" spans="1:6" ht="25.5" x14ac:dyDescent="0.2">
      <c r="A115" s="63"/>
      <c r="B115" s="81" t="s">
        <v>468</v>
      </c>
      <c r="C115" s="69">
        <v>30000000</v>
      </c>
      <c r="D115" s="63"/>
      <c r="E115" s="133" t="s">
        <v>237</v>
      </c>
      <c r="F115" s="75"/>
    </row>
    <row r="116" spans="1:6" ht="25.5" x14ac:dyDescent="0.2">
      <c r="A116" s="63"/>
      <c r="B116" s="81" t="s">
        <v>469</v>
      </c>
      <c r="C116" s="69">
        <v>30000000</v>
      </c>
      <c r="D116" s="63"/>
      <c r="E116" s="133" t="s">
        <v>410</v>
      </c>
      <c r="F116" s="75"/>
    </row>
    <row r="117" spans="1:6" ht="25.5" x14ac:dyDescent="0.2">
      <c r="A117" s="63"/>
      <c r="B117" s="81" t="s">
        <v>470</v>
      </c>
      <c r="C117" s="69">
        <v>30000000</v>
      </c>
      <c r="D117" s="63"/>
      <c r="E117" s="133" t="s">
        <v>411</v>
      </c>
      <c r="F117" s="75"/>
    </row>
    <row r="118" spans="1:6" ht="25.5" x14ac:dyDescent="0.2">
      <c r="A118" s="63"/>
      <c r="B118" s="80" t="s">
        <v>471</v>
      </c>
      <c r="C118" s="69">
        <v>30000000</v>
      </c>
      <c r="D118" s="63"/>
      <c r="E118" s="133" t="s">
        <v>412</v>
      </c>
      <c r="F118" s="75"/>
    </row>
    <row r="119" spans="1:6" ht="25.5" x14ac:dyDescent="0.2">
      <c r="A119" s="63"/>
      <c r="B119" s="81" t="s">
        <v>472</v>
      </c>
      <c r="C119" s="69">
        <v>30000000</v>
      </c>
      <c r="D119" s="63"/>
      <c r="E119" s="133" t="s">
        <v>413</v>
      </c>
      <c r="F119" s="75"/>
    </row>
    <row r="120" spans="1:6" ht="25.5" x14ac:dyDescent="0.2">
      <c r="A120" s="63"/>
      <c r="B120" s="81" t="s">
        <v>473</v>
      </c>
      <c r="C120" s="69">
        <v>30000000</v>
      </c>
      <c r="D120" s="63"/>
      <c r="E120" s="133" t="s">
        <v>414</v>
      </c>
      <c r="F120" s="75"/>
    </row>
    <row r="121" spans="1:6" ht="25.5" x14ac:dyDescent="0.2">
      <c r="A121" s="63"/>
      <c r="B121" s="81" t="s">
        <v>474</v>
      </c>
      <c r="C121" s="69">
        <v>448395250</v>
      </c>
      <c r="D121" s="63"/>
      <c r="E121" s="77"/>
      <c r="F121" s="88">
        <f>SUM(C121:C123)</f>
        <v>898395250</v>
      </c>
    </row>
    <row r="122" spans="1:6" ht="25.5" x14ac:dyDescent="0.2">
      <c r="A122" s="63"/>
      <c r="B122" s="81" t="s">
        <v>476</v>
      </c>
      <c r="C122" s="69">
        <v>250000000</v>
      </c>
      <c r="D122" s="65"/>
    </row>
    <row r="123" spans="1:6" ht="25.5" x14ac:dyDescent="0.2">
      <c r="A123" s="116"/>
      <c r="B123" s="117" t="s">
        <v>475</v>
      </c>
      <c r="C123" s="129">
        <v>200000000</v>
      </c>
      <c r="D123" s="110"/>
    </row>
    <row r="124" spans="1:6" ht="24" customHeight="1" x14ac:dyDescent="0.2">
      <c r="A124" s="130"/>
      <c r="B124" s="188" t="s">
        <v>477</v>
      </c>
      <c r="C124" s="132">
        <f>SUM(C8,C92)</f>
        <v>10295615781</v>
      </c>
      <c r="D124" s="130"/>
    </row>
  </sheetData>
  <mergeCells count="4">
    <mergeCell ref="A1:D1"/>
    <mergeCell ref="A2:D2"/>
    <mergeCell ref="A3:D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matrik keg opd</vt:lpstr>
      <vt:lpstr>plus pokpir</vt:lpstr>
      <vt:lpstr>KUA PPAS 2022</vt:lpstr>
      <vt:lpstr>cek pokir</vt:lpstr>
      <vt:lpstr>Sheet1</vt:lpstr>
      <vt:lpstr>'KUA PPAS 2022'!Print_Titles</vt:lpstr>
      <vt:lpstr>'matrik keg opd'!Print_Titles</vt:lpstr>
      <vt:lpstr>'plus pokpir'!Print_Titles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Disnakerin</dc:creator>
  <cp:lastModifiedBy>User1</cp:lastModifiedBy>
  <cp:lastPrinted>2021-09-08T03:05:27Z</cp:lastPrinted>
  <dcterms:created xsi:type="dcterms:W3CDTF">2021-02-10T01:55:05Z</dcterms:created>
  <dcterms:modified xsi:type="dcterms:W3CDTF">2022-06-28T03:48:15Z</dcterms:modified>
</cp:coreProperties>
</file>