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SI\1. DOKIN 2022 SUSI\"/>
    </mc:Choice>
  </mc:AlternateContent>
  <xr:revisionPtr revIDLastSave="0" documentId="13_ncr:1_{C6C98848-2148-4B19-A638-891906580ABA}" xr6:coauthVersionLast="47" xr6:coauthVersionMax="47" xr10:uidLastSave="{00000000-0000-0000-0000-000000000000}"/>
  <bookViews>
    <workbookView xWindow="-110" yWindow="-110" windowWidth="19420" windowHeight="10300" firstSheet="4" activeTab="5" xr2:uid="{00000000-000D-0000-FFFF-FFFF00000000}"/>
  </bookViews>
  <sheets>
    <sheet name="RencanaStrategis" sheetId="2" r:id="rId1"/>
    <sheet name="IndikatorKinerjaUtama" sheetId="3" r:id="rId2"/>
    <sheet name="RencanaKinerjaTahunan" sheetId="4" r:id="rId3"/>
    <sheet name="PerjanjianKinerjaBupatidanSKPD" sheetId="5" r:id="rId4"/>
    <sheet name="RencanaAksiCapaianPerjanjianKin" sheetId="6" r:id="rId5"/>
    <sheet name="RencanaAksiAnggaranPendukungSas" sheetId="7" r:id="rId6"/>
  </sheets>
  <definedNames>
    <definedName name="_xlnm.Print_Area" localSheetId="1">IndikatorKinerjaUtama!$A$1:$N$20</definedName>
    <definedName name="_xlnm.Print_Area" localSheetId="3">PerjanjianKinerjaBupatidanSKPD!$A$1:$M$28</definedName>
    <definedName name="_xlnm.Print_Area" localSheetId="5">RencanaAksiAnggaranPendukungSas!$A$1:$Q$56</definedName>
    <definedName name="_xlnm.Print_Area" localSheetId="4">RencanaAksiCapaianPerjanjianKin!$A$1:$K$33</definedName>
    <definedName name="_xlnm.Print_Area" localSheetId="2">RencanaKinerjaTahunan!$A$1:$I$21</definedName>
    <definedName name="_xlnm.Print_Area" localSheetId="0">RencanaStrategis!$A$1:$S$29</definedName>
    <definedName name="_xlnm.Print_Titles" localSheetId="5">RencanaAksiAnggaranPendukungSas!$5:$7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8" i="7" l="1"/>
  <c r="R28" i="7"/>
  <c r="O28" i="7"/>
  <c r="M28" i="7"/>
  <c r="K28" i="7"/>
  <c r="S28" i="7" s="1"/>
  <c r="M21" i="7"/>
  <c r="O10" i="7"/>
  <c r="L19" i="5"/>
  <c r="M15" i="5"/>
  <c r="M16" i="5"/>
  <c r="Q8" i="7" l="1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9" i="7"/>
  <c r="Q30" i="7"/>
  <c r="Q31" i="7"/>
  <c r="Q32" i="7"/>
  <c r="Q33" i="7"/>
  <c r="Q34" i="7"/>
  <c r="Q35" i="7"/>
  <c r="Q36" i="7"/>
  <c r="Q37" i="7"/>
  <c r="Q38" i="7"/>
  <c r="Q39" i="7"/>
  <c r="Q40" i="7"/>
  <c r="O8" i="7"/>
  <c r="O9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9" i="7"/>
  <c r="O30" i="7"/>
  <c r="O31" i="7"/>
  <c r="O32" i="7"/>
  <c r="O33" i="7"/>
  <c r="O34" i="7"/>
  <c r="O35" i="7"/>
  <c r="O36" i="7"/>
  <c r="O37" i="7"/>
  <c r="O38" i="7"/>
  <c r="O39" i="7"/>
  <c r="O40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2" i="7"/>
  <c r="M23" i="7"/>
  <c r="M24" i="7"/>
  <c r="M25" i="7"/>
  <c r="M26" i="7"/>
  <c r="M27" i="7"/>
  <c r="M29" i="7"/>
  <c r="M30" i="7"/>
  <c r="M31" i="7"/>
  <c r="M32" i="7"/>
  <c r="M33" i="7"/>
  <c r="M34" i="7"/>
  <c r="M35" i="7"/>
  <c r="M36" i="7"/>
  <c r="M37" i="7"/>
  <c r="M38" i="7"/>
  <c r="M39" i="7"/>
  <c r="M40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9" i="7"/>
  <c r="K30" i="7"/>
  <c r="K31" i="7"/>
  <c r="K32" i="7"/>
  <c r="K33" i="7"/>
  <c r="K34" i="7"/>
  <c r="K35" i="7"/>
  <c r="K36" i="7"/>
  <c r="K37" i="7"/>
  <c r="K38" i="7"/>
  <c r="K39" i="7"/>
  <c r="K40" i="7"/>
  <c r="R40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9" i="7"/>
  <c r="R30" i="7"/>
  <c r="R31" i="7"/>
  <c r="R32" i="7"/>
  <c r="R33" i="7"/>
  <c r="R34" i="7"/>
  <c r="R35" i="7"/>
  <c r="R36" i="7"/>
  <c r="R37" i="7"/>
  <c r="R38" i="7"/>
  <c r="R39" i="7"/>
  <c r="S36" i="7" l="1"/>
  <c r="R43" i="7"/>
  <c r="S29" i="7"/>
  <c r="S40" i="7"/>
  <c r="S39" i="7"/>
  <c r="S27" i="7"/>
  <c r="S26" i="7"/>
  <c r="S25" i="7"/>
  <c r="S24" i="7"/>
  <c r="S23" i="7"/>
  <c r="S22" i="7"/>
  <c r="S20" i="7"/>
  <c r="S21" i="7"/>
  <c r="S19" i="7"/>
  <c r="S18" i="7"/>
  <c r="S15" i="7"/>
  <c r="S17" i="7"/>
  <c r="S13" i="7"/>
  <c r="S16" i="7"/>
  <c r="S14" i="7"/>
  <c r="S9" i="7"/>
  <c r="S11" i="7"/>
  <c r="S12" i="7"/>
  <c r="S10" i="7"/>
  <c r="S8" i="7"/>
  <c r="S38" i="7"/>
  <c r="S37" i="7"/>
  <c r="S31" i="7"/>
  <c r="S30" i="7"/>
  <c r="S35" i="7"/>
  <c r="S33" i="7"/>
  <c r="S34" i="7"/>
  <c r="S32" i="7"/>
  <c r="P10" i="5"/>
  <c r="P14" i="5"/>
</calcChain>
</file>

<file path=xl/sharedStrings.xml><?xml version="1.0" encoding="utf-8"?>
<sst xmlns="http://schemas.openxmlformats.org/spreadsheetml/2006/main" count="295" uniqueCount="123">
  <si>
    <t>RENCANA STRATEGIS</t>
  </si>
  <si>
    <t>DINAS SOSIAL</t>
  </si>
  <si>
    <t>Periode 2018-2022</t>
  </si>
  <si>
    <t>Visi</t>
  </si>
  <si>
    <t>Cilacap Semakin Sejahtera Secara Merata "Bangga Mbangun Desa"</t>
  </si>
  <si>
    <t>Misi</t>
  </si>
  <si>
    <t>Meningkatkan layanan pendidikan dan kesehatan rohani dan jasmani serta kesejahteraan sosial dan keluarga</t>
  </si>
  <si>
    <t>Kebijakan</t>
  </si>
  <si>
    <t>Peningkatan ke sejahteraan fakir Miskin dengan Prioritas pada WRSE.</t>
  </si>
  <si>
    <t>Pemberian jaminan sosial yang diprioritaskan pada lanjut usia, disabilitas fisik dan sensorik, penyandang disabilitas mental dan intelektual, penyandang disabilitas</t>
  </si>
  <si>
    <t>Menurunkan angka PMKS yang difokuskan pada kelompok rentan yang membutuhkan bantuan pemenuhan kebutuhan dasar</t>
  </si>
  <si>
    <t>Meningkatkan kualitas pelayanan Dinas dengan fokus pada penyediaan sarana prasarana dan peningkatan kapasitas dan kompetensi serta profesionalisme pegawai melalui diklat</t>
  </si>
  <si>
    <t>No</t>
  </si>
  <si>
    <t>Tujuan</t>
  </si>
  <si>
    <t>Indikator Tujuan</t>
  </si>
  <si>
    <t>Sasaran Strategis</t>
  </si>
  <si>
    <t>Indikator Kinerja</t>
  </si>
  <si>
    <t>Satuan</t>
  </si>
  <si>
    <t>Target Per Tahun</t>
  </si>
  <si>
    <t>Meningkatkan kesejahteraan sosial</t>
  </si>
  <si>
    <t>Indikator</t>
  </si>
  <si>
    <t>Persentase Penurunan Angka PMKS</t>
  </si>
  <si>
    <t>%</t>
  </si>
  <si>
    <t>Meningkatnya Penanganan PMKS</t>
  </si>
  <si>
    <t>Persentase PMKS yang tertangani</t>
  </si>
  <si>
    <t>Persentase PMKS yang Mandiri</t>
  </si>
  <si>
    <t>Meningkatnya Kinerja Dinas Sosial</t>
  </si>
  <si>
    <t>Nilai AKIP Dinas Sosial</t>
  </si>
  <si>
    <t>point</t>
  </si>
  <si>
    <t>Meningkatkan Akuntabilitas Kinerja dan Pelayanan Dinas Sosial</t>
  </si>
  <si>
    <t>Nilai Survei Kepuasan Masyarakat (SKM)</t>
  </si>
  <si>
    <t>Jumlah PMKS yang mandiri dibagi Jumlah PMKS dikali 100%</t>
  </si>
  <si>
    <t>Jumlah PMKS yang tertangani dibagi Jumlah PMKS dikali 100 %</t>
  </si>
  <si>
    <t>Penjelasan</t>
  </si>
  <si>
    <t>Formula</t>
  </si>
  <si>
    <t>Dinas Sosial</t>
  </si>
  <si>
    <t>Indikator Kinerja Utama</t>
  </si>
  <si>
    <t>point.</t>
  </si>
  <si>
    <t>%.</t>
  </si>
  <si>
    <t>Target</t>
  </si>
  <si>
    <t>Rencana Kinerja Tahunan</t>
  </si>
  <si>
    <t>Anggaran</t>
  </si>
  <si>
    <t>Program</t>
  </si>
  <si>
    <t>Perjanjian Kinerja</t>
  </si>
  <si>
    <t>Triwulan 4</t>
  </si>
  <si>
    <t>Triwulan 3</t>
  </si>
  <si>
    <t>pendorong:</t>
  </si>
  <si>
    <t>Triwulan 2</t>
  </si>
  <si>
    <t>Penghambat:</t>
  </si>
  <si>
    <t>Triwulan 1</t>
  </si>
  <si>
    <t>Keterangan</t>
  </si>
  <si>
    <t>Keterangan Per Triwulan</t>
  </si>
  <si>
    <t>Triwulan</t>
  </si>
  <si>
    <t>Target Tahunan</t>
  </si>
  <si>
    <t>Rencana Aksi Capaian Perjanjian Kinerja</t>
  </si>
  <si>
    <t>:</t>
  </si>
  <si>
    <t>Jumlah PMKS tahun n-1 dikurangi Jumlah PMKS tahun n dibagi Jumlah PMKS Tahun n dikali 100%.</t>
  </si>
  <si>
    <t>Penyediaan Peralatan dan Perlengkapan Kantor</t>
  </si>
  <si>
    <t>Penyediaan Barang Cetakan dan Penggandaan</t>
  </si>
  <si>
    <t>Penyediaan Jasa Komunikasi, Sumber Daya Air dan Listrik</t>
  </si>
  <si>
    <t>T</t>
  </si>
  <si>
    <t>RP</t>
  </si>
  <si>
    <t>Kegiatan</t>
  </si>
  <si>
    <t>Rencana Aksi Anggaran Pendukung Sasaran</t>
  </si>
  <si>
    <t>Indikator Kinerja Program</t>
  </si>
  <si>
    <t>Tersedianya administrasi keuangan setiap bulan</t>
  </si>
  <si>
    <t>Tersedianya administrasi perkantoran setiap bulan</t>
  </si>
  <si>
    <t>Program Penunjang Urusan Pemerintah</t>
  </si>
  <si>
    <t>Program Pemberdayaan Sosial</t>
  </si>
  <si>
    <t>Program Rehabilitasi Sosial</t>
  </si>
  <si>
    <t>Program Perlindungan dan Jaminan Sosial</t>
  </si>
  <si>
    <t>Program Penanganan Bencana</t>
  </si>
  <si>
    <t>Terpenuhinya sarpras Kantor sesuai kebutuhan</t>
  </si>
  <si>
    <t>Persentase tingkat kedisiplinan pegawai OPD</t>
  </si>
  <si>
    <t>Terpenuhinya Dokumen Perencanaan Pembangunan Daerah</t>
  </si>
  <si>
    <t>Persentase korban bencana yang menerima bantuan sosial</t>
  </si>
  <si>
    <t>Persentase PMKS yang direhabilitasi</t>
  </si>
  <si>
    <t>Persentase anak terlantar yang dibina</t>
  </si>
  <si>
    <t>Persentase PMKS yang memperoleh bantuan sosial untuk pemenuhan kebutuhan dasar</t>
  </si>
  <si>
    <t>Persentese TKSK, PSM, orsos, LKS dan kelembagaan lainnya yang dibina</t>
  </si>
  <si>
    <t>Sub Kegiatan</t>
  </si>
  <si>
    <t>Administrasi Keuangan Perangkat Daerah</t>
  </si>
  <si>
    <t>Penyediaan Gaji dan Tunjangan ASN</t>
  </si>
  <si>
    <t>Penyediaan Jasa Penunjang Urusan Pemerintahan Daerah</t>
  </si>
  <si>
    <t>Penyediaan Jasa Pelayanan Umum Kantor</t>
  </si>
  <si>
    <t>Administrasi Umum Perangkat Daerah</t>
  </si>
  <si>
    <t>Penyediaan Bahan Logistik Kantor</t>
  </si>
  <si>
    <t>Penyelenggaraan Rapat Koordinasi dan Konsultasi SKPD</t>
  </si>
  <si>
    <t>Pemeliharaan Barang Milik Daerah Penunjang Urusan Pemerintahan Daerah</t>
  </si>
  <si>
    <t>Pemeliharaan/Rehabilitasi Gedung Kantor dan Bangunan Lainnya</t>
  </si>
  <si>
    <t>Penyediaan Jasa Pemeliharaan, Biaya Pemeliharaan dan Pajak Kendaraan Perorangan Dinas atau Kendaraan Dinas Jabatan</t>
  </si>
  <si>
    <t>Pemeliharaan/Rehabilitasi Sarana dan Prasarana Pendukung Gedung Kantor atau Bangunan Lainnya</t>
  </si>
  <si>
    <t xml:space="preserve">Perencanaan, Penganggaran, dan Evaluasi Kinerja Perangkat Daerah
</t>
  </si>
  <si>
    <t>Penyusunan Dokumen Perencanaan Perangkat Daerah</t>
  </si>
  <si>
    <t>Evaluasi Kinerja Perangkat Daerah</t>
  </si>
  <si>
    <t>Pengembangan Potensi Sumber Kesejahteraan Sosial Daerah Kabupaten/Kota</t>
  </si>
  <si>
    <t>Peningkatan Kemampuan Potensi Pekerja Sosial Masyarakat Kewenangan Kabupaten/Kota</t>
  </si>
  <si>
    <t>Peningkatan Kemampuan Sumber Daya Manusia dan Penguatan Lembaga Konsultasi
Kesejahteraan Keluarga (LK3)</t>
  </si>
  <si>
    <t>Peningkatan Kemampuan Potensi Tenaga
Kesejahteraan Sosial Kecamatan Kewenangan
Kabupaten/ Kota</t>
  </si>
  <si>
    <t>Peningkatan Kemampuan Potensi Sumber Kesejahteraan Sosial Kelembagaan
Masyarakat Kewenangan Kabupaten/ Kota</t>
  </si>
  <si>
    <t>Rehabilitasi Sosial Dasar Penyandang Disabilitas Terlantar, Anak Terlantar, Lanjut Usia
Terlantar, serta Gelandangan Pengemis di Luar Panti Sosial</t>
  </si>
  <si>
    <t>Pemberian Pelayanan Reunifikasi Keluarga</t>
  </si>
  <si>
    <t>Penyediaan Permakanan</t>
  </si>
  <si>
    <t>Pemberian Akses Ke Layanan Pendidikan dan Kesehatan Dasar</t>
  </si>
  <si>
    <t>Penyediaan Alat Bantu</t>
  </si>
  <si>
    <t>Pemberian Bimbingan Fisik, Mental, Spiritual, dan Sosial</t>
  </si>
  <si>
    <t>Rehabilitasi Sosial Penyandang Masalah Kesejahteraan Sosial (PMKS) Lainnya Bukan
Korban HIV/Aids dan Napza di Luar Panti Sosial</t>
  </si>
  <si>
    <t>Penyediaan Sandang</t>
  </si>
  <si>
    <t>Pemberian Bimbingan Sosial kepada Keluarga Penyandang Masalah Kesejahteraan Sosial (PMKS) Lainnya Bukan Korban HIV/AIDS dan NAPZA</t>
  </si>
  <si>
    <t>Pemberian Bimbingan Fisik, Mental, Spiritual,
dan Sosial</t>
  </si>
  <si>
    <t>Pemeliharaan Anak-Anak Terlantar</t>
  </si>
  <si>
    <t>Penjangkauan Anak-Anak Terlantar</t>
  </si>
  <si>
    <t>Rujukan Anak-Anak Terlantar</t>
  </si>
  <si>
    <t>Pemantauan Terhadap Pelaksanaan Pemeliharaan Anak Terlantar</t>
  </si>
  <si>
    <t>Pengelolaan Data Fakir Miskin Cakupan Daerah Kabupaten/Kota</t>
  </si>
  <si>
    <t>Perlindungan Sosial Korban Bencana Alam dan Sosial Kabupaten/Kota</t>
  </si>
  <si>
    <t>Penyediaan Makanan</t>
  </si>
  <si>
    <t>Peningkatan Kemampuan Potensi Sumber Kesejahteraan Sosial Keluarga Kewenangan Kabupaten/ Kota</t>
  </si>
  <si>
    <t>TOTAL</t>
  </si>
  <si>
    <t>Tahun 2022</t>
  </si>
  <si>
    <t>Tahun Anggaran 2022</t>
  </si>
  <si>
    <t>Fasilitas Bantuan Sosial Kesejahteraan Keluarga</t>
  </si>
  <si>
    <t>Pelayanan Dukungan Psikososial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</si>
</sst>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_);_(* \(#,##0\);_(* &quot;-&quot;_);_(@_)"/>
    <numFmt numFmtId="165" formatCode="0.0%"/>
  </numFmts>
  <fonts count="2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8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u/>
      <sz val="8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/>
    <xf numFmtId="0" fontId="1" fillId="0" borderId="0"/>
  </cellStyleXfs>
  <cellXfs count="203">
    <xf numFmtId="0" fontId="0" fillId="0" borderId="0" xfId="0"/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25" xfId="0" applyFont="1" applyBorder="1" applyAlignment="1">
      <alignment wrapText="1"/>
    </xf>
    <xf numFmtId="0" fontId="19" fillId="0" borderId="25" xfId="0" applyFont="1" applyBorder="1" applyAlignment="1">
      <alignment horizontal="left" wrapText="1"/>
    </xf>
    <xf numFmtId="0" fontId="21" fillId="0" borderId="38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2" fillId="0" borderId="31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33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center" vertical="center" wrapText="1"/>
    </xf>
    <xf numFmtId="0" fontId="21" fillId="33" borderId="35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2" fillId="0" borderId="0" xfId="0" applyNumberFormat="1" applyFont="1" applyAlignment="1">
      <alignment horizont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right" vertical="center" wrapText="1"/>
    </xf>
    <xf numFmtId="0" fontId="22" fillId="0" borderId="24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0" xfId="0" applyBorder="1"/>
    <xf numFmtId="0" fontId="22" fillId="0" borderId="0" xfId="0" applyFont="1"/>
    <xf numFmtId="0" fontId="22" fillId="0" borderId="25" xfId="0" applyFont="1" applyBorder="1" applyAlignment="1">
      <alignment wrapText="1"/>
    </xf>
    <xf numFmtId="0" fontId="22" fillId="0" borderId="26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wrapText="1"/>
    </xf>
    <xf numFmtId="0" fontId="22" fillId="0" borderId="26" xfId="0" applyFont="1" applyBorder="1" applyAlignment="1">
      <alignment horizontal="center" wrapText="1"/>
    </xf>
    <xf numFmtId="0" fontId="22" fillId="0" borderId="34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7" xfId="0" applyFont="1" applyBorder="1" applyAlignment="1">
      <alignment vertical="center" wrapText="1"/>
    </xf>
    <xf numFmtId="0" fontId="21" fillId="33" borderId="34" xfId="0" applyFont="1" applyFill="1" applyBorder="1" applyAlignment="1">
      <alignment horizontal="center" vertical="center" wrapText="1"/>
    </xf>
    <xf numFmtId="41" fontId="22" fillId="0" borderId="33" xfId="42" applyFont="1" applyBorder="1" applyAlignment="1">
      <alignment horizontal="right" vertical="center" wrapText="1"/>
    </xf>
    <xf numFmtId="0" fontId="21" fillId="0" borderId="2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wrapText="1"/>
    </xf>
    <xf numFmtId="0" fontId="22" fillId="0" borderId="36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1" fillId="33" borderId="24" xfId="0" applyFont="1" applyFill="1" applyBorder="1" applyAlignment="1">
      <alignment horizontal="center" vertical="center" wrapText="1"/>
    </xf>
    <xf numFmtId="0" fontId="21" fillId="33" borderId="37" xfId="0" applyFont="1" applyFill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2" fillId="0" borderId="1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wrapText="1"/>
    </xf>
    <xf numFmtId="0" fontId="21" fillId="33" borderId="39" xfId="0" applyFont="1" applyFill="1" applyBorder="1" applyAlignment="1">
      <alignment horizontal="center" vertical="center" wrapText="1"/>
    </xf>
    <xf numFmtId="41" fontId="0" fillId="0" borderId="0" xfId="42" applyFont="1"/>
    <xf numFmtId="0" fontId="22" fillId="0" borderId="34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35" xfId="0" applyFont="1" applyFill="1" applyBorder="1" applyAlignment="1" applyProtection="1">
      <alignment horizontal="left" vertical="center" wrapText="1"/>
    </xf>
    <xf numFmtId="0" fontId="23" fillId="0" borderId="35" xfId="0" applyNumberFormat="1" applyFont="1" applyFill="1" applyBorder="1" applyAlignment="1">
      <alignment horizontal="center" vertical="center" wrapText="1"/>
    </xf>
    <xf numFmtId="41" fontId="0" fillId="0" borderId="0" xfId="0" applyNumberFormat="1"/>
    <xf numFmtId="0" fontId="23" fillId="0" borderId="42" xfId="0" applyFont="1" applyFill="1" applyBorder="1" applyAlignment="1">
      <alignment vertical="center" wrapText="1"/>
    </xf>
    <xf numFmtId="0" fontId="23" fillId="0" borderId="35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 wrapText="1"/>
    </xf>
    <xf numFmtId="164" fontId="23" fillId="0" borderId="35" xfId="44" applyFont="1" applyFill="1" applyBorder="1" applyAlignment="1">
      <alignment horizontal="center" vertical="center" wrapText="1"/>
    </xf>
    <xf numFmtId="0" fontId="23" fillId="0" borderId="35" xfId="45" applyFont="1" applyFill="1" applyBorder="1" applyAlignment="1">
      <alignment vertical="center" wrapText="1"/>
    </xf>
    <xf numFmtId="41" fontId="22" fillId="0" borderId="35" xfId="42" applyFont="1" applyBorder="1" applyAlignment="1">
      <alignment horizontal="left" vertical="center" wrapText="1"/>
    </xf>
    <xf numFmtId="165" fontId="22" fillId="0" borderId="26" xfId="43" applyNumberFormat="1" applyFont="1" applyBorder="1" applyAlignment="1">
      <alignment horizontal="right" vertical="center" wrapText="1"/>
    </xf>
    <xf numFmtId="165" fontId="22" fillId="0" borderId="35" xfId="43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wrapText="1"/>
    </xf>
    <xf numFmtId="0" fontId="22" fillId="0" borderId="33" xfId="0" applyFont="1" applyBorder="1" applyAlignment="1">
      <alignment wrapText="1"/>
    </xf>
    <xf numFmtId="165" fontId="22" fillId="0" borderId="28" xfId="43" applyNumberFormat="1" applyFont="1" applyBorder="1" applyAlignment="1">
      <alignment horizontal="right" vertical="center" wrapText="1"/>
    </xf>
    <xf numFmtId="0" fontId="22" fillId="0" borderId="33" xfId="0" applyFont="1" applyBorder="1" applyAlignment="1">
      <alignment horizontal="center" wrapText="1"/>
    </xf>
    <xf numFmtId="0" fontId="22" fillId="0" borderId="32" xfId="0" applyFont="1" applyBorder="1" applyAlignment="1">
      <alignment horizontal="center" wrapText="1"/>
    </xf>
    <xf numFmtId="0" fontId="22" fillId="0" borderId="34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1" fillId="33" borderId="40" xfId="0" applyFont="1" applyFill="1" applyBorder="1" applyAlignment="1">
      <alignment horizontal="center" vertical="center" wrapText="1"/>
    </xf>
    <xf numFmtId="0" fontId="21" fillId="33" borderId="4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vertical="center" wrapText="1"/>
    </xf>
    <xf numFmtId="0" fontId="0" fillId="0" borderId="45" xfId="0" applyBorder="1"/>
    <xf numFmtId="41" fontId="23" fillId="0" borderId="33" xfId="42" applyFont="1" applyFill="1" applyBorder="1" applyAlignment="1">
      <alignment vertical="center" wrapText="1"/>
    </xf>
    <xf numFmtId="0" fontId="23" fillId="0" borderId="25" xfId="0" applyNumberFormat="1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4" fillId="0" borderId="25" xfId="0" applyFont="1" applyFill="1" applyBorder="1" applyAlignment="1" applyProtection="1">
      <alignment horizontal="left" vertical="center" wrapText="1"/>
    </xf>
    <xf numFmtId="41" fontId="22" fillId="0" borderId="0" xfId="42" applyFont="1" applyBorder="1" applyAlignment="1">
      <alignment horizontal="right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41" xfId="0" applyFont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22" fillId="0" borderId="53" xfId="0" applyFont="1" applyBorder="1" applyAlignment="1">
      <alignment vertical="center" wrapText="1"/>
    </xf>
    <xf numFmtId="0" fontId="22" fillId="0" borderId="54" xfId="0" applyFont="1" applyBorder="1" applyAlignment="1">
      <alignment vertical="center" wrapText="1"/>
    </xf>
    <xf numFmtId="0" fontId="22" fillId="0" borderId="55" xfId="0" applyFont="1" applyBorder="1" applyAlignment="1">
      <alignment vertical="center" wrapText="1"/>
    </xf>
    <xf numFmtId="0" fontId="22" fillId="0" borderId="56" xfId="0" applyFont="1" applyFill="1" applyBorder="1" applyAlignment="1">
      <alignment vertical="center" wrapText="1"/>
    </xf>
    <xf numFmtId="0" fontId="22" fillId="0" borderId="57" xfId="0" applyFont="1" applyFill="1" applyBorder="1" applyAlignment="1">
      <alignment vertical="center" wrapText="1"/>
    </xf>
    <xf numFmtId="0" fontId="22" fillId="0" borderId="58" xfId="0" applyFont="1" applyFill="1" applyBorder="1" applyAlignment="1">
      <alignment vertical="center" wrapText="1"/>
    </xf>
    <xf numFmtId="0" fontId="22" fillId="0" borderId="40" xfId="0" applyFont="1" applyBorder="1" applyAlignment="1">
      <alignment horizontal="center" vertical="center" wrapText="1"/>
    </xf>
    <xf numFmtId="41" fontId="23" fillId="0" borderId="35" xfId="42" applyFont="1" applyBorder="1" applyAlignment="1">
      <alignment horizontal="left" vertical="center" wrapText="1"/>
    </xf>
    <xf numFmtId="165" fontId="23" fillId="0" borderId="35" xfId="43" applyNumberFormat="1" applyFont="1" applyBorder="1" applyAlignment="1">
      <alignment horizontal="right" vertical="center" wrapText="1"/>
    </xf>
    <xf numFmtId="41" fontId="23" fillId="0" borderId="35" xfId="42" quotePrefix="1" applyFont="1" applyBorder="1" applyAlignment="1">
      <alignment horizontal="left" vertical="center" wrapText="1"/>
    </xf>
    <xf numFmtId="3" fontId="23" fillId="0" borderId="35" xfId="0" applyNumberFormat="1" applyFont="1" applyFill="1" applyBorder="1" applyAlignment="1">
      <alignment vertical="center"/>
    </xf>
    <xf numFmtId="0" fontId="22" fillId="0" borderId="59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22" fillId="0" borderId="40" xfId="0" applyFont="1" applyFill="1" applyBorder="1" applyAlignment="1">
      <alignment vertical="center" wrapText="1"/>
    </xf>
    <xf numFmtId="0" fontId="22" fillId="0" borderId="60" xfId="0" applyFont="1" applyBorder="1" applyAlignment="1">
      <alignment vertical="center" wrapText="1"/>
    </xf>
    <xf numFmtId="0" fontId="22" fillId="0" borderId="61" xfId="0" applyFont="1" applyBorder="1" applyAlignment="1">
      <alignment vertical="center" wrapText="1"/>
    </xf>
    <xf numFmtId="0" fontId="22" fillId="0" borderId="62" xfId="0" applyFont="1" applyFill="1" applyBorder="1" applyAlignment="1">
      <alignment vertical="center" wrapText="1"/>
    </xf>
    <xf numFmtId="0" fontId="22" fillId="0" borderId="63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5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Border="1" applyAlignment="1">
      <alignment horizontal="center" wrapText="1"/>
    </xf>
    <xf numFmtId="0" fontId="21" fillId="33" borderId="30" xfId="0" applyFont="1" applyFill="1" applyBorder="1" applyAlignment="1">
      <alignment horizontal="center"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2" fillId="0" borderId="34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left" vertical="top" wrapText="1"/>
    </xf>
    <xf numFmtId="0" fontId="22" fillId="0" borderId="30" xfId="0" applyFont="1" applyBorder="1" applyAlignment="1">
      <alignment wrapText="1"/>
    </xf>
    <xf numFmtId="0" fontId="22" fillId="0" borderId="29" xfId="0" applyFont="1" applyBorder="1" applyAlignment="1">
      <alignment wrapText="1"/>
    </xf>
    <xf numFmtId="0" fontId="22" fillId="0" borderId="28" xfId="0" applyFont="1" applyBorder="1" applyAlignment="1">
      <alignment wrapText="1"/>
    </xf>
    <xf numFmtId="0" fontId="19" fillId="0" borderId="25" xfId="0" applyFont="1" applyBorder="1" applyAlignment="1">
      <alignment wrapText="1"/>
    </xf>
    <xf numFmtId="0" fontId="19" fillId="0" borderId="0" xfId="0" applyFont="1" applyAlignment="1">
      <alignment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41" fontId="23" fillId="0" borderId="34" xfId="42" applyFont="1" applyFill="1" applyBorder="1" applyAlignment="1">
      <alignment horizontal="center" vertical="center" wrapText="1"/>
    </xf>
    <xf numFmtId="41" fontId="23" fillId="0" borderId="32" xfId="42" applyFont="1" applyFill="1" applyBorder="1" applyAlignment="1">
      <alignment horizontal="center" vertical="center" wrapText="1"/>
    </xf>
    <xf numFmtId="41" fontId="24" fillId="0" borderId="34" xfId="42" applyFont="1" applyFill="1" applyBorder="1" applyAlignment="1" applyProtection="1">
      <alignment horizontal="center" vertical="center" wrapText="1"/>
    </xf>
    <xf numFmtId="41" fontId="24" fillId="0" borderId="31" xfId="42" applyFont="1" applyFill="1" applyBorder="1" applyAlignment="1" applyProtection="1">
      <alignment horizontal="center" vertical="center" wrapText="1"/>
    </xf>
    <xf numFmtId="41" fontId="24" fillId="0" borderId="32" xfId="42" applyFont="1" applyFill="1" applyBorder="1" applyAlignment="1" applyProtection="1">
      <alignment horizontal="center"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3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top" wrapText="1"/>
    </xf>
    <xf numFmtId="0" fontId="23" fillId="0" borderId="34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left" vertical="top" wrapText="1"/>
    </xf>
    <xf numFmtId="0" fontId="23" fillId="0" borderId="32" xfId="0" applyFont="1" applyFill="1" applyBorder="1" applyAlignment="1">
      <alignment horizontal="left" vertical="top" wrapText="1"/>
    </xf>
    <xf numFmtId="0" fontId="23" fillId="0" borderId="3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24" fillId="0" borderId="35" xfId="0" applyFont="1" applyFill="1" applyBorder="1" applyAlignment="1" applyProtection="1">
      <alignment horizontal="left" vertical="center" wrapText="1"/>
    </xf>
    <xf numFmtId="0" fontId="21" fillId="33" borderId="34" xfId="0" applyFont="1" applyFill="1" applyBorder="1" applyAlignment="1">
      <alignment horizontal="center" vertical="center" wrapText="1"/>
    </xf>
    <xf numFmtId="0" fontId="21" fillId="33" borderId="31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left" vertical="top" wrapText="1"/>
    </xf>
    <xf numFmtId="0" fontId="22" fillId="0" borderId="31" xfId="0" applyFont="1" applyFill="1" applyBorder="1" applyAlignment="1">
      <alignment horizontal="left" vertical="top" wrapText="1"/>
    </xf>
    <xf numFmtId="0" fontId="22" fillId="0" borderId="32" xfId="0" applyFont="1" applyFill="1" applyBorder="1" applyAlignment="1">
      <alignment horizontal="left" vertical="top" wrapText="1"/>
    </xf>
    <xf numFmtId="0" fontId="22" fillId="0" borderId="34" xfId="0" applyFont="1" applyFill="1" applyBorder="1" applyAlignment="1">
      <alignment horizontal="left" vertical="center" wrapText="1"/>
    </xf>
    <xf numFmtId="0" fontId="22" fillId="0" borderId="32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0" borderId="32" xfId="0" applyFont="1" applyFill="1" applyBorder="1" applyAlignment="1">
      <alignment horizontal="left" vertical="center" wrapText="1"/>
    </xf>
    <xf numFmtId="41" fontId="26" fillId="0" borderId="33" xfId="42" applyFont="1" applyFill="1" applyBorder="1" applyAlignment="1">
      <alignment vertical="center" wrapText="1"/>
    </xf>
    <xf numFmtId="41" fontId="26" fillId="0" borderId="27" xfId="42" applyFont="1" applyFill="1" applyBorder="1" applyAlignment="1">
      <alignment vertical="center" wrapText="1"/>
    </xf>
    <xf numFmtId="41" fontId="27" fillId="0" borderId="40" xfId="42" applyFont="1" applyFill="1" applyBorder="1" applyAlignment="1" applyProtection="1">
      <alignment horizontal="center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Comma [0] 2 2" xfId="44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7000000}"/>
    <cellStyle name="Normal 2 2" xfId="46" xr:uid="{00000000-0005-0000-0000-000028000000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21</xdr:row>
      <xdr:rowOff>19049</xdr:rowOff>
    </xdr:from>
    <xdr:to>
      <xdr:col>2</xdr:col>
      <xdr:colOff>1371600</xdr:colOff>
      <xdr:row>28</xdr:row>
      <xdr:rowOff>123824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5" y="6638924"/>
          <a:ext cx="2514600" cy="143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BUPATI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H.</a:t>
          </a:r>
          <a:r>
            <a:rPr lang="en-US" sz="110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TATTO SUWARTO PAMUJI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12</xdr:col>
      <xdr:colOff>495300</xdr:colOff>
      <xdr:row>20</xdr:row>
      <xdr:rowOff>171450</xdr:rowOff>
    </xdr:from>
    <xdr:to>
      <xdr:col>18</xdr:col>
      <xdr:colOff>371476</xdr:colOff>
      <xdr:row>31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39325" y="6134100"/>
          <a:ext cx="2838451" cy="198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Cilacap,          Januari 2022</a:t>
          </a:r>
          <a:endParaRPr lang="en-US">
            <a:effectLst/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ARIDA</a:t>
          </a:r>
          <a:r>
            <a:rPr lang="en-US" sz="110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PUJI HASTUTI,S.P.M.M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lang="en-US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19701224 199603 2 004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581024</xdr:colOff>
      <xdr:row>10</xdr:row>
      <xdr:rowOff>57149</xdr:rowOff>
    </xdr:from>
    <xdr:to>
      <xdr:col>13</xdr:col>
      <xdr:colOff>1819275</xdr:colOff>
      <xdr:row>19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715374" y="2857499"/>
          <a:ext cx="2838451" cy="1752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>
              <a:latin typeface="Arial" pitchFamily="34" charset="0"/>
              <a:cs typeface="Arial" pitchFamily="34" charset="0"/>
            </a:rPr>
            <a:t>Cilacap,          Januari 2022</a:t>
          </a: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ARIDA PUJI HASTUTI,S.P.M.M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19701224 199603 2 004</a:t>
          </a:r>
        </a:p>
      </xdr:txBody>
    </xdr:sp>
    <xdr:clientData/>
  </xdr:twoCellAnchor>
  <xdr:twoCellAnchor>
    <xdr:from>
      <xdr:col>0</xdr:col>
      <xdr:colOff>104775</xdr:colOff>
      <xdr:row>10</xdr:row>
      <xdr:rowOff>180975</xdr:rowOff>
    </xdr:from>
    <xdr:to>
      <xdr:col>2</xdr:col>
      <xdr:colOff>1009650</xdr:colOff>
      <xdr:row>17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775" y="2981325"/>
          <a:ext cx="2667000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BUPATI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H.</a:t>
          </a:r>
          <a:r>
            <a:rPr lang="en-US" sz="110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TATTO SUWARTO PAMUJI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2</xdr:col>
      <xdr:colOff>809625</xdr:colOff>
      <xdr:row>18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61950" y="3028950"/>
          <a:ext cx="2514600" cy="148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BUPATI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H.</a:t>
          </a:r>
          <a:r>
            <a:rPr lang="en-US" sz="110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TATTO SUWARTO PAMUJI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2381250</xdr:colOff>
      <xdr:row>10</xdr:row>
      <xdr:rowOff>180975</xdr:rowOff>
    </xdr:from>
    <xdr:to>
      <xdr:col>8</xdr:col>
      <xdr:colOff>361951</xdr:colOff>
      <xdr:row>21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267575" y="3019425"/>
          <a:ext cx="2838451" cy="198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Cilacap,          Juli 2021</a:t>
          </a:r>
          <a:endParaRPr lang="en-US">
            <a:effectLst/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ARIDA PUJI HASTUTI,S.P.M.M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19701224 199603 2 004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20</xdr:row>
      <xdr:rowOff>0</xdr:rowOff>
    </xdr:from>
    <xdr:to>
      <xdr:col>3</xdr:col>
      <xdr:colOff>638175</xdr:colOff>
      <xdr:row>27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95275" y="6238875"/>
          <a:ext cx="2514600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BUPATI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H.</a:t>
          </a:r>
          <a:r>
            <a:rPr lang="en-US" sz="110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TATTO SUWARTO PAMUJI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9</xdr:col>
      <xdr:colOff>628650</xdr:colOff>
      <xdr:row>19</xdr:row>
      <xdr:rowOff>161925</xdr:rowOff>
    </xdr:from>
    <xdr:to>
      <xdr:col>12</xdr:col>
      <xdr:colOff>666751</xdr:colOff>
      <xdr:row>29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924800" y="6210300"/>
          <a:ext cx="2143126" cy="188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Cilacap,          Januari 2022</a:t>
          </a:r>
          <a:endParaRPr lang="en-US">
            <a:effectLst/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ARIDA PUJI HASTUTI,S.P.M.M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19701224 199603 2 004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190499</xdr:rowOff>
    </xdr:from>
    <xdr:to>
      <xdr:col>2</xdr:col>
      <xdr:colOff>809625</xdr:colOff>
      <xdr:row>31</xdr:row>
      <xdr:rowOff>85724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33375" y="4867274"/>
          <a:ext cx="2514600" cy="1419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BUPATI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H.</a:t>
          </a:r>
          <a:r>
            <a:rPr lang="en-US" sz="110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TATTO SUWARTO PAMUJI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8</xdr:col>
      <xdr:colOff>0</xdr:colOff>
      <xdr:row>23</xdr:row>
      <xdr:rowOff>152400</xdr:rowOff>
    </xdr:from>
    <xdr:to>
      <xdr:col>11</xdr:col>
      <xdr:colOff>95251</xdr:colOff>
      <xdr:row>33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0115550" y="4829175"/>
          <a:ext cx="2838451" cy="188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Cilacap,          Januari 2022</a:t>
          </a:r>
          <a:endParaRPr lang="en-US">
            <a:effectLst/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ARIDA PUJI HASTUTI,S.P.M.M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19701224 199603 2 004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1131094</xdr:colOff>
      <xdr:row>41</xdr:row>
      <xdr:rowOff>71438</xdr:rowOff>
    </xdr:from>
    <xdr:to>
      <xdr:col>3</xdr:col>
      <xdr:colOff>359569</xdr:colOff>
      <xdr:row>48</xdr:row>
      <xdr:rowOff>157163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404938" y="26777157"/>
          <a:ext cx="2514600" cy="1419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BUPATI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n-US" sz="1100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H.</a:t>
          </a:r>
          <a:r>
            <a:rPr lang="en-US" sz="110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TATTO SUWARTO PAMUJI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11</xdr:col>
      <xdr:colOff>452437</xdr:colOff>
      <xdr:row>41</xdr:row>
      <xdr:rowOff>83344</xdr:rowOff>
    </xdr:from>
    <xdr:to>
      <xdr:col>14</xdr:col>
      <xdr:colOff>552451</xdr:colOff>
      <xdr:row>51</xdr:row>
      <xdr:rowOff>64294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4299406" y="26789063"/>
          <a:ext cx="2838451" cy="188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Cilacap,          Januari 2022</a:t>
          </a:r>
          <a:endParaRPr lang="en-US">
            <a:effectLst/>
            <a:latin typeface="Arial" pitchFamily="34" charset="0"/>
            <a:cs typeface="Arial" pitchFamily="34" charset="0"/>
          </a:endParaRPr>
        </a:p>
        <a:p>
          <a:endParaRPr lang="en-US" sz="1100">
            <a:latin typeface="Arial" pitchFamily="34" charset="0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KEPALA DINAS SOSIAL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KABUPATEN CILACAP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id-ID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id-ID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ARIDA PUJI HASTUTI,S.P.M.M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NIP.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19701224 199603 2 004</a:t>
          </a:r>
          <a:endParaRPr lang="en-US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showGridLines="0" topLeftCell="A14" zoomScale="70" zoomScaleNormal="70" workbookViewId="0">
      <selection activeCell="L28" sqref="L28"/>
    </sheetView>
  </sheetViews>
  <sheetFormatPr defaultRowHeight="14.5" x14ac:dyDescent="0.35"/>
  <cols>
    <col min="1" max="1" width="4.7265625" customWidth="1"/>
    <col min="2" max="2" width="15.1796875" customWidth="1"/>
    <col min="3" max="3" width="22.81640625" bestFit="1" customWidth="1"/>
    <col min="4" max="4" width="9" customWidth="1"/>
    <col min="5" max="10" width="5.54296875" bestFit="1" customWidth="1"/>
    <col min="11" max="11" width="30.7265625" customWidth="1"/>
    <col min="12" max="12" width="24.26953125" customWidth="1"/>
    <col min="13" max="13" width="8" bestFit="1" customWidth="1"/>
    <col min="14" max="15" width="7.26953125" customWidth="1"/>
    <col min="16" max="16" width="9" bestFit="1" customWidth="1"/>
    <col min="17" max="19" width="7.26953125" customWidth="1"/>
  </cols>
  <sheetData>
    <row r="1" spans="1:20" ht="15" customHeight="1" x14ac:dyDescent="0.3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20" ht="15" customHeight="1" x14ac:dyDescent="0.3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20" ht="15" customHeight="1" x14ac:dyDescent="0.3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20" ht="15" customHeight="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0" x14ac:dyDescent="0.35">
      <c r="A5" s="17" t="s">
        <v>3</v>
      </c>
      <c r="B5" s="18"/>
      <c r="C5" s="18" t="s">
        <v>55</v>
      </c>
      <c r="D5" s="148" t="s">
        <v>4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</row>
    <row r="6" spans="1:20" ht="18.75" customHeight="1" x14ac:dyDescent="0.35">
      <c r="A6" s="17" t="s">
        <v>5</v>
      </c>
      <c r="B6" s="18"/>
      <c r="C6" s="18" t="s">
        <v>55</v>
      </c>
      <c r="D6" s="148" t="s">
        <v>6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1:20" ht="20.25" customHeight="1" x14ac:dyDescent="0.35">
      <c r="A7" s="148" t="s">
        <v>7</v>
      </c>
      <c r="B7" s="148"/>
      <c r="C7" s="49">
        <v>1</v>
      </c>
      <c r="D7" s="148" t="s">
        <v>8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</row>
    <row r="8" spans="1:20" ht="19.5" customHeight="1" x14ac:dyDescent="0.35">
      <c r="A8" s="17"/>
      <c r="B8" s="18"/>
      <c r="C8" s="49">
        <v>2</v>
      </c>
      <c r="D8" s="148" t="s">
        <v>9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20" ht="21.75" customHeight="1" x14ac:dyDescent="0.35">
      <c r="A9" s="17"/>
      <c r="B9" s="18"/>
      <c r="C9" s="49">
        <v>3</v>
      </c>
      <c r="D9" s="148" t="s">
        <v>10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</row>
    <row r="10" spans="1:20" ht="31.5" customHeight="1" x14ac:dyDescent="0.35">
      <c r="A10" s="17"/>
      <c r="B10" s="18"/>
      <c r="C10" s="49">
        <v>4</v>
      </c>
      <c r="D10" s="148" t="s">
        <v>11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</row>
    <row r="11" spans="1:20" x14ac:dyDescent="0.35">
      <c r="A11" s="17"/>
      <c r="B11" s="18"/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20" ht="15" customHeight="1" x14ac:dyDescent="0.35">
      <c r="A12" s="149" t="s">
        <v>0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</row>
    <row r="13" spans="1:20" ht="15" customHeight="1" x14ac:dyDescent="0.3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30"/>
      <c r="S13" s="30"/>
      <c r="T13" s="31"/>
    </row>
    <row r="14" spans="1:20" ht="24" customHeight="1" x14ac:dyDescent="0.35">
      <c r="A14" s="136" t="s">
        <v>12</v>
      </c>
      <c r="B14" s="136" t="s">
        <v>13</v>
      </c>
      <c r="C14" s="138" t="s">
        <v>14</v>
      </c>
      <c r="D14" s="139"/>
      <c r="E14" s="139"/>
      <c r="F14" s="139"/>
      <c r="G14" s="139"/>
      <c r="H14" s="139"/>
      <c r="I14" s="139"/>
      <c r="J14" s="140"/>
      <c r="K14" s="136" t="s">
        <v>15</v>
      </c>
      <c r="L14" s="136" t="s">
        <v>16</v>
      </c>
      <c r="M14" s="136" t="s">
        <v>17</v>
      </c>
      <c r="N14" s="145" t="s">
        <v>18</v>
      </c>
      <c r="O14" s="146"/>
      <c r="P14" s="146"/>
      <c r="Q14" s="146"/>
      <c r="R14" s="146"/>
      <c r="S14" s="147"/>
    </row>
    <row r="15" spans="1:20" ht="24" customHeight="1" x14ac:dyDescent="0.35">
      <c r="A15" s="137"/>
      <c r="B15" s="137"/>
      <c r="C15" s="141"/>
      <c r="D15" s="142"/>
      <c r="E15" s="142"/>
      <c r="F15" s="142"/>
      <c r="G15" s="142"/>
      <c r="H15" s="142"/>
      <c r="I15" s="142"/>
      <c r="J15" s="143"/>
      <c r="K15" s="137"/>
      <c r="L15" s="137"/>
      <c r="M15" s="137"/>
      <c r="N15" s="20">
        <v>2017</v>
      </c>
      <c r="O15" s="20">
        <v>2018</v>
      </c>
      <c r="P15" s="20">
        <v>2019</v>
      </c>
      <c r="Q15" s="20">
        <v>2020</v>
      </c>
      <c r="R15" s="20">
        <v>2021</v>
      </c>
      <c r="S15" s="20">
        <v>2022</v>
      </c>
    </row>
    <row r="16" spans="1:20" ht="44.25" customHeight="1" thickBot="1" x14ac:dyDescent="0.4">
      <c r="A16" s="132">
        <v>1</v>
      </c>
      <c r="B16" s="132" t="s">
        <v>19</v>
      </c>
      <c r="C16" s="21" t="s">
        <v>20</v>
      </c>
      <c r="D16" s="21" t="s">
        <v>17</v>
      </c>
      <c r="E16" s="21">
        <v>2017</v>
      </c>
      <c r="F16" s="21">
        <v>2018</v>
      </c>
      <c r="G16" s="21">
        <v>2019</v>
      </c>
      <c r="H16" s="21">
        <v>2020</v>
      </c>
      <c r="I16" s="22">
        <v>2021</v>
      </c>
      <c r="J16" s="22">
        <v>2022</v>
      </c>
      <c r="K16" s="24" t="s">
        <v>23</v>
      </c>
      <c r="L16" s="24" t="s">
        <v>24</v>
      </c>
      <c r="M16" s="28" t="s">
        <v>22</v>
      </c>
      <c r="N16" s="50">
        <v>40.67</v>
      </c>
      <c r="O16" s="50">
        <v>40.92</v>
      </c>
      <c r="P16" s="50">
        <v>41.37</v>
      </c>
      <c r="Q16" s="50">
        <v>41.89</v>
      </c>
      <c r="R16" s="50">
        <v>42.47</v>
      </c>
      <c r="S16" s="50">
        <v>43.15</v>
      </c>
    </row>
    <row r="17" spans="1:19" ht="48.75" customHeight="1" x14ac:dyDescent="0.35">
      <c r="A17" s="133"/>
      <c r="B17" s="133"/>
      <c r="C17" s="26" t="s">
        <v>21</v>
      </c>
      <c r="D17" s="27" t="s">
        <v>22</v>
      </c>
      <c r="E17" s="27">
        <v>0.12</v>
      </c>
      <c r="F17" s="27">
        <v>0.13</v>
      </c>
      <c r="G17" s="27">
        <v>0.15</v>
      </c>
      <c r="H17" s="27">
        <v>0.17</v>
      </c>
      <c r="I17" s="28">
        <v>0.18</v>
      </c>
      <c r="J17" s="28">
        <v>0.19</v>
      </c>
      <c r="K17" s="24" t="s">
        <v>23</v>
      </c>
      <c r="L17" s="24" t="s">
        <v>25</v>
      </c>
      <c r="M17" s="28" t="s">
        <v>22</v>
      </c>
      <c r="N17" s="50">
        <v>0.12</v>
      </c>
      <c r="O17" s="50">
        <v>0.13</v>
      </c>
      <c r="P17" s="50">
        <v>0.15</v>
      </c>
      <c r="Q17" s="50">
        <v>0.17</v>
      </c>
      <c r="R17" s="50">
        <v>0.18</v>
      </c>
      <c r="S17" s="50">
        <v>0.19</v>
      </c>
    </row>
    <row r="18" spans="1:19" ht="57.75" customHeight="1" thickBot="1" x14ac:dyDescent="0.4">
      <c r="A18" s="132">
        <v>2</v>
      </c>
      <c r="B18" s="132" t="s">
        <v>26</v>
      </c>
      <c r="C18" s="21" t="s">
        <v>20</v>
      </c>
      <c r="D18" s="21" t="s">
        <v>17</v>
      </c>
      <c r="E18" s="21">
        <v>2017</v>
      </c>
      <c r="F18" s="21">
        <v>2018</v>
      </c>
      <c r="G18" s="21">
        <v>2019</v>
      </c>
      <c r="H18" s="21">
        <v>2020</v>
      </c>
      <c r="I18" s="22">
        <v>2021</v>
      </c>
      <c r="J18" s="22">
        <v>2022</v>
      </c>
      <c r="K18" s="24" t="s">
        <v>29</v>
      </c>
      <c r="L18" s="24" t="s">
        <v>27</v>
      </c>
      <c r="M18" s="28" t="s">
        <v>28</v>
      </c>
      <c r="N18" s="25">
        <v>59</v>
      </c>
      <c r="O18" s="25">
        <v>62</v>
      </c>
      <c r="P18" s="25">
        <v>63</v>
      </c>
      <c r="Q18" s="25">
        <v>64</v>
      </c>
      <c r="R18" s="25">
        <v>65</v>
      </c>
      <c r="S18" s="25">
        <v>66</v>
      </c>
    </row>
    <row r="19" spans="1:19" ht="60.75" customHeight="1" x14ac:dyDescent="0.35">
      <c r="A19" s="133"/>
      <c r="B19" s="133"/>
      <c r="C19" s="26" t="s">
        <v>27</v>
      </c>
      <c r="D19" s="27" t="s">
        <v>28</v>
      </c>
      <c r="E19" s="27">
        <v>59</v>
      </c>
      <c r="F19" s="27">
        <v>62</v>
      </c>
      <c r="G19" s="27">
        <v>63</v>
      </c>
      <c r="H19" s="27">
        <v>64</v>
      </c>
      <c r="I19" s="28">
        <v>65</v>
      </c>
      <c r="J19" s="28">
        <v>66</v>
      </c>
      <c r="K19" s="24" t="s">
        <v>29</v>
      </c>
      <c r="L19" s="24" t="s">
        <v>30</v>
      </c>
      <c r="M19" s="28" t="s">
        <v>28</v>
      </c>
      <c r="N19" s="25">
        <v>70</v>
      </c>
      <c r="O19" s="25">
        <v>71</v>
      </c>
      <c r="P19" s="25">
        <v>72</v>
      </c>
      <c r="Q19" s="25">
        <v>73</v>
      </c>
      <c r="R19" s="25">
        <v>74</v>
      </c>
      <c r="S19" s="25">
        <v>75</v>
      </c>
    </row>
    <row r="20" spans="1:19" x14ac:dyDescent="0.35">
      <c r="A20" s="2"/>
      <c r="B20" s="134"/>
      <c r="C20" s="2"/>
    </row>
    <row r="21" spans="1:19" x14ac:dyDescent="0.35">
      <c r="A21" s="1"/>
      <c r="B21" s="135"/>
      <c r="C21" s="2"/>
    </row>
    <row r="22" spans="1:19" x14ac:dyDescent="0.35">
      <c r="A22" s="2"/>
      <c r="B22" s="135"/>
      <c r="C22" s="2"/>
    </row>
    <row r="23" spans="1:19" x14ac:dyDescent="0.35">
      <c r="A23" s="2"/>
      <c r="B23" s="135"/>
      <c r="C23" s="2"/>
    </row>
    <row r="24" spans="1:19" x14ac:dyDescent="0.35">
      <c r="A24" s="2"/>
      <c r="B24" s="135"/>
      <c r="C24" s="2"/>
    </row>
    <row r="25" spans="1:19" x14ac:dyDescent="0.35">
      <c r="A25" s="2"/>
      <c r="B25" s="135"/>
      <c r="C25" s="2"/>
    </row>
    <row r="26" spans="1:19" x14ac:dyDescent="0.35">
      <c r="A26" s="3"/>
      <c r="B26" s="135"/>
      <c r="C26" s="2"/>
    </row>
    <row r="27" spans="1:19" x14ac:dyDescent="0.35">
      <c r="A27" s="4"/>
      <c r="B27" s="135"/>
      <c r="C27" s="4"/>
    </row>
  </sheetData>
  <mergeCells count="23">
    <mergeCell ref="A3:S3"/>
    <mergeCell ref="A2:S2"/>
    <mergeCell ref="A1:S1"/>
    <mergeCell ref="M14:M15"/>
    <mergeCell ref="N14:S14"/>
    <mergeCell ref="D10:S10"/>
    <mergeCell ref="D9:S9"/>
    <mergeCell ref="D8:S8"/>
    <mergeCell ref="D7:S7"/>
    <mergeCell ref="D6:S6"/>
    <mergeCell ref="A12:S12"/>
    <mergeCell ref="D5:S5"/>
    <mergeCell ref="A7:B7"/>
    <mergeCell ref="A18:A19"/>
    <mergeCell ref="B18:B19"/>
    <mergeCell ref="B20:B27"/>
    <mergeCell ref="K14:K15"/>
    <mergeCell ref="L14:L15"/>
    <mergeCell ref="A16:A17"/>
    <mergeCell ref="B16:B17"/>
    <mergeCell ref="A14:A15"/>
    <mergeCell ref="B14:B15"/>
    <mergeCell ref="C14:J15"/>
  </mergeCells>
  <pageMargins left="0.12" right="0.17" top="0.79" bottom="0.47" header="0.5" footer="0.35"/>
  <pageSetup paperSize="14" scale="83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showGridLines="0" zoomScale="90" zoomScaleNormal="90" workbookViewId="0">
      <selection activeCell="K12" sqref="K12"/>
    </sheetView>
  </sheetViews>
  <sheetFormatPr defaultRowHeight="14.5" x14ac:dyDescent="0.35"/>
  <cols>
    <col min="1" max="1" width="5.54296875" customWidth="1"/>
    <col min="2" max="2" width="20.81640625" customWidth="1"/>
    <col min="3" max="3" width="22.1796875" customWidth="1"/>
    <col min="4" max="4" width="8.7265625" customWidth="1"/>
    <col min="5" max="10" width="5.54296875" bestFit="1" customWidth="1"/>
    <col min="11" max="11" width="17.453125" customWidth="1"/>
    <col min="12" max="12" width="21.1796875" customWidth="1"/>
    <col min="13" max="13" width="18.26953125" customWidth="1"/>
    <col min="14" max="14" width="34" customWidth="1"/>
  </cols>
  <sheetData>
    <row r="1" spans="1:14" x14ac:dyDescent="0.35">
      <c r="A1" s="144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x14ac:dyDescent="0.35">
      <c r="A2" s="144" t="s">
        <v>35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x14ac:dyDescent="0.35">
      <c r="A3" s="157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ht="15" thickBo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5" thickBot="1" x14ac:dyDescent="0.4">
      <c r="A5" s="14" t="s">
        <v>12</v>
      </c>
      <c r="B5" s="14" t="s">
        <v>13</v>
      </c>
      <c r="C5" s="150" t="s">
        <v>14</v>
      </c>
      <c r="D5" s="151"/>
      <c r="E5" s="151"/>
      <c r="F5" s="151"/>
      <c r="G5" s="151"/>
      <c r="H5" s="151"/>
      <c r="I5" s="151"/>
      <c r="J5" s="152"/>
      <c r="K5" s="14" t="s">
        <v>34</v>
      </c>
      <c r="L5" s="14" t="s">
        <v>15</v>
      </c>
      <c r="M5" s="14" t="s">
        <v>16</v>
      </c>
      <c r="N5" s="14" t="s">
        <v>33</v>
      </c>
    </row>
    <row r="6" spans="1:14" ht="23.25" customHeight="1" thickBot="1" x14ac:dyDescent="0.4">
      <c r="A6" s="153">
        <v>1</v>
      </c>
      <c r="B6" s="155" t="s">
        <v>19</v>
      </c>
      <c r="C6" s="8" t="s">
        <v>20</v>
      </c>
      <c r="D6" s="8" t="s">
        <v>17</v>
      </c>
      <c r="E6" s="8">
        <v>2017</v>
      </c>
      <c r="F6" s="8">
        <v>2018</v>
      </c>
      <c r="G6" s="8">
        <v>2019</v>
      </c>
      <c r="H6" s="8">
        <v>2020</v>
      </c>
      <c r="I6" s="9">
        <v>2021</v>
      </c>
      <c r="J6" s="8">
        <v>2022</v>
      </c>
      <c r="K6" s="155" t="s">
        <v>56</v>
      </c>
      <c r="L6" s="155" t="s">
        <v>23</v>
      </c>
      <c r="M6" s="155" t="s">
        <v>24</v>
      </c>
      <c r="N6" s="155" t="s">
        <v>32</v>
      </c>
    </row>
    <row r="7" spans="1:14" ht="33.75" customHeight="1" thickBot="1" x14ac:dyDescent="0.4">
      <c r="A7" s="154"/>
      <c r="B7" s="156"/>
      <c r="C7" s="12" t="s">
        <v>21</v>
      </c>
      <c r="D7" s="13" t="s">
        <v>22</v>
      </c>
      <c r="E7" s="13">
        <v>0.12</v>
      </c>
      <c r="F7" s="12">
        <v>0.13</v>
      </c>
      <c r="G7" s="12">
        <v>0.15</v>
      </c>
      <c r="H7" s="12">
        <v>0.17</v>
      </c>
      <c r="I7" s="12">
        <v>0.18</v>
      </c>
      <c r="J7" s="12">
        <v>0.19</v>
      </c>
      <c r="K7" s="156"/>
      <c r="L7" s="156"/>
      <c r="M7" s="158"/>
      <c r="N7" s="158"/>
    </row>
    <row r="8" spans="1:14" ht="57" customHeight="1" thickBot="1" x14ac:dyDescent="0.4">
      <c r="A8" s="10"/>
      <c r="B8" s="11"/>
      <c r="C8" s="159"/>
      <c r="D8" s="160"/>
      <c r="E8" s="160"/>
      <c r="F8" s="160"/>
      <c r="G8" s="160"/>
      <c r="H8" s="160"/>
      <c r="I8" s="160"/>
      <c r="J8" s="161"/>
      <c r="K8" s="158"/>
      <c r="L8" s="11"/>
      <c r="M8" s="15" t="s">
        <v>25</v>
      </c>
      <c r="N8" s="15" t="s">
        <v>31</v>
      </c>
    </row>
    <row r="9" spans="1:14" x14ac:dyDescent="0.35">
      <c r="A9" s="5"/>
      <c r="B9" s="5"/>
      <c r="C9" s="162"/>
      <c r="D9" s="162"/>
      <c r="E9" s="162"/>
      <c r="F9" s="162"/>
      <c r="G9" s="162"/>
      <c r="H9" s="162"/>
      <c r="I9" s="162"/>
      <c r="J9" s="162"/>
      <c r="K9" s="5"/>
      <c r="L9" s="5"/>
      <c r="M9" s="5"/>
      <c r="N9" s="5"/>
    </row>
    <row r="10" spans="1:14" x14ac:dyDescent="0.35">
      <c r="A10" s="2"/>
      <c r="B10" s="135"/>
      <c r="C10" s="2"/>
    </row>
    <row r="11" spans="1:14" x14ac:dyDescent="0.35">
      <c r="A11" s="1"/>
      <c r="B11" s="135"/>
      <c r="C11" s="2"/>
    </row>
    <row r="12" spans="1:14" x14ac:dyDescent="0.35">
      <c r="A12" s="2"/>
      <c r="B12" s="135"/>
      <c r="C12" s="2"/>
    </row>
    <row r="13" spans="1:14" x14ac:dyDescent="0.35">
      <c r="A13" s="2"/>
      <c r="B13" s="135"/>
      <c r="C13" s="2"/>
    </row>
    <row r="14" spans="1:14" x14ac:dyDescent="0.35">
      <c r="A14" s="2"/>
      <c r="B14" s="135"/>
      <c r="C14" s="2"/>
    </row>
    <row r="15" spans="1:14" x14ac:dyDescent="0.35">
      <c r="A15" s="2"/>
      <c r="B15" s="135"/>
      <c r="C15" s="2"/>
    </row>
    <row r="16" spans="1:14" x14ac:dyDescent="0.35">
      <c r="A16" s="3"/>
      <c r="B16" s="135"/>
      <c r="C16" s="2"/>
    </row>
    <row r="17" spans="1:3" x14ac:dyDescent="0.35">
      <c r="A17" s="4"/>
      <c r="B17" s="135"/>
      <c r="C17" s="4"/>
    </row>
  </sheetData>
  <mergeCells count="13">
    <mergeCell ref="B10:B17"/>
    <mergeCell ref="L6:L7"/>
    <mergeCell ref="M6:M7"/>
    <mergeCell ref="N6:N7"/>
    <mergeCell ref="C8:J8"/>
    <mergeCell ref="C9:J9"/>
    <mergeCell ref="K6:K8"/>
    <mergeCell ref="A1:N1"/>
    <mergeCell ref="C5:J5"/>
    <mergeCell ref="A6:A7"/>
    <mergeCell ref="B6:B7"/>
    <mergeCell ref="A3:N3"/>
    <mergeCell ref="A2:N2"/>
  </mergeCells>
  <pageMargins left="0.2" right="0.18" top="0.65" bottom="1" header="0.5" footer="0.5"/>
  <pageSetup paperSize="14" scale="87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showGridLines="0" workbookViewId="0">
      <selection activeCell="F14" sqref="F14"/>
    </sheetView>
  </sheetViews>
  <sheetFormatPr defaultRowHeight="14.5" x14ac:dyDescent="0.35"/>
  <cols>
    <col min="1" max="1" width="5.453125" customWidth="1"/>
    <col min="2" max="2" width="25.54296875" bestFit="1" customWidth="1"/>
    <col min="3" max="3" width="25.1796875" bestFit="1" customWidth="1"/>
    <col min="4" max="4" width="8.7265625" customWidth="1"/>
    <col min="5" max="5" width="8.453125" customWidth="1"/>
    <col min="6" max="6" width="36.54296875" bestFit="1" customWidth="1"/>
    <col min="7" max="7" width="28.453125" bestFit="1" customWidth="1"/>
    <col min="8" max="8" width="7.81640625" customWidth="1"/>
    <col min="9" max="9" width="9" customWidth="1"/>
  </cols>
  <sheetData>
    <row r="1" spans="1:9" ht="15" customHeight="1" x14ac:dyDescent="0.35">
      <c r="A1" s="144" t="s">
        <v>40</v>
      </c>
      <c r="B1" s="144"/>
      <c r="C1" s="144"/>
      <c r="D1" s="144"/>
      <c r="E1" s="144"/>
      <c r="F1" s="144"/>
      <c r="G1" s="144"/>
      <c r="H1" s="144"/>
      <c r="I1" s="144"/>
    </row>
    <row r="2" spans="1:9" ht="15" customHeight="1" x14ac:dyDescent="0.35">
      <c r="A2" s="144" t="s">
        <v>35</v>
      </c>
      <c r="B2" s="144"/>
      <c r="C2" s="144"/>
      <c r="D2" s="144"/>
      <c r="E2" s="144"/>
      <c r="F2" s="144"/>
      <c r="G2" s="144"/>
      <c r="H2" s="144"/>
      <c r="I2" s="144"/>
    </row>
    <row r="3" spans="1:9" ht="15" customHeight="1" x14ac:dyDescent="0.35">
      <c r="A3" s="144" t="s">
        <v>2</v>
      </c>
      <c r="B3" s="144"/>
      <c r="C3" s="144"/>
      <c r="D3" s="144"/>
      <c r="E3" s="144"/>
      <c r="F3" s="144"/>
      <c r="G3" s="144"/>
      <c r="H3" s="144"/>
      <c r="I3" s="144"/>
    </row>
    <row r="4" spans="1:9" ht="15" customHeight="1" x14ac:dyDescent="0.35">
      <c r="A4" s="144" t="s">
        <v>119</v>
      </c>
      <c r="B4" s="144"/>
      <c r="C4" s="144"/>
      <c r="D4" s="144"/>
      <c r="E4" s="144"/>
      <c r="F4" s="144"/>
      <c r="G4" s="144"/>
      <c r="H4" s="144"/>
      <c r="I4" s="144"/>
    </row>
    <row r="5" spans="1:9" ht="15" thickBot="1" x14ac:dyDescent="0.4">
      <c r="A5" s="16"/>
      <c r="B5" s="16"/>
      <c r="C5" s="16"/>
      <c r="D5" s="32"/>
      <c r="E5" s="32"/>
      <c r="F5" s="32"/>
      <c r="G5" s="32"/>
      <c r="H5" s="32"/>
      <c r="I5" s="32"/>
    </row>
    <row r="6" spans="1:9" ht="15" thickBot="1" x14ac:dyDescent="0.4">
      <c r="A6" s="14" t="s">
        <v>12</v>
      </c>
      <c r="B6" s="14" t="s">
        <v>13</v>
      </c>
      <c r="C6" s="14" t="s">
        <v>14</v>
      </c>
      <c r="D6" s="14" t="s">
        <v>17</v>
      </c>
      <c r="E6" s="14" t="s">
        <v>39</v>
      </c>
      <c r="F6" s="14" t="s">
        <v>15</v>
      </c>
      <c r="G6" s="14" t="s">
        <v>16</v>
      </c>
      <c r="H6" s="14" t="s">
        <v>17</v>
      </c>
      <c r="I6" s="14" t="s">
        <v>39</v>
      </c>
    </row>
    <row r="7" spans="1:9" ht="28.5" thickBot="1" x14ac:dyDescent="0.4">
      <c r="A7" s="37">
        <v>1</v>
      </c>
      <c r="B7" s="15" t="s">
        <v>19</v>
      </c>
      <c r="C7" s="15" t="s">
        <v>21</v>
      </c>
      <c r="D7" s="34" t="s">
        <v>38</v>
      </c>
      <c r="E7" s="34">
        <v>0.19</v>
      </c>
      <c r="F7" s="39" t="s">
        <v>23</v>
      </c>
      <c r="G7" s="39" t="s">
        <v>24</v>
      </c>
      <c r="H7" s="36" t="s">
        <v>22</v>
      </c>
      <c r="I7" s="36">
        <v>43.15</v>
      </c>
    </row>
    <row r="8" spans="1:9" ht="28.5" thickBot="1" x14ac:dyDescent="0.4">
      <c r="A8" s="38"/>
      <c r="B8" s="11"/>
      <c r="C8" s="11"/>
      <c r="D8" s="35"/>
      <c r="E8" s="35"/>
      <c r="F8" s="40"/>
      <c r="G8" s="39" t="s">
        <v>25</v>
      </c>
      <c r="H8" s="36" t="s">
        <v>22</v>
      </c>
      <c r="I8" s="36">
        <v>0.19</v>
      </c>
    </row>
    <row r="9" spans="1:9" ht="28.5" thickBot="1" x14ac:dyDescent="0.4">
      <c r="A9" s="37">
        <v>2</v>
      </c>
      <c r="B9" s="15" t="s">
        <v>26</v>
      </c>
      <c r="C9" s="15" t="s">
        <v>27</v>
      </c>
      <c r="D9" s="34" t="s">
        <v>37</v>
      </c>
      <c r="E9" s="34">
        <v>66</v>
      </c>
      <c r="F9" s="39" t="s">
        <v>29</v>
      </c>
      <c r="G9" s="39" t="s">
        <v>27</v>
      </c>
      <c r="H9" s="36" t="s">
        <v>28</v>
      </c>
      <c r="I9" s="36">
        <v>66</v>
      </c>
    </row>
    <row r="10" spans="1:9" ht="28.5" thickBot="1" x14ac:dyDescent="0.4">
      <c r="A10" s="38"/>
      <c r="B10" s="11"/>
      <c r="C10" s="11"/>
      <c r="D10" s="35"/>
      <c r="E10" s="35"/>
      <c r="F10" s="40"/>
      <c r="G10" s="39" t="s">
        <v>30</v>
      </c>
      <c r="H10" s="36" t="s">
        <v>28</v>
      </c>
      <c r="I10" s="36">
        <v>75</v>
      </c>
    </row>
    <row r="11" spans="1:9" x14ac:dyDescent="0.35">
      <c r="A11" s="33"/>
      <c r="B11" s="33"/>
      <c r="C11" s="33"/>
      <c r="D11" s="33"/>
      <c r="E11" s="33"/>
      <c r="F11" s="33"/>
      <c r="G11" s="33"/>
      <c r="H11" s="33"/>
      <c r="I11" s="33"/>
    </row>
    <row r="12" spans="1:9" ht="15" customHeight="1" x14ac:dyDescent="0.35">
      <c r="A12" s="135"/>
      <c r="B12" s="135"/>
      <c r="C12" s="163"/>
      <c r="D12" s="2"/>
    </row>
    <row r="13" spans="1:9" ht="15" customHeight="1" x14ac:dyDescent="0.35">
      <c r="A13" s="135"/>
      <c r="B13" s="135"/>
      <c r="C13" s="163"/>
      <c r="D13" s="2"/>
    </row>
    <row r="14" spans="1:9" ht="15" customHeight="1" x14ac:dyDescent="0.35">
      <c r="A14" s="135"/>
      <c r="B14" s="135"/>
      <c r="C14" s="163"/>
      <c r="D14" s="2"/>
    </row>
    <row r="15" spans="1:9" ht="15" customHeight="1" x14ac:dyDescent="0.35">
      <c r="A15" s="135"/>
      <c r="B15" s="135"/>
      <c r="C15" s="163"/>
      <c r="D15" s="2"/>
    </row>
    <row r="16" spans="1:9" ht="15" customHeight="1" x14ac:dyDescent="0.35">
      <c r="A16" s="135"/>
      <c r="B16" s="135"/>
      <c r="C16" s="163"/>
      <c r="D16" s="2"/>
    </row>
    <row r="17" spans="1:4" ht="15" customHeight="1" x14ac:dyDescent="0.35">
      <c r="A17" s="135"/>
      <c r="B17" s="135"/>
      <c r="C17" s="163"/>
      <c r="D17" s="2"/>
    </row>
    <row r="18" spans="1:4" ht="15" customHeight="1" x14ac:dyDescent="0.35">
      <c r="A18" s="135"/>
      <c r="B18" s="135"/>
      <c r="C18" s="163"/>
      <c r="D18" s="2"/>
    </row>
    <row r="19" spans="1:4" x14ac:dyDescent="0.35">
      <c r="A19" s="135"/>
      <c r="C19" s="163"/>
      <c r="D19" s="4"/>
    </row>
  </sheetData>
  <mergeCells count="7">
    <mergeCell ref="A2:I2"/>
    <mergeCell ref="A1:I1"/>
    <mergeCell ref="A12:A19"/>
    <mergeCell ref="B12:B18"/>
    <mergeCell ref="C12:C19"/>
    <mergeCell ref="A4:I4"/>
    <mergeCell ref="A3:I3"/>
  </mergeCells>
  <pageMargins left="0.39" right="0.26" top="0.77" bottom="1" header="0.5" footer="0.5"/>
  <pageSetup paperSize="14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0"/>
  <sheetViews>
    <sheetView showGridLines="0" topLeftCell="A7" zoomScale="90" zoomScaleNormal="90" workbookViewId="0">
      <selection activeCell="L19" sqref="L19"/>
    </sheetView>
  </sheetViews>
  <sheetFormatPr defaultRowHeight="14.5" x14ac:dyDescent="0.35"/>
  <cols>
    <col min="1" max="1" width="5.453125" customWidth="1"/>
    <col min="2" max="2" width="20.54296875" customWidth="1"/>
    <col min="3" max="3" width="19.26953125" customWidth="1"/>
    <col min="4" max="4" width="27.54296875" customWidth="1"/>
    <col min="5" max="5" width="24.54296875" customWidth="1"/>
    <col min="6" max="6" width="10.54296875" customWidth="1"/>
    <col min="7" max="7" width="11.1796875" customWidth="1"/>
    <col min="8" max="8" width="8" hidden="1" customWidth="1"/>
    <col min="9" max="9" width="8.81640625" hidden="1" customWidth="1"/>
    <col min="10" max="10" width="31.1796875" customWidth="1"/>
    <col min="11" max="11" width="38.1796875" hidden="1" customWidth="1"/>
    <col min="12" max="12" width="18.7265625" customWidth="1"/>
    <col min="13" max="13" width="15.453125" hidden="1" customWidth="1"/>
    <col min="16" max="16" width="21.1796875" customWidth="1"/>
  </cols>
  <sheetData>
    <row r="1" spans="1:16" ht="15" customHeight="1" x14ac:dyDescent="0.35">
      <c r="A1" s="144" t="s">
        <v>43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6" ht="15" customHeight="1" x14ac:dyDescent="0.35">
      <c r="A2" s="144" t="s">
        <v>35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6" ht="15" customHeight="1" x14ac:dyDescent="0.3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6" ht="15.75" customHeight="1" x14ac:dyDescent="0.35">
      <c r="A4" s="157" t="s">
        <v>120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6" ht="15.75" customHeight="1" thickBot="1" x14ac:dyDescent="0.4">
      <c r="A5" s="56"/>
      <c r="B5" s="56"/>
      <c r="C5" s="56"/>
      <c r="D5" s="56"/>
      <c r="E5" s="56"/>
      <c r="F5" s="84"/>
      <c r="G5" s="84"/>
      <c r="H5" s="84"/>
      <c r="I5" s="84"/>
      <c r="J5" s="56"/>
      <c r="K5" s="56"/>
      <c r="L5" s="84"/>
      <c r="M5" s="56"/>
    </row>
    <row r="6" spans="1:16" ht="15.75" customHeight="1" thickBot="1" x14ac:dyDescent="0.4">
      <c r="A6" s="86" t="s">
        <v>12</v>
      </c>
      <c r="B6" s="86" t="s">
        <v>13</v>
      </c>
      <c r="C6" s="86" t="s">
        <v>14</v>
      </c>
      <c r="D6" s="86" t="s">
        <v>15</v>
      </c>
      <c r="E6" s="86" t="s">
        <v>16</v>
      </c>
      <c r="F6" s="85" t="s">
        <v>17</v>
      </c>
      <c r="G6" s="85" t="s">
        <v>39</v>
      </c>
      <c r="H6" s="85" t="s">
        <v>39</v>
      </c>
      <c r="I6" s="85" t="s">
        <v>17</v>
      </c>
      <c r="J6" s="86" t="s">
        <v>42</v>
      </c>
      <c r="K6" s="86" t="s">
        <v>64</v>
      </c>
      <c r="L6" s="85" t="s">
        <v>41</v>
      </c>
      <c r="M6" s="85" t="s">
        <v>41</v>
      </c>
      <c r="P6" s="88"/>
    </row>
    <row r="7" spans="1:16" ht="28" customHeight="1" thickBot="1" x14ac:dyDescent="0.4">
      <c r="A7" s="121">
        <v>1</v>
      </c>
      <c r="B7" s="122" t="s">
        <v>19</v>
      </c>
      <c r="C7" s="124" t="s">
        <v>21</v>
      </c>
      <c r="D7" s="123" t="s">
        <v>23</v>
      </c>
      <c r="E7" s="103"/>
      <c r="F7" s="101"/>
      <c r="G7" s="101"/>
      <c r="H7" s="64"/>
      <c r="I7" s="64"/>
      <c r="J7" s="87"/>
      <c r="K7" s="68" t="s">
        <v>79</v>
      </c>
      <c r="L7" s="200">
        <v>3013568650</v>
      </c>
      <c r="M7" s="42">
        <v>1424631150</v>
      </c>
    </row>
    <row r="8" spans="1:16" ht="20.149999999999999" customHeight="1" thickBot="1" x14ac:dyDescent="0.4">
      <c r="A8" s="107"/>
      <c r="B8" s="110"/>
      <c r="C8" s="113"/>
      <c r="D8" s="110"/>
      <c r="E8" s="166" t="s">
        <v>24</v>
      </c>
      <c r="F8" s="99" t="s">
        <v>22</v>
      </c>
      <c r="G8" s="99">
        <v>43.15</v>
      </c>
      <c r="H8" s="64">
        <v>100</v>
      </c>
      <c r="I8" s="64" t="s">
        <v>22</v>
      </c>
      <c r="J8" s="87" t="s">
        <v>68</v>
      </c>
      <c r="K8" s="102"/>
      <c r="L8" s="89">
        <v>1300037000</v>
      </c>
      <c r="M8" s="42"/>
    </row>
    <row r="9" spans="1:16" ht="20.149999999999999" customHeight="1" thickBot="1" x14ac:dyDescent="0.4">
      <c r="A9" s="108"/>
      <c r="B9" s="111"/>
      <c r="C9" s="114"/>
      <c r="D9" s="111"/>
      <c r="E9" s="167"/>
      <c r="F9" s="60"/>
      <c r="G9" s="60"/>
      <c r="H9" s="57">
        <v>44.43</v>
      </c>
      <c r="I9" s="57" t="s">
        <v>22</v>
      </c>
      <c r="J9" s="63" t="s">
        <v>69</v>
      </c>
      <c r="K9" s="69" t="s">
        <v>78</v>
      </c>
      <c r="L9" s="89">
        <v>712712500</v>
      </c>
      <c r="M9" s="42">
        <v>1561046900</v>
      </c>
    </row>
    <row r="10" spans="1:16" ht="20.149999999999999" customHeight="1" thickBot="1" x14ac:dyDescent="0.4">
      <c r="A10" s="108"/>
      <c r="B10" s="111"/>
      <c r="C10" s="114"/>
      <c r="D10" s="111"/>
      <c r="E10" s="164" t="s">
        <v>25</v>
      </c>
      <c r="F10" s="168" t="s">
        <v>22</v>
      </c>
      <c r="G10" s="168">
        <v>0.19</v>
      </c>
      <c r="H10" s="57">
        <v>0.82</v>
      </c>
      <c r="I10" s="57" t="s">
        <v>22</v>
      </c>
      <c r="J10" s="176" t="s">
        <v>70</v>
      </c>
      <c r="K10" s="69" t="s">
        <v>77</v>
      </c>
      <c r="L10" s="171">
        <v>520819400</v>
      </c>
      <c r="M10" s="42">
        <v>199319850</v>
      </c>
      <c r="P10" s="67">
        <f>SUM(M7:M18)</f>
        <v>10548401100</v>
      </c>
    </row>
    <row r="11" spans="1:16" ht="20.149999999999999" customHeight="1" thickBot="1" x14ac:dyDescent="0.4">
      <c r="A11" s="108"/>
      <c r="B11" s="111"/>
      <c r="C11" s="114"/>
      <c r="D11" s="111"/>
      <c r="E11" s="165"/>
      <c r="F11" s="169"/>
      <c r="G11" s="169"/>
      <c r="H11" s="57">
        <v>0.28999999999999998</v>
      </c>
      <c r="I11" s="57" t="s">
        <v>22</v>
      </c>
      <c r="J11" s="178"/>
      <c r="K11" s="69" t="s">
        <v>76</v>
      </c>
      <c r="L11" s="172"/>
      <c r="M11" s="42">
        <v>1073851650</v>
      </c>
    </row>
    <row r="12" spans="1:16" ht="20.149999999999999" customHeight="1" thickBot="1" x14ac:dyDescent="0.4">
      <c r="A12" s="125"/>
      <c r="B12" s="126"/>
      <c r="C12" s="127"/>
      <c r="D12" s="126"/>
      <c r="E12" s="165"/>
      <c r="F12" s="170"/>
      <c r="G12" s="170"/>
      <c r="H12" s="57">
        <v>100</v>
      </c>
      <c r="I12" s="57" t="s">
        <v>22</v>
      </c>
      <c r="J12" s="63" t="s">
        <v>71</v>
      </c>
      <c r="K12" s="69" t="s">
        <v>75</v>
      </c>
      <c r="L12" s="89">
        <v>479999750</v>
      </c>
      <c r="M12" s="42">
        <v>400000000</v>
      </c>
    </row>
    <row r="13" spans="1:16" ht="28" customHeight="1" thickBot="1" x14ac:dyDescent="0.4">
      <c r="A13" s="121">
        <v>2</v>
      </c>
      <c r="B13" s="122" t="s">
        <v>26</v>
      </c>
      <c r="C13" s="131" t="s">
        <v>27</v>
      </c>
      <c r="D13" s="122" t="s">
        <v>29</v>
      </c>
      <c r="E13" s="116"/>
      <c r="F13" s="100"/>
      <c r="G13" s="98"/>
      <c r="H13" s="57"/>
      <c r="I13" s="57"/>
      <c r="J13" s="63"/>
      <c r="K13" s="69"/>
      <c r="L13" s="201">
        <v>4857709626</v>
      </c>
      <c r="M13" s="42"/>
    </row>
    <row r="14" spans="1:16" ht="15" customHeight="1" thickBot="1" x14ac:dyDescent="0.4">
      <c r="A14" s="128"/>
      <c r="B14" s="129"/>
      <c r="C14" s="130"/>
      <c r="D14" s="129"/>
      <c r="E14" s="165" t="s">
        <v>30</v>
      </c>
      <c r="F14" s="168" t="s">
        <v>28</v>
      </c>
      <c r="G14" s="168">
        <v>75</v>
      </c>
      <c r="H14" s="66">
        <v>100</v>
      </c>
      <c r="I14" s="57" t="s">
        <v>22</v>
      </c>
      <c r="J14" s="176" t="s">
        <v>67</v>
      </c>
      <c r="K14" s="65" t="s">
        <v>65</v>
      </c>
      <c r="L14" s="173">
        <v>4821122126</v>
      </c>
      <c r="M14" s="42">
        <v>3458289740</v>
      </c>
      <c r="P14" s="67">
        <f>SUM(M14:M18)</f>
        <v>5889551550</v>
      </c>
    </row>
    <row r="15" spans="1:16" ht="15" customHeight="1" thickBot="1" x14ac:dyDescent="0.4">
      <c r="A15" s="108"/>
      <c r="B15" s="111"/>
      <c r="C15" s="114"/>
      <c r="D15" s="111"/>
      <c r="E15" s="165"/>
      <c r="F15" s="169"/>
      <c r="G15" s="169"/>
      <c r="H15" s="66">
        <v>100</v>
      </c>
      <c r="I15" s="57" t="s">
        <v>22</v>
      </c>
      <c r="J15" s="177"/>
      <c r="K15" s="65" t="s">
        <v>66</v>
      </c>
      <c r="L15" s="174"/>
      <c r="M15" s="42">
        <f>896623700+614496300</f>
        <v>1511120000</v>
      </c>
    </row>
    <row r="16" spans="1:16" ht="15" customHeight="1" thickBot="1" x14ac:dyDescent="0.4">
      <c r="A16" s="108"/>
      <c r="B16" s="111"/>
      <c r="C16" s="114"/>
      <c r="D16" s="111"/>
      <c r="E16" s="167"/>
      <c r="F16" s="170"/>
      <c r="G16" s="170"/>
      <c r="H16" s="66">
        <v>100</v>
      </c>
      <c r="I16" s="57" t="s">
        <v>22</v>
      </c>
      <c r="J16" s="177"/>
      <c r="K16" s="65" t="s">
        <v>72</v>
      </c>
      <c r="L16" s="175"/>
      <c r="M16" s="42">
        <f>392890000+449166860</f>
        <v>842056860</v>
      </c>
    </row>
    <row r="17" spans="1:13" ht="15" customHeight="1" thickBot="1" x14ac:dyDescent="0.4">
      <c r="A17" s="108"/>
      <c r="B17" s="111"/>
      <c r="C17" s="114"/>
      <c r="D17" s="111"/>
      <c r="E17" s="164" t="s">
        <v>27</v>
      </c>
      <c r="F17" s="168" t="s">
        <v>28</v>
      </c>
      <c r="G17" s="168">
        <v>66</v>
      </c>
      <c r="H17" s="66">
        <v>100</v>
      </c>
      <c r="I17" s="57" t="s">
        <v>22</v>
      </c>
      <c r="J17" s="177"/>
      <c r="K17" s="65" t="s">
        <v>73</v>
      </c>
      <c r="L17" s="173">
        <v>36587500</v>
      </c>
      <c r="M17" s="42">
        <v>55000000</v>
      </c>
    </row>
    <row r="18" spans="1:13" ht="15" customHeight="1" thickBot="1" x14ac:dyDescent="0.4">
      <c r="A18" s="109"/>
      <c r="B18" s="112"/>
      <c r="C18" s="115"/>
      <c r="D18" s="112"/>
      <c r="E18" s="165"/>
      <c r="F18" s="169"/>
      <c r="G18" s="169"/>
      <c r="H18" s="66">
        <v>100</v>
      </c>
      <c r="I18" s="57" t="s">
        <v>22</v>
      </c>
      <c r="J18" s="177"/>
      <c r="K18" s="65" t="s">
        <v>74</v>
      </c>
      <c r="L18" s="174"/>
      <c r="M18" s="42">
        <v>23084950</v>
      </c>
    </row>
    <row r="19" spans="1:13" ht="15" customHeight="1" thickBot="1" x14ac:dyDescent="0.4">
      <c r="A19" s="104"/>
      <c r="B19" s="105"/>
      <c r="C19" s="106"/>
      <c r="D19" s="105"/>
      <c r="E19" s="95"/>
      <c r="F19" s="95"/>
      <c r="G19" s="96"/>
      <c r="H19" s="90"/>
      <c r="I19" s="91"/>
      <c r="J19" s="94" t="s">
        <v>118</v>
      </c>
      <c r="K19" s="92"/>
      <c r="L19" s="202">
        <f>L7+L13</f>
        <v>7871278276</v>
      </c>
      <c r="M19" s="93"/>
    </row>
    <row r="20" spans="1:13" x14ac:dyDescent="0.35">
      <c r="A20" s="52"/>
      <c r="B20" s="52"/>
      <c r="C20" s="52"/>
      <c r="D20" s="52"/>
      <c r="E20" s="52"/>
      <c r="F20" s="52"/>
      <c r="G20" s="52"/>
      <c r="H20" s="6"/>
      <c r="I20" s="6"/>
      <c r="J20" s="52"/>
      <c r="K20" s="6"/>
      <c r="L20" s="52"/>
      <c r="M20" s="6"/>
    </row>
  </sheetData>
  <mergeCells count="19">
    <mergeCell ref="F14:F16"/>
    <mergeCell ref="G14:G16"/>
    <mergeCell ref="A4:M4"/>
    <mergeCell ref="E17:E18"/>
    <mergeCell ref="F10:F12"/>
    <mergeCell ref="G10:G12"/>
    <mergeCell ref="E14:E16"/>
    <mergeCell ref="F17:F18"/>
    <mergeCell ref="G17:G18"/>
    <mergeCell ref="L10:L11"/>
    <mergeCell ref="L17:L18"/>
    <mergeCell ref="L14:L16"/>
    <mergeCell ref="J14:J18"/>
    <mergeCell ref="J10:J11"/>
    <mergeCell ref="A3:M3"/>
    <mergeCell ref="A2:M2"/>
    <mergeCell ref="A1:M1"/>
    <mergeCell ref="E10:E12"/>
    <mergeCell ref="E8:E9"/>
  </mergeCells>
  <printOptions horizontalCentered="1"/>
  <pageMargins left="0.27559055118110237" right="0.15748031496062992" top="0.39370078740157483" bottom="0.35433070866141736" header="0.27559055118110237" footer="0.19685039370078741"/>
  <pageSetup paperSize="14" scale="82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showGridLines="0" topLeftCell="A7" zoomScale="80" zoomScaleNormal="80" workbookViewId="0">
      <selection activeCell="E31" sqref="E31"/>
    </sheetView>
  </sheetViews>
  <sheetFormatPr defaultRowHeight="14.5" x14ac:dyDescent="0.35"/>
  <cols>
    <col min="1" max="1" width="5" customWidth="1"/>
    <col min="2" max="2" width="25.54296875" bestFit="1" customWidth="1"/>
    <col min="3" max="3" width="25.1796875" bestFit="1" customWidth="1"/>
    <col min="4" max="4" width="36.54296875" bestFit="1" customWidth="1"/>
    <col min="5" max="5" width="28.453125" bestFit="1" customWidth="1"/>
    <col min="6" max="6" width="8" customWidth="1"/>
    <col min="7" max="7" width="11.54296875" bestFit="1" customWidth="1"/>
    <col min="8" max="8" width="11.453125" customWidth="1"/>
    <col min="9" max="9" width="13.1796875" bestFit="1" customWidth="1"/>
    <col min="10" max="10" width="14.453125" customWidth="1"/>
    <col min="11" max="11" width="13.54296875" customWidth="1"/>
  </cols>
  <sheetData>
    <row r="1" spans="1:11" ht="15" customHeight="1" x14ac:dyDescent="0.35">
      <c r="A1" s="144" t="s">
        <v>54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5" customHeight="1" x14ac:dyDescent="0.35">
      <c r="A2" s="144" t="s">
        <v>35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15" customHeight="1" x14ac:dyDescent="0.3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15" customHeight="1" x14ac:dyDescent="0.35">
      <c r="A4" s="157" t="s">
        <v>119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5" customHeight="1" x14ac:dyDescent="0.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38.25" customHeight="1" x14ac:dyDescent="0.35">
      <c r="A6" s="47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17</v>
      </c>
      <c r="G6" s="48" t="s">
        <v>53</v>
      </c>
      <c r="H6" s="48" t="s">
        <v>52</v>
      </c>
      <c r="I6" s="48" t="s">
        <v>39</v>
      </c>
      <c r="J6" s="48" t="s">
        <v>51</v>
      </c>
      <c r="K6" s="48" t="s">
        <v>50</v>
      </c>
    </row>
    <row r="7" spans="1:11" x14ac:dyDescent="0.35">
      <c r="A7" s="132">
        <v>1</v>
      </c>
      <c r="B7" s="132" t="s">
        <v>19</v>
      </c>
      <c r="C7" s="132" t="s">
        <v>21</v>
      </c>
      <c r="D7" s="132" t="s">
        <v>23</v>
      </c>
      <c r="E7" s="132" t="s">
        <v>24</v>
      </c>
      <c r="F7" s="180" t="s">
        <v>22</v>
      </c>
      <c r="G7" s="180">
        <v>43.15</v>
      </c>
      <c r="H7" s="24" t="s">
        <v>49</v>
      </c>
      <c r="I7" s="24">
        <v>42</v>
      </c>
      <c r="J7" s="23"/>
      <c r="K7" s="44" t="s">
        <v>48</v>
      </c>
    </row>
    <row r="8" spans="1:11" x14ac:dyDescent="0.35">
      <c r="A8" s="179"/>
      <c r="B8" s="179"/>
      <c r="C8" s="179"/>
      <c r="D8" s="179"/>
      <c r="E8" s="179"/>
      <c r="F8" s="181"/>
      <c r="G8" s="181"/>
      <c r="H8" s="24" t="s">
        <v>47</v>
      </c>
      <c r="I8" s="24">
        <v>0.5</v>
      </c>
      <c r="J8" s="23"/>
      <c r="K8" s="45" t="s">
        <v>46</v>
      </c>
    </row>
    <row r="9" spans="1:11" x14ac:dyDescent="0.35">
      <c r="A9" s="179"/>
      <c r="B9" s="179"/>
      <c r="C9" s="179"/>
      <c r="D9" s="179"/>
      <c r="E9" s="179"/>
      <c r="F9" s="181"/>
      <c r="G9" s="181"/>
      <c r="H9" s="24" t="s">
        <v>45</v>
      </c>
      <c r="I9" s="24">
        <v>0.5</v>
      </c>
      <c r="J9" s="23"/>
      <c r="K9" s="45"/>
    </row>
    <row r="10" spans="1:11" x14ac:dyDescent="0.35">
      <c r="A10" s="179"/>
      <c r="B10" s="179"/>
      <c r="C10" s="179"/>
      <c r="D10" s="179"/>
      <c r="E10" s="133"/>
      <c r="F10" s="182"/>
      <c r="G10" s="182"/>
      <c r="H10" s="24" t="s">
        <v>44</v>
      </c>
      <c r="I10" s="24">
        <v>0.15</v>
      </c>
      <c r="J10" s="23"/>
      <c r="K10" s="46"/>
    </row>
    <row r="11" spans="1:11" x14ac:dyDescent="0.35">
      <c r="A11" s="179"/>
      <c r="B11" s="179"/>
      <c r="C11" s="179"/>
      <c r="D11" s="179"/>
      <c r="E11" s="132" t="s">
        <v>25</v>
      </c>
      <c r="F11" s="180" t="s">
        <v>22</v>
      </c>
      <c r="G11" s="180">
        <v>0.19</v>
      </c>
      <c r="H11" s="24" t="s">
        <v>49</v>
      </c>
      <c r="I11" s="24"/>
      <c r="J11" s="23"/>
      <c r="K11" s="44" t="s">
        <v>48</v>
      </c>
    </row>
    <row r="12" spans="1:11" x14ac:dyDescent="0.35">
      <c r="A12" s="179"/>
      <c r="B12" s="179"/>
      <c r="C12" s="179"/>
      <c r="D12" s="179"/>
      <c r="E12" s="179"/>
      <c r="F12" s="181"/>
      <c r="G12" s="181"/>
      <c r="H12" s="24" t="s">
        <v>47</v>
      </c>
      <c r="I12" s="24"/>
      <c r="J12" s="23"/>
      <c r="K12" s="45" t="s">
        <v>46</v>
      </c>
    </row>
    <row r="13" spans="1:11" x14ac:dyDescent="0.35">
      <c r="A13" s="179"/>
      <c r="B13" s="179"/>
      <c r="C13" s="179"/>
      <c r="D13" s="179"/>
      <c r="E13" s="179"/>
      <c r="F13" s="181"/>
      <c r="G13" s="181"/>
      <c r="H13" s="24" t="s">
        <v>45</v>
      </c>
      <c r="I13" s="24"/>
      <c r="J13" s="23"/>
      <c r="K13" s="45"/>
    </row>
    <row r="14" spans="1:11" x14ac:dyDescent="0.35">
      <c r="A14" s="133"/>
      <c r="B14" s="133"/>
      <c r="C14" s="133"/>
      <c r="D14" s="133"/>
      <c r="E14" s="133"/>
      <c r="F14" s="182"/>
      <c r="G14" s="182"/>
      <c r="H14" s="24" t="s">
        <v>44</v>
      </c>
      <c r="I14" s="24">
        <v>0.19</v>
      </c>
      <c r="J14" s="23"/>
      <c r="K14" s="46"/>
    </row>
    <row r="15" spans="1:11" x14ac:dyDescent="0.35">
      <c r="A15" s="132">
        <v>2</v>
      </c>
      <c r="B15" s="132" t="s">
        <v>26</v>
      </c>
      <c r="C15" s="132" t="s">
        <v>27</v>
      </c>
      <c r="D15" s="132" t="s">
        <v>29</v>
      </c>
      <c r="E15" s="132" t="s">
        <v>27</v>
      </c>
      <c r="F15" s="180" t="s">
        <v>28</v>
      </c>
      <c r="G15" s="180">
        <v>66</v>
      </c>
      <c r="H15" s="24" t="s">
        <v>49</v>
      </c>
      <c r="I15" s="24"/>
      <c r="J15" s="23"/>
      <c r="K15" s="44" t="s">
        <v>48</v>
      </c>
    </row>
    <row r="16" spans="1:11" x14ac:dyDescent="0.35">
      <c r="A16" s="179"/>
      <c r="B16" s="179"/>
      <c r="C16" s="179"/>
      <c r="D16" s="179"/>
      <c r="E16" s="179"/>
      <c r="F16" s="181"/>
      <c r="G16" s="181"/>
      <c r="H16" s="24" t="s">
        <v>47</v>
      </c>
      <c r="I16" s="24"/>
      <c r="J16" s="23"/>
      <c r="K16" s="45" t="s">
        <v>46</v>
      </c>
    </row>
    <row r="17" spans="1:11" x14ac:dyDescent="0.35">
      <c r="A17" s="179"/>
      <c r="B17" s="179"/>
      <c r="C17" s="179"/>
      <c r="D17" s="179"/>
      <c r="E17" s="179"/>
      <c r="F17" s="181"/>
      <c r="G17" s="181"/>
      <c r="H17" s="24" t="s">
        <v>45</v>
      </c>
      <c r="I17" s="24"/>
      <c r="J17" s="23"/>
      <c r="K17" s="45"/>
    </row>
    <row r="18" spans="1:11" x14ac:dyDescent="0.35">
      <c r="A18" s="179"/>
      <c r="B18" s="179"/>
      <c r="C18" s="179"/>
      <c r="D18" s="179"/>
      <c r="E18" s="133"/>
      <c r="F18" s="182"/>
      <c r="G18" s="182"/>
      <c r="H18" s="24" t="s">
        <v>44</v>
      </c>
      <c r="I18" s="24">
        <v>66</v>
      </c>
      <c r="J18" s="23"/>
      <c r="K18" s="46"/>
    </row>
    <row r="19" spans="1:11" x14ac:dyDescent="0.35">
      <c r="A19" s="179"/>
      <c r="B19" s="179"/>
      <c r="C19" s="179"/>
      <c r="D19" s="179"/>
      <c r="E19" s="132" t="s">
        <v>30</v>
      </c>
      <c r="F19" s="180" t="s">
        <v>28</v>
      </c>
      <c r="G19" s="180">
        <v>75</v>
      </c>
      <c r="H19" s="24" t="s">
        <v>49</v>
      </c>
      <c r="I19" s="24">
        <v>75</v>
      </c>
      <c r="J19" s="23"/>
      <c r="K19" s="44" t="s">
        <v>48</v>
      </c>
    </row>
    <row r="20" spans="1:11" x14ac:dyDescent="0.35">
      <c r="A20" s="179"/>
      <c r="B20" s="179"/>
      <c r="C20" s="179"/>
      <c r="D20" s="179"/>
      <c r="E20" s="179"/>
      <c r="F20" s="181"/>
      <c r="G20" s="181"/>
      <c r="H20" s="24" t="s">
        <v>47</v>
      </c>
      <c r="I20" s="24">
        <v>75</v>
      </c>
      <c r="J20" s="23"/>
      <c r="K20" s="45" t="s">
        <v>46</v>
      </c>
    </row>
    <row r="21" spans="1:11" x14ac:dyDescent="0.35">
      <c r="A21" s="179"/>
      <c r="B21" s="179"/>
      <c r="C21" s="179"/>
      <c r="D21" s="179"/>
      <c r="E21" s="179"/>
      <c r="F21" s="181"/>
      <c r="G21" s="181"/>
      <c r="H21" s="24" t="s">
        <v>45</v>
      </c>
      <c r="I21" s="24">
        <v>75</v>
      </c>
      <c r="J21" s="23"/>
      <c r="K21" s="45"/>
    </row>
    <row r="22" spans="1:11" x14ac:dyDescent="0.35">
      <c r="A22" s="133"/>
      <c r="B22" s="133"/>
      <c r="C22" s="133"/>
      <c r="D22" s="133"/>
      <c r="E22" s="133"/>
      <c r="F22" s="182"/>
      <c r="G22" s="182"/>
      <c r="H22" s="24" t="s">
        <v>44</v>
      </c>
      <c r="I22" s="24">
        <v>75</v>
      </c>
      <c r="J22" s="23"/>
      <c r="K22" s="46"/>
    </row>
  </sheetData>
  <mergeCells count="24">
    <mergeCell ref="A15:A22"/>
    <mergeCell ref="B15:B22"/>
    <mergeCell ref="C15:C22"/>
    <mergeCell ref="D15:D22"/>
    <mergeCell ref="E15:E18"/>
    <mergeCell ref="F15:F18"/>
    <mergeCell ref="G15:G18"/>
    <mergeCell ref="E19:E22"/>
    <mergeCell ref="F19:F22"/>
    <mergeCell ref="G19:G22"/>
    <mergeCell ref="E11:E14"/>
    <mergeCell ref="F11:F14"/>
    <mergeCell ref="G11:G14"/>
    <mergeCell ref="A2:K2"/>
    <mergeCell ref="A1:K1"/>
    <mergeCell ref="A7:A14"/>
    <mergeCell ref="B7:B14"/>
    <mergeCell ref="C7:C14"/>
    <mergeCell ref="D7:D14"/>
    <mergeCell ref="A4:K4"/>
    <mergeCell ref="A3:K3"/>
    <mergeCell ref="E7:E10"/>
    <mergeCell ref="F7:F10"/>
    <mergeCell ref="G7:G10"/>
  </mergeCells>
  <pageMargins left="0.4" right="0.3" top="0.71" bottom="1" header="0.5" footer="0.5"/>
  <pageSetup paperSize="14" scale="8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9"/>
  <sheetViews>
    <sheetView showGridLines="0" tabSelected="1" topLeftCell="C34" zoomScale="60" zoomScaleNormal="60" workbookViewId="0">
      <selection activeCell="F34" sqref="F34"/>
    </sheetView>
  </sheetViews>
  <sheetFormatPr defaultRowHeight="14.5" x14ac:dyDescent="0.35"/>
  <cols>
    <col min="1" max="1" width="4.1796875" style="83" customWidth="1"/>
    <col min="2" max="2" width="23.54296875" customWidth="1"/>
    <col min="3" max="3" width="25.7265625" customWidth="1"/>
    <col min="4" max="4" width="8" bestFit="1" customWidth="1"/>
    <col min="5" max="5" width="7.7265625" bestFit="1" customWidth="1"/>
    <col min="6" max="6" width="23" customWidth="1"/>
    <col min="7" max="7" width="28.7265625" customWidth="1"/>
    <col min="8" max="8" width="36.54296875" customWidth="1"/>
    <col min="9" max="9" width="16.54296875" bestFit="1" customWidth="1"/>
    <col min="10" max="10" width="15.7265625" customWidth="1"/>
    <col min="11" max="11" width="8.7265625" bestFit="1" customWidth="1"/>
    <col min="12" max="12" width="16.54296875" bestFit="1" customWidth="1"/>
    <col min="13" max="13" width="8.7265625" bestFit="1" customWidth="1"/>
    <col min="14" max="14" width="15.7265625" customWidth="1"/>
    <col min="15" max="15" width="8.7265625" bestFit="1" customWidth="1"/>
    <col min="16" max="16" width="15.7265625" customWidth="1"/>
    <col min="17" max="17" width="7.1796875" customWidth="1"/>
    <col min="18" max="18" width="31.81640625" customWidth="1"/>
  </cols>
  <sheetData>
    <row r="1" spans="1:19" ht="15" customHeight="1" x14ac:dyDescent="0.35">
      <c r="A1" s="144" t="s">
        <v>63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9" ht="15" customHeight="1" x14ac:dyDescent="0.35">
      <c r="A2" s="144" t="s">
        <v>35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9" ht="15.75" customHeight="1" x14ac:dyDescent="0.35">
      <c r="A3" s="157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19" s="31" customFormat="1" ht="15.75" customHeight="1" thickBot="1" x14ac:dyDescent="0.4">
      <c r="A4" s="56"/>
      <c r="B4" s="51"/>
      <c r="C4" s="51"/>
      <c r="D4" s="51"/>
      <c r="E4" s="51"/>
      <c r="F4" s="51"/>
      <c r="G4" s="51"/>
      <c r="H4" s="56"/>
      <c r="I4" s="51"/>
      <c r="J4" s="7"/>
      <c r="K4" s="7"/>
      <c r="L4" s="7"/>
      <c r="M4" s="7"/>
      <c r="N4" s="7"/>
      <c r="O4" s="7"/>
      <c r="P4" s="7"/>
      <c r="Q4" s="7"/>
    </row>
    <row r="5" spans="1:19" ht="15" thickBot="1" x14ac:dyDescent="0.4">
      <c r="A5" s="190" t="s">
        <v>12</v>
      </c>
      <c r="B5" s="190" t="s">
        <v>15</v>
      </c>
      <c r="C5" s="190" t="s">
        <v>16</v>
      </c>
      <c r="D5" s="190" t="s">
        <v>17</v>
      </c>
      <c r="E5" s="190" t="s">
        <v>39</v>
      </c>
      <c r="F5" s="190" t="s">
        <v>42</v>
      </c>
      <c r="G5" s="190" t="s">
        <v>62</v>
      </c>
      <c r="H5" s="190" t="s">
        <v>80</v>
      </c>
      <c r="I5" s="190" t="s">
        <v>41</v>
      </c>
      <c r="J5" s="150" t="s">
        <v>49</v>
      </c>
      <c r="K5" s="152"/>
      <c r="L5" s="150" t="s">
        <v>47</v>
      </c>
      <c r="M5" s="152"/>
      <c r="N5" s="150" t="s">
        <v>45</v>
      </c>
      <c r="O5" s="152"/>
      <c r="P5" s="150" t="s">
        <v>44</v>
      </c>
      <c r="Q5" s="152"/>
    </row>
    <row r="6" spans="1:19" ht="15" thickBot="1" x14ac:dyDescent="0.4">
      <c r="A6" s="191"/>
      <c r="B6" s="191"/>
      <c r="C6" s="191"/>
      <c r="D6" s="191"/>
      <c r="E6" s="191"/>
      <c r="F6" s="191"/>
      <c r="G6" s="191"/>
      <c r="H6" s="191"/>
      <c r="I6" s="191"/>
      <c r="J6" s="14" t="s">
        <v>61</v>
      </c>
      <c r="K6" s="14" t="s">
        <v>22</v>
      </c>
      <c r="L6" s="14" t="s">
        <v>61</v>
      </c>
      <c r="M6" s="14" t="s">
        <v>22</v>
      </c>
      <c r="N6" s="14" t="s">
        <v>61</v>
      </c>
      <c r="O6" s="14" t="s">
        <v>22</v>
      </c>
      <c r="P6" s="14" t="s">
        <v>61</v>
      </c>
      <c r="Q6" s="14" t="s">
        <v>22</v>
      </c>
    </row>
    <row r="7" spans="1:19" ht="15" thickBot="1" x14ac:dyDescent="0.4">
      <c r="A7" s="192"/>
      <c r="B7" s="192"/>
      <c r="C7" s="192"/>
      <c r="D7" s="192"/>
      <c r="E7" s="192"/>
      <c r="F7" s="192"/>
      <c r="G7" s="192"/>
      <c r="H7" s="192"/>
      <c r="I7" s="192"/>
      <c r="J7" s="53" t="s">
        <v>60</v>
      </c>
      <c r="K7" s="53" t="s">
        <v>60</v>
      </c>
      <c r="L7" s="53" t="s">
        <v>60</v>
      </c>
      <c r="M7" s="53" t="s">
        <v>60</v>
      </c>
      <c r="N7" s="53" t="s">
        <v>60</v>
      </c>
      <c r="O7" s="53" t="s">
        <v>60</v>
      </c>
      <c r="P7" s="53" t="s">
        <v>60</v>
      </c>
      <c r="Q7" s="41" t="s">
        <v>60</v>
      </c>
    </row>
    <row r="8" spans="1:19" ht="51.75" customHeight="1" thickBot="1" x14ac:dyDescent="0.4">
      <c r="A8" s="97">
        <v>1</v>
      </c>
      <c r="B8" s="15" t="s">
        <v>23</v>
      </c>
      <c r="C8" s="15" t="s">
        <v>24</v>
      </c>
      <c r="D8" s="34" t="s">
        <v>22</v>
      </c>
      <c r="E8" s="34">
        <v>43.15</v>
      </c>
      <c r="F8" s="193" t="s">
        <v>68</v>
      </c>
      <c r="G8" s="184" t="s">
        <v>95</v>
      </c>
      <c r="H8" s="69" t="s">
        <v>96</v>
      </c>
      <c r="I8" s="71">
        <v>30000000</v>
      </c>
      <c r="J8" s="73">
        <v>0</v>
      </c>
      <c r="K8" s="75">
        <f t="shared" ref="K8:K40" si="0">J8/I8</f>
        <v>0</v>
      </c>
      <c r="L8" s="73">
        <v>30000000</v>
      </c>
      <c r="M8" s="75">
        <f t="shared" ref="M8:M40" si="1">L8/I8</f>
        <v>1</v>
      </c>
      <c r="N8" s="73">
        <v>0</v>
      </c>
      <c r="O8" s="75">
        <f t="shared" ref="O8:O40" si="2">N8/I8</f>
        <v>0</v>
      </c>
      <c r="P8" s="73">
        <v>0</v>
      </c>
      <c r="Q8" s="74">
        <f t="shared" ref="Q8:Q40" si="3">P8/I8</f>
        <v>0</v>
      </c>
      <c r="R8">
        <f t="shared" ref="R8:R38" si="4">J8+L8+N8+P8</f>
        <v>30000000</v>
      </c>
      <c r="S8">
        <f t="shared" ref="S8:S38" si="5">K8+M8+O8+Q8</f>
        <v>1</v>
      </c>
    </row>
    <row r="9" spans="1:19" ht="72" customHeight="1" thickBot="1" x14ac:dyDescent="0.4">
      <c r="A9" s="38"/>
      <c r="B9" s="11"/>
      <c r="C9" s="11"/>
      <c r="D9" s="35"/>
      <c r="E9" s="35"/>
      <c r="F9" s="194"/>
      <c r="G9" s="185"/>
      <c r="H9" s="69" t="s">
        <v>97</v>
      </c>
      <c r="I9" s="71">
        <v>50000000</v>
      </c>
      <c r="J9" s="73">
        <v>24350000</v>
      </c>
      <c r="K9" s="75">
        <f t="shared" si="0"/>
        <v>0.48699999999999999</v>
      </c>
      <c r="L9" s="73">
        <v>8250000</v>
      </c>
      <c r="M9" s="75">
        <f t="shared" si="1"/>
        <v>0.16500000000000001</v>
      </c>
      <c r="N9" s="73">
        <v>8250000</v>
      </c>
      <c r="O9" s="75">
        <f t="shared" si="2"/>
        <v>0.16500000000000001</v>
      </c>
      <c r="P9" s="73">
        <v>9150000</v>
      </c>
      <c r="Q9" s="74">
        <f t="shared" si="3"/>
        <v>0.183</v>
      </c>
      <c r="R9">
        <f t="shared" si="4"/>
        <v>50000000</v>
      </c>
      <c r="S9">
        <f t="shared" si="5"/>
        <v>1</v>
      </c>
    </row>
    <row r="10" spans="1:19" ht="83.25" customHeight="1" thickBot="1" x14ac:dyDescent="0.4">
      <c r="A10" s="38"/>
      <c r="B10" s="11"/>
      <c r="C10" s="11"/>
      <c r="D10" s="35"/>
      <c r="E10" s="35"/>
      <c r="F10" s="194"/>
      <c r="G10" s="185"/>
      <c r="H10" s="69" t="s">
        <v>98</v>
      </c>
      <c r="I10" s="71">
        <v>402224900</v>
      </c>
      <c r="J10" s="73">
        <v>98838900</v>
      </c>
      <c r="K10" s="75">
        <f t="shared" si="0"/>
        <v>0.24573043588300972</v>
      </c>
      <c r="L10" s="73">
        <v>95300000</v>
      </c>
      <c r="M10" s="75">
        <f t="shared" si="1"/>
        <v>0.23693212429165872</v>
      </c>
      <c r="N10" s="73">
        <v>111986000</v>
      </c>
      <c r="O10" s="75">
        <f t="shared" si="2"/>
        <v>0.2784163784986956</v>
      </c>
      <c r="P10" s="73">
        <v>96100000</v>
      </c>
      <c r="Q10" s="74">
        <f t="shared" si="3"/>
        <v>0.23892106132663593</v>
      </c>
      <c r="R10">
        <f t="shared" si="4"/>
        <v>402224900</v>
      </c>
      <c r="S10">
        <f t="shared" si="5"/>
        <v>1</v>
      </c>
    </row>
    <row r="11" spans="1:19" ht="85.5" customHeight="1" thickBot="1" x14ac:dyDescent="0.4">
      <c r="A11" s="38"/>
      <c r="B11" s="11"/>
      <c r="C11" s="11"/>
      <c r="D11" s="35"/>
      <c r="E11" s="35"/>
      <c r="F11" s="194"/>
      <c r="G11" s="185"/>
      <c r="H11" s="69" t="s">
        <v>99</v>
      </c>
      <c r="I11" s="71">
        <v>381257100</v>
      </c>
      <c r="J11" s="73">
        <v>207502700</v>
      </c>
      <c r="K11" s="75">
        <f t="shared" si="0"/>
        <v>0.54425924133609582</v>
      </c>
      <c r="L11" s="73">
        <v>115889000</v>
      </c>
      <c r="M11" s="75">
        <f t="shared" si="1"/>
        <v>0.3039654868066719</v>
      </c>
      <c r="N11" s="73">
        <v>57865400</v>
      </c>
      <c r="O11" s="75">
        <f t="shared" si="2"/>
        <v>0.1517752718572323</v>
      </c>
      <c r="P11" s="73">
        <v>0</v>
      </c>
      <c r="Q11" s="74">
        <f t="shared" si="3"/>
        <v>0</v>
      </c>
      <c r="R11">
        <f t="shared" si="4"/>
        <v>381257100</v>
      </c>
      <c r="S11">
        <f t="shared" si="5"/>
        <v>1</v>
      </c>
    </row>
    <row r="12" spans="1:19" ht="69" customHeight="1" thickBot="1" x14ac:dyDescent="0.4">
      <c r="A12" s="38"/>
      <c r="B12" s="11"/>
      <c r="C12" s="11"/>
      <c r="D12" s="35"/>
      <c r="E12" s="35"/>
      <c r="F12" s="195"/>
      <c r="G12" s="186"/>
      <c r="H12" s="72" t="s">
        <v>117</v>
      </c>
      <c r="I12" s="71">
        <v>436555000</v>
      </c>
      <c r="J12" s="117">
        <v>21062600</v>
      </c>
      <c r="K12" s="118">
        <f t="shared" si="0"/>
        <v>4.82472998820309E-2</v>
      </c>
      <c r="L12" s="117">
        <v>320892400</v>
      </c>
      <c r="M12" s="118">
        <f t="shared" si="1"/>
        <v>0.73505606395528622</v>
      </c>
      <c r="N12" s="117">
        <v>76350000</v>
      </c>
      <c r="O12" s="118">
        <f t="shared" si="2"/>
        <v>0.17489205254778895</v>
      </c>
      <c r="P12" s="117">
        <v>18250000</v>
      </c>
      <c r="Q12" s="74">
        <f t="shared" si="3"/>
        <v>4.1804583614893885E-2</v>
      </c>
      <c r="R12">
        <f t="shared" si="4"/>
        <v>436555000</v>
      </c>
      <c r="S12">
        <f t="shared" si="5"/>
        <v>1</v>
      </c>
    </row>
    <row r="13" spans="1:19" ht="49.5" customHeight="1" thickBot="1" x14ac:dyDescent="0.4">
      <c r="A13" s="38"/>
      <c r="B13" s="11"/>
      <c r="C13" s="11"/>
      <c r="D13" s="35"/>
      <c r="E13" s="35"/>
      <c r="F13" s="70" t="s">
        <v>69</v>
      </c>
      <c r="G13" s="183" t="s">
        <v>100</v>
      </c>
      <c r="H13" s="69" t="s">
        <v>101</v>
      </c>
      <c r="I13" s="71">
        <v>90000000</v>
      </c>
      <c r="J13" s="117">
        <v>48730000</v>
      </c>
      <c r="K13" s="118">
        <f t="shared" si="0"/>
        <v>0.54144444444444439</v>
      </c>
      <c r="L13" s="119">
        <v>0</v>
      </c>
      <c r="M13" s="118">
        <f t="shared" si="1"/>
        <v>0</v>
      </c>
      <c r="N13" s="117">
        <v>41270000</v>
      </c>
      <c r="O13" s="118">
        <f t="shared" si="2"/>
        <v>0.45855555555555555</v>
      </c>
      <c r="P13" s="117">
        <v>0</v>
      </c>
      <c r="Q13" s="74">
        <f t="shared" si="3"/>
        <v>0</v>
      </c>
      <c r="R13">
        <f t="shared" si="4"/>
        <v>90000000</v>
      </c>
      <c r="S13">
        <f t="shared" si="5"/>
        <v>1</v>
      </c>
    </row>
    <row r="14" spans="1:19" ht="38.25" customHeight="1" thickBot="1" x14ac:dyDescent="0.4">
      <c r="A14" s="38"/>
      <c r="B14" s="11"/>
      <c r="C14" s="11"/>
      <c r="D14" s="35"/>
      <c r="E14" s="35"/>
      <c r="F14" s="59"/>
      <c r="G14" s="183"/>
      <c r="H14" s="69" t="s">
        <v>102</v>
      </c>
      <c r="I14" s="71">
        <v>47000000</v>
      </c>
      <c r="J14" s="117">
        <v>8500000</v>
      </c>
      <c r="K14" s="118">
        <f t="shared" si="0"/>
        <v>0.18085106382978725</v>
      </c>
      <c r="L14" s="117">
        <v>0</v>
      </c>
      <c r="M14" s="118">
        <f t="shared" si="1"/>
        <v>0</v>
      </c>
      <c r="N14" s="117">
        <v>8500000</v>
      </c>
      <c r="O14" s="118">
        <f t="shared" si="2"/>
        <v>0.18085106382978725</v>
      </c>
      <c r="P14" s="117">
        <v>30000000</v>
      </c>
      <c r="Q14" s="74">
        <f t="shared" si="3"/>
        <v>0.63829787234042556</v>
      </c>
      <c r="R14">
        <f t="shared" si="4"/>
        <v>47000000</v>
      </c>
      <c r="S14">
        <f t="shared" si="5"/>
        <v>1</v>
      </c>
    </row>
    <row r="15" spans="1:19" ht="40.5" customHeight="1" thickBot="1" x14ac:dyDescent="0.4">
      <c r="A15" s="38"/>
      <c r="B15" s="11"/>
      <c r="C15" s="11"/>
      <c r="D15" s="35"/>
      <c r="E15" s="35"/>
      <c r="F15" s="59"/>
      <c r="G15" s="183"/>
      <c r="H15" s="69" t="s">
        <v>103</v>
      </c>
      <c r="I15" s="71">
        <v>213000000</v>
      </c>
      <c r="J15" s="117">
        <v>108400000</v>
      </c>
      <c r="K15" s="118">
        <f t="shared" si="0"/>
        <v>0.50892018779342718</v>
      </c>
      <c r="L15" s="117">
        <v>0</v>
      </c>
      <c r="M15" s="118">
        <f t="shared" si="1"/>
        <v>0</v>
      </c>
      <c r="N15" s="117">
        <v>104600000</v>
      </c>
      <c r="O15" s="118">
        <f t="shared" si="2"/>
        <v>0.49107981220657276</v>
      </c>
      <c r="P15" s="117">
        <v>0</v>
      </c>
      <c r="Q15" s="74">
        <f t="shared" si="3"/>
        <v>0</v>
      </c>
      <c r="R15">
        <f t="shared" si="4"/>
        <v>213000000</v>
      </c>
      <c r="S15">
        <f t="shared" si="5"/>
        <v>1</v>
      </c>
    </row>
    <row r="16" spans="1:19" ht="30.75" customHeight="1" thickBot="1" x14ac:dyDescent="0.4">
      <c r="A16" s="38"/>
      <c r="B16" s="11"/>
      <c r="C16" s="11"/>
      <c r="D16" s="35"/>
      <c r="E16" s="35"/>
      <c r="F16" s="59"/>
      <c r="G16" s="183"/>
      <c r="H16" s="69" t="s">
        <v>104</v>
      </c>
      <c r="I16" s="71">
        <v>104750000</v>
      </c>
      <c r="J16" s="71">
        <v>104750000</v>
      </c>
      <c r="K16" s="118">
        <f t="shared" si="0"/>
        <v>1</v>
      </c>
      <c r="L16" s="117">
        <v>0</v>
      </c>
      <c r="M16" s="118">
        <f t="shared" si="1"/>
        <v>0</v>
      </c>
      <c r="N16" s="117">
        <v>0</v>
      </c>
      <c r="O16" s="118">
        <f t="shared" si="2"/>
        <v>0</v>
      </c>
      <c r="P16" s="117">
        <v>0</v>
      </c>
      <c r="Q16" s="74">
        <f t="shared" si="3"/>
        <v>0</v>
      </c>
      <c r="R16">
        <f t="shared" si="4"/>
        <v>104750000</v>
      </c>
      <c r="S16">
        <f t="shared" si="5"/>
        <v>1</v>
      </c>
    </row>
    <row r="17" spans="1:19" ht="44.25" customHeight="1" thickBot="1" x14ac:dyDescent="0.4">
      <c r="A17" s="80"/>
      <c r="B17" s="77"/>
      <c r="C17" s="77"/>
      <c r="D17" s="79"/>
      <c r="E17" s="79"/>
      <c r="F17" s="58"/>
      <c r="G17" s="183"/>
      <c r="H17" s="69" t="s">
        <v>105</v>
      </c>
      <c r="I17" s="71">
        <v>26800000</v>
      </c>
      <c r="J17" s="117">
        <v>0</v>
      </c>
      <c r="K17" s="118">
        <f t="shared" si="0"/>
        <v>0</v>
      </c>
      <c r="L17" s="117">
        <v>0</v>
      </c>
      <c r="M17" s="118">
        <f t="shared" si="1"/>
        <v>0</v>
      </c>
      <c r="N17" s="117">
        <v>0</v>
      </c>
      <c r="O17" s="118">
        <f t="shared" si="2"/>
        <v>0</v>
      </c>
      <c r="P17" s="71">
        <v>26800000</v>
      </c>
      <c r="Q17" s="78">
        <f t="shared" si="3"/>
        <v>1</v>
      </c>
      <c r="R17">
        <f t="shared" si="4"/>
        <v>26800000</v>
      </c>
      <c r="S17">
        <f t="shared" si="5"/>
        <v>1</v>
      </c>
    </row>
    <row r="18" spans="1:19" ht="32.25" customHeight="1" thickBot="1" x14ac:dyDescent="0.4">
      <c r="A18" s="81"/>
      <c r="B18" s="76"/>
      <c r="C18" s="76"/>
      <c r="D18" s="36"/>
      <c r="E18" s="36"/>
      <c r="F18" s="70"/>
      <c r="G18" s="184" t="s">
        <v>106</v>
      </c>
      <c r="H18" s="69" t="s">
        <v>102</v>
      </c>
      <c r="I18" s="71">
        <v>35000000</v>
      </c>
      <c r="J18" s="117">
        <v>11090000</v>
      </c>
      <c r="K18" s="118">
        <f t="shared" si="0"/>
        <v>0.31685714285714284</v>
      </c>
      <c r="L18" s="117">
        <v>10300000</v>
      </c>
      <c r="M18" s="118">
        <f t="shared" si="1"/>
        <v>0.29428571428571426</v>
      </c>
      <c r="N18" s="117">
        <v>11090000</v>
      </c>
      <c r="O18" s="118">
        <f t="shared" si="2"/>
        <v>0.31685714285714284</v>
      </c>
      <c r="P18" s="117">
        <v>2520000</v>
      </c>
      <c r="Q18" s="74">
        <f t="shared" si="3"/>
        <v>7.1999999999999995E-2</v>
      </c>
      <c r="R18">
        <f t="shared" si="4"/>
        <v>35000000</v>
      </c>
      <c r="S18">
        <f t="shared" si="5"/>
        <v>0.99999999999999989</v>
      </c>
    </row>
    <row r="19" spans="1:19" ht="44.25" customHeight="1" thickBot="1" x14ac:dyDescent="0.4">
      <c r="A19" s="38"/>
      <c r="B19" s="11"/>
      <c r="C19" s="11"/>
      <c r="D19" s="35"/>
      <c r="E19" s="35"/>
      <c r="F19" s="59"/>
      <c r="G19" s="185"/>
      <c r="H19" s="69" t="s">
        <v>107</v>
      </c>
      <c r="I19" s="71">
        <v>6000000</v>
      </c>
      <c r="J19" s="117">
        <v>6000000</v>
      </c>
      <c r="K19" s="118">
        <f t="shared" si="0"/>
        <v>1</v>
      </c>
      <c r="L19" s="117">
        <v>0</v>
      </c>
      <c r="M19" s="118">
        <f t="shared" si="1"/>
        <v>0</v>
      </c>
      <c r="N19" s="117">
        <v>0</v>
      </c>
      <c r="O19" s="118">
        <f t="shared" si="2"/>
        <v>0</v>
      </c>
      <c r="P19" s="117">
        <v>0</v>
      </c>
      <c r="Q19" s="74">
        <f t="shared" si="3"/>
        <v>0</v>
      </c>
      <c r="R19">
        <f t="shared" si="4"/>
        <v>6000000</v>
      </c>
      <c r="S19">
        <f t="shared" si="5"/>
        <v>1</v>
      </c>
    </row>
    <row r="20" spans="1:19" ht="84" customHeight="1" thickBot="1" x14ac:dyDescent="0.4">
      <c r="A20" s="38"/>
      <c r="B20" s="11"/>
      <c r="C20" s="11"/>
      <c r="D20" s="35"/>
      <c r="E20" s="35"/>
      <c r="F20" s="59"/>
      <c r="G20" s="185"/>
      <c r="H20" s="69" t="s">
        <v>108</v>
      </c>
      <c r="I20" s="71">
        <v>30000000</v>
      </c>
      <c r="J20" s="71">
        <v>30000000</v>
      </c>
      <c r="K20" s="118">
        <f t="shared" si="0"/>
        <v>1</v>
      </c>
      <c r="L20" s="117">
        <v>0</v>
      </c>
      <c r="M20" s="118">
        <f t="shared" si="1"/>
        <v>0</v>
      </c>
      <c r="N20" s="117">
        <v>0</v>
      </c>
      <c r="O20" s="118">
        <f t="shared" si="2"/>
        <v>0</v>
      </c>
      <c r="P20" s="117">
        <v>0</v>
      </c>
      <c r="Q20" s="74">
        <f t="shared" si="3"/>
        <v>0</v>
      </c>
      <c r="R20">
        <f t="shared" si="4"/>
        <v>30000000</v>
      </c>
      <c r="S20">
        <f t="shared" si="5"/>
        <v>1</v>
      </c>
    </row>
    <row r="21" spans="1:19" ht="51.75" customHeight="1" thickBot="1" x14ac:dyDescent="0.4">
      <c r="A21" s="38"/>
      <c r="B21" s="11"/>
      <c r="C21" s="11"/>
      <c r="D21" s="35"/>
      <c r="E21" s="35"/>
      <c r="F21" s="58"/>
      <c r="G21" s="186"/>
      <c r="H21" s="69" t="s">
        <v>109</v>
      </c>
      <c r="I21" s="120">
        <v>160162500</v>
      </c>
      <c r="J21" s="117">
        <v>33597300</v>
      </c>
      <c r="K21" s="118">
        <f t="shared" si="0"/>
        <v>0.20977007726527747</v>
      </c>
      <c r="L21" s="117">
        <v>43334600</v>
      </c>
      <c r="M21" s="118">
        <f t="shared" si="1"/>
        <v>0.27056645594318268</v>
      </c>
      <c r="N21" s="117">
        <v>51928000</v>
      </c>
      <c r="O21" s="118">
        <f t="shared" si="2"/>
        <v>0.32422071333801605</v>
      </c>
      <c r="P21" s="117">
        <v>31302600</v>
      </c>
      <c r="Q21" s="74">
        <f t="shared" si="3"/>
        <v>0.19544275345352377</v>
      </c>
      <c r="R21">
        <f t="shared" si="4"/>
        <v>160162500</v>
      </c>
      <c r="S21">
        <f t="shared" si="5"/>
        <v>1</v>
      </c>
    </row>
    <row r="22" spans="1:19" ht="43.5" customHeight="1" thickBot="1" x14ac:dyDescent="0.4">
      <c r="A22" s="38"/>
      <c r="B22" s="11"/>
      <c r="C22" s="15" t="s">
        <v>25</v>
      </c>
      <c r="D22" s="34" t="s">
        <v>22</v>
      </c>
      <c r="E22" s="34">
        <v>0.19</v>
      </c>
      <c r="F22" s="188" t="s">
        <v>70</v>
      </c>
      <c r="G22" s="187" t="s">
        <v>110</v>
      </c>
      <c r="H22" s="69" t="s">
        <v>111</v>
      </c>
      <c r="I22" s="71">
        <v>21541000</v>
      </c>
      <c r="J22" s="117">
        <v>1670500</v>
      </c>
      <c r="K22" s="118">
        <f t="shared" si="0"/>
        <v>7.7549788774894393E-2</v>
      </c>
      <c r="L22" s="117">
        <v>9600000</v>
      </c>
      <c r="M22" s="118">
        <f t="shared" si="1"/>
        <v>0.44566176129241913</v>
      </c>
      <c r="N22" s="117">
        <v>10270500</v>
      </c>
      <c r="O22" s="118">
        <f t="shared" si="2"/>
        <v>0.47678844993268649</v>
      </c>
      <c r="P22" s="117">
        <v>0</v>
      </c>
      <c r="Q22" s="74">
        <f t="shared" si="3"/>
        <v>0</v>
      </c>
      <c r="R22">
        <f t="shared" si="4"/>
        <v>21541000</v>
      </c>
      <c r="S22">
        <f t="shared" si="5"/>
        <v>1</v>
      </c>
    </row>
    <row r="23" spans="1:19" ht="42.75" customHeight="1" thickBot="1" x14ac:dyDescent="0.4">
      <c r="A23" s="38"/>
      <c r="B23" s="11"/>
      <c r="C23" s="11"/>
      <c r="D23" s="35"/>
      <c r="E23" s="35"/>
      <c r="F23" s="188"/>
      <c r="G23" s="187"/>
      <c r="H23" s="69" t="s">
        <v>112</v>
      </c>
      <c r="I23" s="71">
        <v>11666000</v>
      </c>
      <c r="J23" s="117">
        <v>5066000</v>
      </c>
      <c r="K23" s="118">
        <f t="shared" si="0"/>
        <v>0.43425338590776613</v>
      </c>
      <c r="L23" s="117">
        <v>5100000</v>
      </c>
      <c r="M23" s="118">
        <f t="shared" si="1"/>
        <v>0.43716783816218069</v>
      </c>
      <c r="N23" s="117">
        <v>1500000</v>
      </c>
      <c r="O23" s="118">
        <f t="shared" si="2"/>
        <v>0.12857877593005315</v>
      </c>
      <c r="P23" s="117">
        <v>0</v>
      </c>
      <c r="Q23" s="74">
        <f t="shared" si="3"/>
        <v>0</v>
      </c>
      <c r="R23">
        <f t="shared" si="4"/>
        <v>11666000</v>
      </c>
      <c r="S23">
        <f t="shared" si="5"/>
        <v>1</v>
      </c>
    </row>
    <row r="24" spans="1:19" ht="56.25" customHeight="1" thickBot="1" x14ac:dyDescent="0.4">
      <c r="A24" s="38"/>
      <c r="B24" s="11"/>
      <c r="C24" s="11"/>
      <c r="D24" s="35"/>
      <c r="E24" s="35"/>
      <c r="F24" s="188"/>
      <c r="G24" s="187"/>
      <c r="H24" s="69" t="s">
        <v>113</v>
      </c>
      <c r="I24" s="71">
        <v>115000000</v>
      </c>
      <c r="J24" s="117">
        <v>0</v>
      </c>
      <c r="K24" s="118">
        <f t="shared" si="0"/>
        <v>0</v>
      </c>
      <c r="L24" s="117">
        <v>103695000</v>
      </c>
      <c r="M24" s="118">
        <f t="shared" si="1"/>
        <v>0.90169565217391301</v>
      </c>
      <c r="N24" s="117">
        <v>11305000</v>
      </c>
      <c r="O24" s="118">
        <f t="shared" si="2"/>
        <v>9.8304347826086963E-2</v>
      </c>
      <c r="P24" s="117">
        <v>0</v>
      </c>
      <c r="Q24" s="74">
        <f t="shared" si="3"/>
        <v>0</v>
      </c>
      <c r="R24">
        <f t="shared" si="4"/>
        <v>115000000</v>
      </c>
      <c r="S24">
        <f t="shared" si="5"/>
        <v>1</v>
      </c>
    </row>
    <row r="25" spans="1:19" ht="43.5" customHeight="1" thickBot="1" x14ac:dyDescent="0.4">
      <c r="A25" s="38"/>
      <c r="B25" s="11"/>
      <c r="C25" s="11"/>
      <c r="D25" s="35"/>
      <c r="E25" s="35"/>
      <c r="F25" s="188"/>
      <c r="G25" s="187" t="s">
        <v>114</v>
      </c>
      <c r="H25" s="69" t="s">
        <v>121</v>
      </c>
      <c r="I25" s="71">
        <v>224699900</v>
      </c>
      <c r="J25" s="71">
        <v>224699900</v>
      </c>
      <c r="K25" s="118">
        <f t="shared" si="0"/>
        <v>1</v>
      </c>
      <c r="L25" s="117">
        <v>0</v>
      </c>
      <c r="M25" s="118">
        <f t="shared" si="1"/>
        <v>0</v>
      </c>
      <c r="N25" s="117">
        <v>0</v>
      </c>
      <c r="O25" s="118">
        <f t="shared" si="2"/>
        <v>0</v>
      </c>
      <c r="P25" s="117">
        <v>0</v>
      </c>
      <c r="Q25" s="74">
        <f t="shared" si="3"/>
        <v>0</v>
      </c>
      <c r="R25">
        <f t="shared" si="4"/>
        <v>224699900</v>
      </c>
      <c r="S25">
        <f t="shared" si="5"/>
        <v>1</v>
      </c>
    </row>
    <row r="26" spans="1:19" ht="45" customHeight="1" thickBot="1" x14ac:dyDescent="0.4">
      <c r="A26" s="38"/>
      <c r="B26" s="11"/>
      <c r="C26" s="11"/>
      <c r="D26" s="35"/>
      <c r="E26" s="35"/>
      <c r="F26" s="188"/>
      <c r="G26" s="187"/>
      <c r="H26" s="69" t="s">
        <v>114</v>
      </c>
      <c r="I26" s="71">
        <v>147912500</v>
      </c>
      <c r="J26" s="117">
        <v>1250100</v>
      </c>
      <c r="K26" s="118">
        <f t="shared" si="0"/>
        <v>8.4516183554466315E-3</v>
      </c>
      <c r="L26" s="117">
        <v>48155700</v>
      </c>
      <c r="M26" s="118">
        <f t="shared" si="1"/>
        <v>0.3255688329248711</v>
      </c>
      <c r="N26" s="117">
        <v>36250000</v>
      </c>
      <c r="O26" s="118">
        <f t="shared" si="2"/>
        <v>0.24507732612186259</v>
      </c>
      <c r="P26" s="117">
        <v>62256700</v>
      </c>
      <c r="Q26" s="74">
        <f t="shared" si="3"/>
        <v>0.42090222259781968</v>
      </c>
      <c r="R26">
        <f t="shared" si="4"/>
        <v>147912500</v>
      </c>
      <c r="S26">
        <f t="shared" si="5"/>
        <v>1</v>
      </c>
    </row>
    <row r="27" spans="1:19" ht="37.5" customHeight="1" thickBot="1" x14ac:dyDescent="0.4">
      <c r="A27" s="38"/>
      <c r="B27" s="11"/>
      <c r="C27" s="11"/>
      <c r="D27" s="35"/>
      <c r="E27" s="35"/>
      <c r="F27" s="196" t="s">
        <v>71</v>
      </c>
      <c r="G27" s="198" t="s">
        <v>115</v>
      </c>
      <c r="H27" s="69" t="s">
        <v>116</v>
      </c>
      <c r="I27" s="71">
        <v>400000000</v>
      </c>
      <c r="J27" s="117">
        <v>399900000</v>
      </c>
      <c r="K27" s="118">
        <f t="shared" si="0"/>
        <v>0.99975000000000003</v>
      </c>
      <c r="L27" s="117">
        <v>100000</v>
      </c>
      <c r="M27" s="118">
        <f t="shared" si="1"/>
        <v>2.5000000000000001E-4</v>
      </c>
      <c r="N27" s="117">
        <v>0</v>
      </c>
      <c r="O27" s="118">
        <f t="shared" si="2"/>
        <v>0</v>
      </c>
      <c r="P27" s="117">
        <v>0</v>
      </c>
      <c r="Q27" s="74">
        <f t="shared" si="3"/>
        <v>0</v>
      </c>
      <c r="R27">
        <f t="shared" si="4"/>
        <v>400000000</v>
      </c>
      <c r="S27">
        <f t="shared" si="5"/>
        <v>1</v>
      </c>
    </row>
    <row r="28" spans="1:19" ht="44.5" customHeight="1" thickBot="1" x14ac:dyDescent="0.4">
      <c r="A28" s="38"/>
      <c r="B28" s="11"/>
      <c r="C28" s="11"/>
      <c r="D28" s="35"/>
      <c r="E28" s="35"/>
      <c r="F28" s="197"/>
      <c r="G28" s="199"/>
      <c r="H28" s="69" t="s">
        <v>122</v>
      </c>
      <c r="I28" s="71">
        <v>79999750</v>
      </c>
      <c r="J28" s="117">
        <v>0</v>
      </c>
      <c r="K28" s="118">
        <f t="shared" si="0"/>
        <v>0</v>
      </c>
      <c r="L28" s="117">
        <v>79592250</v>
      </c>
      <c r="M28" s="118">
        <f t="shared" si="1"/>
        <v>0.99490623408198153</v>
      </c>
      <c r="N28" s="117">
        <v>407500</v>
      </c>
      <c r="O28" s="118">
        <f t="shared" si="2"/>
        <v>5.0937659180184938E-3</v>
      </c>
      <c r="P28" s="117">
        <v>0</v>
      </c>
      <c r="Q28" s="74">
        <f t="shared" si="3"/>
        <v>0</v>
      </c>
      <c r="R28">
        <f t="shared" si="4"/>
        <v>79999750</v>
      </c>
      <c r="S28">
        <f t="shared" si="5"/>
        <v>1</v>
      </c>
    </row>
    <row r="29" spans="1:19" ht="42.5" thickBot="1" x14ac:dyDescent="0.4">
      <c r="A29" s="55">
        <v>2</v>
      </c>
      <c r="B29" s="15" t="s">
        <v>29</v>
      </c>
      <c r="C29" s="61" t="s">
        <v>30</v>
      </c>
      <c r="D29" s="61" t="s">
        <v>28</v>
      </c>
      <c r="E29" s="61">
        <v>75</v>
      </c>
      <c r="F29" s="61" t="s">
        <v>67</v>
      </c>
      <c r="G29" s="65" t="s">
        <v>81</v>
      </c>
      <c r="H29" s="65" t="s">
        <v>82</v>
      </c>
      <c r="I29" s="120">
        <v>3193719926</v>
      </c>
      <c r="J29" s="117">
        <v>738893865</v>
      </c>
      <c r="K29" s="118">
        <f t="shared" si="0"/>
        <v>0.23135837898141354</v>
      </c>
      <c r="L29" s="117">
        <v>977038337</v>
      </c>
      <c r="M29" s="118">
        <f t="shared" si="1"/>
        <v>0.30592486493444637</v>
      </c>
      <c r="N29" s="117">
        <v>738893865</v>
      </c>
      <c r="O29" s="118">
        <f t="shared" si="2"/>
        <v>0.23135837898141354</v>
      </c>
      <c r="P29" s="117">
        <v>738893859</v>
      </c>
      <c r="Q29" s="74">
        <f t="shared" si="3"/>
        <v>0.23135837710272658</v>
      </c>
      <c r="R29">
        <f t="shared" si="4"/>
        <v>3193719926</v>
      </c>
      <c r="S29">
        <f t="shared" si="5"/>
        <v>1</v>
      </c>
    </row>
    <row r="30" spans="1:19" ht="36.75" customHeight="1" thickBot="1" x14ac:dyDescent="0.4">
      <c r="A30" s="38"/>
      <c r="B30" s="11"/>
      <c r="C30" s="62"/>
      <c r="D30" s="62"/>
      <c r="E30" s="62"/>
      <c r="F30" s="62"/>
      <c r="G30" s="189" t="s">
        <v>83</v>
      </c>
      <c r="H30" s="65" t="s">
        <v>59</v>
      </c>
      <c r="I30" s="71">
        <v>150393000</v>
      </c>
      <c r="J30" s="117">
        <v>50631167</v>
      </c>
      <c r="K30" s="118">
        <f t="shared" si="0"/>
        <v>0.3366590665788966</v>
      </c>
      <c r="L30" s="117">
        <v>38423376</v>
      </c>
      <c r="M30" s="118">
        <f t="shared" si="1"/>
        <v>0.25548646546049353</v>
      </c>
      <c r="N30" s="117">
        <v>37120675</v>
      </c>
      <c r="O30" s="118">
        <f t="shared" si="2"/>
        <v>0.24682448651200523</v>
      </c>
      <c r="P30" s="117">
        <v>24217782</v>
      </c>
      <c r="Q30" s="74">
        <f t="shared" si="3"/>
        <v>0.16102998144860464</v>
      </c>
      <c r="R30">
        <f t="shared" si="4"/>
        <v>150393000</v>
      </c>
      <c r="S30">
        <f t="shared" si="5"/>
        <v>1</v>
      </c>
    </row>
    <row r="31" spans="1:19" ht="36.75" customHeight="1" thickBot="1" x14ac:dyDescent="0.4">
      <c r="A31" s="38"/>
      <c r="B31" s="11"/>
      <c r="C31" s="62"/>
      <c r="D31" s="62"/>
      <c r="E31" s="62"/>
      <c r="F31" s="62"/>
      <c r="G31" s="189"/>
      <c r="H31" s="65" t="s">
        <v>84</v>
      </c>
      <c r="I31" s="120">
        <v>464640000</v>
      </c>
      <c r="J31" s="117">
        <v>178885150</v>
      </c>
      <c r="K31" s="118">
        <f t="shared" si="0"/>
        <v>0.38499730974517904</v>
      </c>
      <c r="L31" s="117">
        <v>86204775</v>
      </c>
      <c r="M31" s="118">
        <f t="shared" si="1"/>
        <v>0.18553024922520661</v>
      </c>
      <c r="N31" s="117">
        <v>170665225</v>
      </c>
      <c r="O31" s="118">
        <f t="shared" si="2"/>
        <v>0.36730635545798895</v>
      </c>
      <c r="P31" s="117">
        <v>28884850</v>
      </c>
      <c r="Q31" s="74">
        <f t="shared" si="3"/>
        <v>6.2166085571625347E-2</v>
      </c>
      <c r="R31">
        <f t="shared" si="4"/>
        <v>464640000</v>
      </c>
      <c r="S31">
        <f t="shared" si="5"/>
        <v>1</v>
      </c>
    </row>
    <row r="32" spans="1:19" ht="36.75" customHeight="1" thickBot="1" x14ac:dyDescent="0.4">
      <c r="A32" s="38"/>
      <c r="B32" s="11"/>
      <c r="C32" s="62"/>
      <c r="D32" s="62"/>
      <c r="E32" s="62"/>
      <c r="F32" s="62"/>
      <c r="G32" s="189" t="s">
        <v>85</v>
      </c>
      <c r="H32" s="65" t="s">
        <v>57</v>
      </c>
      <c r="I32" s="120">
        <v>96622700</v>
      </c>
      <c r="J32" s="117">
        <v>31127983</v>
      </c>
      <c r="K32" s="118">
        <f t="shared" si="0"/>
        <v>0.32216014456230263</v>
      </c>
      <c r="L32" s="117">
        <v>20758867</v>
      </c>
      <c r="M32" s="118">
        <f t="shared" si="1"/>
        <v>0.21484461725867732</v>
      </c>
      <c r="N32" s="117">
        <v>32880118</v>
      </c>
      <c r="O32" s="118">
        <f t="shared" si="2"/>
        <v>0.34029392678946047</v>
      </c>
      <c r="P32" s="117">
        <v>11855732</v>
      </c>
      <c r="Q32" s="74">
        <f t="shared" si="3"/>
        <v>0.1227013113895596</v>
      </c>
      <c r="R32">
        <f t="shared" si="4"/>
        <v>96622700</v>
      </c>
      <c r="S32">
        <f t="shared" si="5"/>
        <v>1</v>
      </c>
    </row>
    <row r="33" spans="1:27" ht="36.75" customHeight="1" thickBot="1" x14ac:dyDescent="0.4">
      <c r="A33" s="38"/>
      <c r="B33" s="11"/>
      <c r="C33" s="62"/>
      <c r="D33" s="62"/>
      <c r="E33" s="62"/>
      <c r="F33" s="62"/>
      <c r="G33" s="189"/>
      <c r="H33" s="65" t="s">
        <v>58</v>
      </c>
      <c r="I33" s="71">
        <v>35000000</v>
      </c>
      <c r="J33" s="117">
        <v>11800000</v>
      </c>
      <c r="K33" s="118">
        <f t="shared" si="0"/>
        <v>0.33714285714285713</v>
      </c>
      <c r="L33" s="117">
        <v>9000000</v>
      </c>
      <c r="M33" s="118">
        <f t="shared" si="1"/>
        <v>0.25714285714285712</v>
      </c>
      <c r="N33" s="117">
        <v>9000000</v>
      </c>
      <c r="O33" s="118">
        <f t="shared" si="2"/>
        <v>0.25714285714285712</v>
      </c>
      <c r="P33" s="117">
        <v>5200000</v>
      </c>
      <c r="Q33" s="74">
        <f t="shared" si="3"/>
        <v>0.14857142857142858</v>
      </c>
      <c r="R33">
        <f t="shared" si="4"/>
        <v>35000000</v>
      </c>
      <c r="S33">
        <f t="shared" si="5"/>
        <v>1</v>
      </c>
    </row>
    <row r="34" spans="1:27" ht="36.75" customHeight="1" thickBot="1" x14ac:dyDescent="0.4">
      <c r="A34" s="38"/>
      <c r="B34" s="11"/>
      <c r="C34" s="62"/>
      <c r="D34" s="62"/>
      <c r="E34" s="62"/>
      <c r="F34" s="62"/>
      <c r="G34" s="189"/>
      <c r="H34" s="65" t="s">
        <v>86</v>
      </c>
      <c r="I34" s="71">
        <v>121613500</v>
      </c>
      <c r="J34" s="117">
        <v>37869135</v>
      </c>
      <c r="K34" s="118">
        <f t="shared" si="0"/>
        <v>0.31138923721461842</v>
      </c>
      <c r="L34" s="117">
        <v>28677970</v>
      </c>
      <c r="M34" s="118">
        <f t="shared" si="1"/>
        <v>0.23581238924954878</v>
      </c>
      <c r="N34" s="117">
        <v>30248510</v>
      </c>
      <c r="O34" s="118">
        <f t="shared" si="2"/>
        <v>0.24872658051943247</v>
      </c>
      <c r="P34" s="117">
        <v>24817885</v>
      </c>
      <c r="Q34" s="74">
        <f t="shared" si="3"/>
        <v>0.20407179301640033</v>
      </c>
      <c r="R34">
        <f t="shared" si="4"/>
        <v>121613500</v>
      </c>
      <c r="S34">
        <f t="shared" si="5"/>
        <v>1</v>
      </c>
    </row>
    <row r="35" spans="1:27" ht="36.75" customHeight="1" thickBot="1" x14ac:dyDescent="0.4">
      <c r="A35" s="80"/>
      <c r="B35" s="77"/>
      <c r="C35" s="60"/>
      <c r="D35" s="60"/>
      <c r="E35" s="60"/>
      <c r="F35" s="60"/>
      <c r="G35" s="189"/>
      <c r="H35" s="65" t="s">
        <v>87</v>
      </c>
      <c r="I35" s="71">
        <v>410000000</v>
      </c>
      <c r="J35" s="117">
        <v>136666672</v>
      </c>
      <c r="K35" s="118">
        <f t="shared" si="0"/>
        <v>0.33333334634146339</v>
      </c>
      <c r="L35" s="117">
        <v>102499998</v>
      </c>
      <c r="M35" s="118">
        <f t="shared" si="1"/>
        <v>0.24999999512195123</v>
      </c>
      <c r="N35" s="117">
        <v>102499998</v>
      </c>
      <c r="O35" s="118">
        <f t="shared" si="2"/>
        <v>0.24999999512195123</v>
      </c>
      <c r="P35" s="117">
        <v>68333332</v>
      </c>
      <c r="Q35" s="78">
        <f t="shared" si="3"/>
        <v>0.16666666341463415</v>
      </c>
      <c r="R35">
        <f t="shared" si="4"/>
        <v>410000000</v>
      </c>
      <c r="S35">
        <f t="shared" si="5"/>
        <v>1</v>
      </c>
    </row>
    <row r="36" spans="1:27" ht="45.75" customHeight="1" thickBot="1" x14ac:dyDescent="0.4">
      <c r="A36" s="38"/>
      <c r="B36" s="11"/>
      <c r="C36" s="62"/>
      <c r="D36" s="62"/>
      <c r="E36" s="62"/>
      <c r="F36" s="62"/>
      <c r="G36" s="189" t="s">
        <v>88</v>
      </c>
      <c r="H36" s="65" t="s">
        <v>89</v>
      </c>
      <c r="I36" s="71">
        <v>148927000</v>
      </c>
      <c r="J36" s="117">
        <v>75456000</v>
      </c>
      <c r="K36" s="118">
        <f t="shared" si="0"/>
        <v>0.50666433890429541</v>
      </c>
      <c r="L36" s="117">
        <v>73471000</v>
      </c>
      <c r="M36" s="118">
        <f t="shared" si="1"/>
        <v>0.49333566109570459</v>
      </c>
      <c r="N36" s="117">
        <v>0</v>
      </c>
      <c r="O36" s="118">
        <f t="shared" si="2"/>
        <v>0</v>
      </c>
      <c r="P36" s="117">
        <v>0</v>
      </c>
      <c r="Q36" s="74">
        <f t="shared" si="3"/>
        <v>0</v>
      </c>
      <c r="R36">
        <f t="shared" si="4"/>
        <v>148927000</v>
      </c>
      <c r="S36">
        <f t="shared" si="5"/>
        <v>1</v>
      </c>
    </row>
    <row r="37" spans="1:27" ht="76.5" customHeight="1" thickBot="1" x14ac:dyDescent="0.4">
      <c r="A37" s="38"/>
      <c r="B37" s="11"/>
      <c r="C37" s="62"/>
      <c r="D37" s="62"/>
      <c r="E37" s="62"/>
      <c r="F37" s="62"/>
      <c r="G37" s="189"/>
      <c r="H37" s="65" t="s">
        <v>90</v>
      </c>
      <c r="I37" s="71">
        <v>149510000</v>
      </c>
      <c r="J37" s="117">
        <v>45538075</v>
      </c>
      <c r="K37" s="118">
        <f t="shared" si="0"/>
        <v>0.30458213497424924</v>
      </c>
      <c r="L37" s="117">
        <v>44192075</v>
      </c>
      <c r="M37" s="118">
        <f t="shared" si="1"/>
        <v>0.29557939268276368</v>
      </c>
      <c r="N37" s="117">
        <v>31059075</v>
      </c>
      <c r="O37" s="118">
        <f t="shared" si="2"/>
        <v>0.20773911444050566</v>
      </c>
      <c r="P37" s="117">
        <v>28720775</v>
      </c>
      <c r="Q37" s="74">
        <f t="shared" si="3"/>
        <v>0.19209935790248145</v>
      </c>
      <c r="R37">
        <f t="shared" si="4"/>
        <v>149510000</v>
      </c>
      <c r="S37">
        <f t="shared" si="5"/>
        <v>1</v>
      </c>
    </row>
    <row r="38" spans="1:27" ht="60.75" customHeight="1" thickBot="1" x14ac:dyDescent="0.4">
      <c r="A38" s="38"/>
      <c r="B38" s="11"/>
      <c r="C38" s="60"/>
      <c r="D38" s="60"/>
      <c r="E38" s="60"/>
      <c r="F38" s="62"/>
      <c r="G38" s="189"/>
      <c r="H38" s="65" t="s">
        <v>91</v>
      </c>
      <c r="I38" s="71">
        <v>50696000</v>
      </c>
      <c r="J38" s="117">
        <v>12096000</v>
      </c>
      <c r="K38" s="118">
        <f t="shared" si="0"/>
        <v>0.23859870601230868</v>
      </c>
      <c r="L38" s="117">
        <v>23550000</v>
      </c>
      <c r="M38" s="118">
        <f t="shared" si="1"/>
        <v>0.46453369102098785</v>
      </c>
      <c r="N38" s="117">
        <v>10800000</v>
      </c>
      <c r="O38" s="118">
        <f t="shared" si="2"/>
        <v>0.2130345589395613</v>
      </c>
      <c r="P38" s="117">
        <v>4250000</v>
      </c>
      <c r="Q38" s="74">
        <f t="shared" si="3"/>
        <v>8.3833044027142187E-2</v>
      </c>
      <c r="R38">
        <f t="shared" si="4"/>
        <v>50696000</v>
      </c>
      <c r="S38">
        <f t="shared" si="5"/>
        <v>1</v>
      </c>
    </row>
    <row r="39" spans="1:27" ht="45.75" customHeight="1" thickBot="1" x14ac:dyDescent="0.4">
      <c r="A39" s="38"/>
      <c r="B39" s="11"/>
      <c r="C39" s="34" t="s">
        <v>27</v>
      </c>
      <c r="D39" s="34" t="s">
        <v>28</v>
      </c>
      <c r="E39" s="34">
        <v>66</v>
      </c>
      <c r="F39" s="62"/>
      <c r="G39" s="189" t="s">
        <v>92</v>
      </c>
      <c r="H39" s="65" t="s">
        <v>93</v>
      </c>
      <c r="I39" s="71">
        <v>22437500</v>
      </c>
      <c r="J39" s="117">
        <v>8280500</v>
      </c>
      <c r="K39" s="118">
        <f t="shared" si="0"/>
        <v>0.36904735376044567</v>
      </c>
      <c r="L39" s="117">
        <v>9200000</v>
      </c>
      <c r="M39" s="118">
        <f t="shared" si="1"/>
        <v>0.41002785515320334</v>
      </c>
      <c r="N39" s="117">
        <v>0</v>
      </c>
      <c r="O39" s="118">
        <f t="shared" si="2"/>
        <v>0</v>
      </c>
      <c r="P39" s="117">
        <v>4957000</v>
      </c>
      <c r="Q39" s="74">
        <f t="shared" si="3"/>
        <v>0.22092479108635096</v>
      </c>
      <c r="R39">
        <f>J39+L39+N39+P39</f>
        <v>22437500</v>
      </c>
      <c r="S39">
        <f>K39+M39+O39+Q39</f>
        <v>1</v>
      </c>
    </row>
    <row r="40" spans="1:27" ht="41.25" customHeight="1" thickBot="1" x14ac:dyDescent="0.4">
      <c r="A40" s="38"/>
      <c r="B40" s="11"/>
      <c r="C40" s="11"/>
      <c r="D40" s="35"/>
      <c r="E40" s="35"/>
      <c r="F40" s="60"/>
      <c r="G40" s="189"/>
      <c r="H40" s="65" t="s">
        <v>94</v>
      </c>
      <c r="I40" s="71">
        <v>14150000</v>
      </c>
      <c r="J40" s="117">
        <v>1550000</v>
      </c>
      <c r="K40" s="118">
        <f t="shared" si="0"/>
        <v>0.10954063604240283</v>
      </c>
      <c r="L40" s="117">
        <v>4200000</v>
      </c>
      <c r="M40" s="118">
        <f t="shared" si="1"/>
        <v>0.29681978798586572</v>
      </c>
      <c r="N40" s="117">
        <v>0</v>
      </c>
      <c r="O40" s="118">
        <f t="shared" si="2"/>
        <v>0</v>
      </c>
      <c r="P40" s="117">
        <v>8400000</v>
      </c>
      <c r="Q40" s="74">
        <f t="shared" si="3"/>
        <v>0.59363957597173145</v>
      </c>
      <c r="R40">
        <f>J40+L40+N40+P40</f>
        <v>14150000</v>
      </c>
      <c r="S40">
        <f>K40+M40+O40+Q40</f>
        <v>1</v>
      </c>
    </row>
    <row r="41" spans="1:27" x14ac:dyDescent="0.35">
      <c r="A41" s="8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1:27" ht="15" customHeight="1" x14ac:dyDescent="0.35">
      <c r="A42" s="135"/>
      <c r="B42" s="135"/>
      <c r="C42" s="163"/>
      <c r="D42" s="2"/>
    </row>
    <row r="43" spans="1:27" ht="15" customHeight="1" x14ac:dyDescent="0.35">
      <c r="A43" s="135"/>
      <c r="B43" s="135"/>
      <c r="C43" s="163"/>
      <c r="D43" s="2"/>
      <c r="R43" s="54">
        <f>SUM(R8:R42)</f>
        <v>7871278276</v>
      </c>
    </row>
    <row r="44" spans="1:27" ht="15" customHeight="1" x14ac:dyDescent="0.35">
      <c r="A44" s="135"/>
      <c r="B44" s="135"/>
      <c r="C44" s="163"/>
      <c r="D44" s="2"/>
    </row>
    <row r="45" spans="1:27" ht="15" customHeight="1" x14ac:dyDescent="0.35">
      <c r="A45" s="135"/>
      <c r="B45" s="135"/>
      <c r="C45" s="163"/>
      <c r="D45" s="2"/>
    </row>
    <row r="46" spans="1:27" ht="15" customHeight="1" x14ac:dyDescent="0.35">
      <c r="A46" s="135"/>
      <c r="B46" s="135"/>
      <c r="C46" s="163"/>
      <c r="D46" s="2"/>
      <c r="G46" s="54"/>
      <c r="H46" s="54"/>
      <c r="I46" s="54"/>
    </row>
    <row r="47" spans="1:27" ht="15" customHeight="1" x14ac:dyDescent="0.35">
      <c r="A47" s="135"/>
      <c r="B47" s="135"/>
      <c r="C47" s="163"/>
      <c r="D47" s="2"/>
    </row>
    <row r="48" spans="1:27" ht="15" customHeight="1" x14ac:dyDescent="0.35">
      <c r="A48" s="135"/>
      <c r="B48" s="135"/>
      <c r="C48" s="163"/>
      <c r="D48" s="2"/>
    </row>
    <row r="49" spans="1:4" x14ac:dyDescent="0.35">
      <c r="A49" s="135"/>
      <c r="C49" s="163"/>
      <c r="D49" s="4"/>
    </row>
  </sheetData>
  <mergeCells count="32">
    <mergeCell ref="G27:G28"/>
    <mergeCell ref="G36:G38"/>
    <mergeCell ref="A1:Q1"/>
    <mergeCell ref="A5:A7"/>
    <mergeCell ref="B5:B7"/>
    <mergeCell ref="C5:C7"/>
    <mergeCell ref="D5:D7"/>
    <mergeCell ref="E5:E7"/>
    <mergeCell ref="F5:F7"/>
    <mergeCell ref="G5:G7"/>
    <mergeCell ref="I5:I7"/>
    <mergeCell ref="J5:K5"/>
    <mergeCell ref="L5:M5"/>
    <mergeCell ref="N5:O5"/>
    <mergeCell ref="P5:Q5"/>
    <mergeCell ref="H5:H7"/>
    <mergeCell ref="A42:A49"/>
    <mergeCell ref="B42:B48"/>
    <mergeCell ref="C42:C49"/>
    <mergeCell ref="A3:Q3"/>
    <mergeCell ref="A2:Q2"/>
    <mergeCell ref="G13:G17"/>
    <mergeCell ref="G18:G21"/>
    <mergeCell ref="G22:G24"/>
    <mergeCell ref="G25:G26"/>
    <mergeCell ref="F22:F26"/>
    <mergeCell ref="G39:G40"/>
    <mergeCell ref="G30:G31"/>
    <mergeCell ref="G32:G35"/>
    <mergeCell ref="F8:F12"/>
    <mergeCell ref="G8:G12"/>
    <mergeCell ref="F27:F28"/>
  </mergeCells>
  <pageMargins left="0.11811023622047245" right="0.11811023622047245" top="0.59055118110236227" bottom="0.34" header="0.51181102362204722" footer="0.22"/>
  <pageSetup paperSize="14" scale="60" orientation="landscape" horizontalDpi="4294967293" r:id="rId1"/>
  <rowBreaks count="1" manualBreakCount="1">
    <brk id="1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RencanaStrategis</vt:lpstr>
      <vt:lpstr>IndikatorKinerjaUtama</vt:lpstr>
      <vt:lpstr>RencanaKinerjaTahunan</vt:lpstr>
      <vt:lpstr>PerjanjianKinerjaBupatidanSKPD</vt:lpstr>
      <vt:lpstr>RencanaAksiCapaianPerjanjianKin</vt:lpstr>
      <vt:lpstr>RencanaAksiAnggaranPendukungSas</vt:lpstr>
      <vt:lpstr>IndikatorKinerjaUtama!Print_Area</vt:lpstr>
      <vt:lpstr>PerjanjianKinerjaBupatidanSKPD!Print_Area</vt:lpstr>
      <vt:lpstr>RencanaAksiAnggaranPendukungSas!Print_Area</vt:lpstr>
      <vt:lpstr>RencanaAksiCapaianPerjanjianKin!Print_Area</vt:lpstr>
      <vt:lpstr>RencanaKinerjaTahunan!Print_Area</vt:lpstr>
      <vt:lpstr>RencanaStrategis!Print_Area</vt:lpstr>
      <vt:lpstr>RencanaAksiAnggaranPendukungSas!Print_Titles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2021-04-21T04:58:16Z</cp:lastPrinted>
  <dcterms:created xsi:type="dcterms:W3CDTF">2020-03-10T08:02:03Z</dcterms:created>
  <dcterms:modified xsi:type="dcterms:W3CDTF">2022-03-02T07:17:13Z</dcterms:modified>
</cp:coreProperties>
</file>