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6E3A618B-841A-4FB9-A374-DD20DC27C231}" xr6:coauthVersionLast="47" xr6:coauthVersionMax="47" xr10:uidLastSave="{00000000-0000-0000-0000-000000000000}"/>
  <bookViews>
    <workbookView xWindow="-120" yWindow="-120" windowWidth="20730" windowHeight="11760" xr2:uid="{28C4B120-6E12-4605-9F89-D14458781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K61" i="1"/>
  <c r="L60" i="1"/>
  <c r="M60" i="1" s="1"/>
  <c r="J60" i="1"/>
  <c r="I60" i="1"/>
  <c r="M59" i="1"/>
  <c r="K59" i="1"/>
  <c r="M58" i="1"/>
  <c r="K58" i="1"/>
  <c r="L57" i="1"/>
  <c r="J57" i="1"/>
  <c r="I57" i="1"/>
  <c r="M56" i="1"/>
  <c r="K56" i="1"/>
  <c r="M55" i="1"/>
  <c r="K55" i="1"/>
  <c r="M54" i="1"/>
  <c r="K54" i="1"/>
  <c r="M53" i="1"/>
  <c r="K53" i="1"/>
  <c r="L52" i="1"/>
  <c r="J52" i="1"/>
  <c r="I52" i="1"/>
  <c r="I49" i="1" s="1"/>
  <c r="M51" i="1"/>
  <c r="K51" i="1"/>
  <c r="L50" i="1"/>
  <c r="M50" i="1" s="1"/>
  <c r="J50" i="1"/>
  <c r="I50" i="1"/>
  <c r="M47" i="1"/>
  <c r="K47" i="1"/>
  <c r="M46" i="1"/>
  <c r="K46" i="1"/>
  <c r="L45" i="1"/>
  <c r="J45" i="1"/>
  <c r="I45" i="1"/>
  <c r="M44" i="1"/>
  <c r="K44" i="1"/>
  <c r="M43" i="1"/>
  <c r="K43" i="1"/>
  <c r="M42" i="1"/>
  <c r="K42" i="1"/>
  <c r="M41" i="1"/>
  <c r="L41" i="1"/>
  <c r="J41" i="1"/>
  <c r="I41" i="1"/>
  <c r="M40" i="1"/>
  <c r="K40" i="1"/>
  <c r="M39" i="1"/>
  <c r="K39" i="1"/>
  <c r="M38" i="1"/>
  <c r="K38" i="1"/>
  <c r="M37" i="1"/>
  <c r="K37" i="1"/>
  <c r="L36" i="1"/>
  <c r="M36" i="1" s="1"/>
  <c r="J36" i="1"/>
  <c r="I36" i="1"/>
  <c r="M35" i="1"/>
  <c r="K35" i="1"/>
  <c r="M34" i="1"/>
  <c r="K34" i="1"/>
  <c r="M33" i="1"/>
  <c r="K33" i="1"/>
  <c r="L32" i="1"/>
  <c r="M32" i="1" s="1"/>
  <c r="J32" i="1"/>
  <c r="I32" i="1"/>
  <c r="M31" i="1"/>
  <c r="K31" i="1"/>
  <c r="M30" i="1"/>
  <c r="K30" i="1"/>
  <c r="M29" i="1"/>
  <c r="K29" i="1"/>
  <c r="M28" i="1"/>
  <c r="L28" i="1"/>
  <c r="J28" i="1"/>
  <c r="I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L20" i="1"/>
  <c r="M20" i="1" s="1"/>
  <c r="J20" i="1"/>
  <c r="I20" i="1"/>
  <c r="K19" i="1"/>
  <c r="K18" i="1"/>
  <c r="K17" i="1"/>
  <c r="L16" i="1"/>
  <c r="J16" i="1"/>
  <c r="I16" i="1"/>
  <c r="M15" i="1"/>
  <c r="K15" i="1"/>
  <c r="L14" i="1"/>
  <c r="M14" i="1" s="1"/>
  <c r="J14" i="1"/>
  <c r="I14" i="1"/>
  <c r="M13" i="1"/>
  <c r="K13" i="1"/>
  <c r="L12" i="1"/>
  <c r="J12" i="1"/>
  <c r="I12" i="1"/>
  <c r="M11" i="1"/>
  <c r="K11" i="1"/>
  <c r="M10" i="1"/>
  <c r="K10" i="1"/>
  <c r="L9" i="1"/>
  <c r="K9" i="1"/>
  <c r="J9" i="1"/>
  <c r="I9" i="1"/>
  <c r="J8" i="1" l="1"/>
  <c r="M12" i="1"/>
  <c r="M9" i="1"/>
  <c r="L49" i="1"/>
  <c r="M45" i="1"/>
  <c r="J49" i="1"/>
  <c r="K49" i="1" s="1"/>
  <c r="L8" i="1"/>
  <c r="M8" i="1" s="1"/>
  <c r="M57" i="1"/>
  <c r="I8" i="1"/>
  <c r="I62" i="1" s="1"/>
  <c r="K8" i="1"/>
  <c r="M52" i="1"/>
  <c r="M49" i="1" l="1"/>
  <c r="L62" i="1"/>
  <c r="K62" i="1"/>
  <c r="J62" i="1"/>
  <c r="M62" i="1" l="1"/>
</calcChain>
</file>

<file path=xl/sharedStrings.xml><?xml version="1.0" encoding="utf-8"?>
<sst xmlns="http://schemas.openxmlformats.org/spreadsheetml/2006/main" count="222" uniqueCount="155">
  <si>
    <r>
      <rPr>
        <b/>
        <sz val="11"/>
        <rFont val="Arial"/>
        <family val="2"/>
      </rPr>
      <t>Kode</t>
    </r>
  </si>
  <si>
    <r>
      <rPr>
        <b/>
        <sz val="11"/>
        <rFont val="Arial"/>
        <family val="2"/>
      </rPr>
      <t>Uraian</t>
    </r>
  </si>
  <si>
    <t>Indikator</t>
  </si>
  <si>
    <t>Satuan</t>
  </si>
  <si>
    <r>
      <rPr>
        <b/>
        <sz val="11"/>
        <rFont val="Arial"/>
        <family val="2"/>
      </rPr>
      <t>Urusan</t>
    </r>
  </si>
  <si>
    <r>
      <rPr>
        <b/>
        <sz val="11"/>
        <rFont val="Arial"/>
        <family val="2"/>
      </rPr>
      <t>Bidang Urusan</t>
    </r>
  </si>
  <si>
    <r>
      <rPr>
        <b/>
        <sz val="11"/>
        <rFont val="Arial"/>
        <family val="2"/>
      </rPr>
      <t>Program</t>
    </r>
  </si>
  <si>
    <r>
      <rPr>
        <b/>
        <sz val="11"/>
        <rFont val="Arial"/>
        <family val="2"/>
      </rPr>
      <t>Kegiatan</t>
    </r>
  </si>
  <si>
    <r>
      <rPr>
        <b/>
        <sz val="11"/>
        <rFont val="Arial"/>
        <family val="2"/>
      </rPr>
      <t>Sub Kegiatan</t>
    </r>
  </si>
  <si>
    <t>ANGGARAN</t>
  </si>
  <si>
    <t>REALISASI</t>
  </si>
  <si>
    <r>
      <rPr>
        <b/>
        <sz val="11"/>
        <rFont val="Arial"/>
        <family val="2"/>
      </rPr>
      <t>UNSUR PENDUKUNG URUSAN PEMERINTAHAN</t>
    </r>
  </si>
  <si>
    <t>DEFINITIF</t>
  </si>
  <si>
    <t>PERUBAHAN</t>
  </si>
  <si>
    <t>±</t>
  </si>
  <si>
    <t>Rp</t>
  </si>
  <si>
    <t>%</t>
  </si>
  <si>
    <t>SEKRETARIAT DPRD</t>
  </si>
  <si>
    <r>
      <rPr>
        <b/>
        <sz val="11"/>
        <rFont val="Arial"/>
        <family val="2"/>
      </rPr>
      <t>PROGRAM PENUNJANG URUSAN PEMERINTAHAN DAERAH KABUPATEN/KOTA</t>
    </r>
  </si>
  <si>
    <t xml:space="preserve">Prosentase Ketercapaian perencanaan dan keuangan
Prosentase terpenuhinya layanan umum, kepegawaian dan keuangan perangkat daerah
Prosentase implementasi tugas dan kewajiban fasilitasi terhadap DPRD yang terselesaikan sesuai SOP
</t>
  </si>
  <si>
    <t>%
%
%</t>
  </si>
  <si>
    <r>
      <rPr>
        <b/>
        <sz val="11"/>
        <rFont val="Arial"/>
        <family val="2"/>
      </rPr>
      <t>2.01</t>
    </r>
  </si>
  <si>
    <r>
      <rPr>
        <b/>
        <sz val="11"/>
        <rFont val="Arial"/>
        <family val="2"/>
      </rPr>
      <t>Perencanaan, Penganggaran, dan Evaluasi Kinerja Perangkat Daerah</t>
    </r>
  </si>
  <si>
    <t xml:space="preserve">Jumlah dokumen perencanaan, penganggaran, dan evaluasi kinerja perangkat daerah
</t>
  </si>
  <si>
    <t>dokumen</t>
  </si>
  <si>
    <r>
      <rPr>
        <sz val="11"/>
        <rFont val="Arial MT"/>
        <family val="2"/>
      </rPr>
      <t>2.01</t>
    </r>
  </si>
  <si>
    <r>
      <rPr>
        <sz val="11"/>
        <rFont val="Arial MT"/>
        <family val="2"/>
      </rPr>
      <t>Penyusunan Dokumen Perencanaan Perangkat Daerah</t>
    </r>
  </si>
  <si>
    <t xml:space="preserve">Jumlah Dokumen Perencanaan Perangkat Daerah
</t>
  </si>
  <si>
    <r>
      <rPr>
        <sz val="11"/>
        <rFont val="Arial MT"/>
        <family val="2"/>
      </rPr>
      <t>Evaluasi Kinerja Perangkat Daerah</t>
    </r>
  </si>
  <si>
    <t xml:space="preserve">Jumlah Laporan Evaluasi Kinerja Perangkat Daerah
</t>
  </si>
  <si>
    <t>laporan</t>
  </si>
  <si>
    <r>
      <rPr>
        <b/>
        <sz val="11"/>
        <rFont val="Arial"/>
        <family val="2"/>
      </rPr>
      <t>2.02</t>
    </r>
  </si>
  <si>
    <r>
      <rPr>
        <b/>
        <sz val="11"/>
        <rFont val="Arial"/>
        <family val="2"/>
      </rPr>
      <t>Administrasi Keuangan Perangkat Daerah</t>
    </r>
  </si>
  <si>
    <t xml:space="preserve">Jumlah Dokumentasi Administrasi Keuangan Perangkat Daerah
</t>
  </si>
  <si>
    <r>
      <rPr>
        <sz val="11"/>
        <rFont val="Arial MT"/>
        <family val="2"/>
      </rPr>
      <t>2.02</t>
    </r>
  </si>
  <si>
    <r>
      <rPr>
        <sz val="11"/>
        <rFont val="Arial MT"/>
        <family val="2"/>
      </rPr>
      <t>Penyediaan Gaji dan Tunjangan ASN</t>
    </r>
  </si>
  <si>
    <t xml:space="preserve">Jumlah Orang yang Menerima Gaji dan Tunjangan ASN
</t>
  </si>
  <si>
    <t>orang</t>
  </si>
  <si>
    <r>
      <rPr>
        <b/>
        <sz val="11"/>
        <rFont val="Arial"/>
        <family val="2"/>
      </rPr>
      <t>2.03</t>
    </r>
  </si>
  <si>
    <r>
      <rPr>
        <b/>
        <sz val="11"/>
        <rFont val="Arial"/>
        <family val="2"/>
      </rPr>
      <t>Administrasi Barang Milik Daerah pada Perangkat Daerah</t>
    </r>
  </si>
  <si>
    <t xml:space="preserve">Jumlah dokumen administrasi barang milik daerah setwan dalam pembayaran asuransi kendaraan dinas setwan
</t>
  </si>
  <si>
    <r>
      <rPr>
        <sz val="11"/>
        <rFont val="Arial MT"/>
        <family val="2"/>
      </rPr>
      <t>2.03</t>
    </r>
  </si>
  <si>
    <r>
      <rPr>
        <sz val="11"/>
        <rFont val="Arial MT"/>
        <family val="2"/>
      </rPr>
      <t>Pengamanan Barang Milik Daerah SKPD</t>
    </r>
  </si>
  <si>
    <t xml:space="preserve">Jumlah Dokumen Pengamanan Barang Milik Daerah SKPD
</t>
  </si>
  <si>
    <t>2.05</t>
  </si>
  <si>
    <t>Administrasi Kepegawaian Perangkat Daerah</t>
  </si>
  <si>
    <t>Pengadaan pakaian dinas beserta atribut kelengkapannya</t>
  </si>
  <si>
    <t>Bimbingan teknis implementasi perundang undangan</t>
  </si>
  <si>
    <t>Sosialisasi Peraturan Perundang-undangan</t>
  </si>
  <si>
    <r>
      <rPr>
        <b/>
        <sz val="11"/>
        <rFont val="Arial"/>
        <family val="2"/>
      </rPr>
      <t>2.06</t>
    </r>
  </si>
  <si>
    <r>
      <rPr>
        <b/>
        <sz val="11"/>
        <rFont val="Arial"/>
        <family val="2"/>
      </rPr>
      <t>Administrasi Umum Perangkat Daerah</t>
    </r>
  </si>
  <si>
    <t xml:space="preserve">Jumlah dokumen administrasi umum kantor setwan kab. cilacap
</t>
  </si>
  <si>
    <r>
      <rPr>
        <sz val="11"/>
        <rFont val="Arial MT"/>
        <family val="2"/>
      </rPr>
      <t>2.06</t>
    </r>
  </si>
  <si>
    <r>
      <rPr>
        <sz val="11"/>
        <rFont val="Arial MT"/>
        <family val="2"/>
      </rPr>
      <t>Penyediaan Komponen Instalasi Listrik/Penerangan Bangunan Kantor</t>
    </r>
  </si>
  <si>
    <t>Jumlah Paket Komponen Instalasi Listrik/Penerangan Bangunan Kantor yang Disediakan</t>
  </si>
  <si>
    <t>paket</t>
  </si>
  <si>
    <r>
      <rPr>
        <sz val="11"/>
        <rFont val="Arial MT"/>
        <family val="2"/>
      </rPr>
      <t>Penyediaan Peralatan dan Perlengkapan Kantor</t>
    </r>
  </si>
  <si>
    <t>Jumlah Paket Peralatan dan Perlengkapan Kantor yang Disediakan</t>
  </si>
  <si>
    <r>
      <rPr>
        <sz val="11"/>
        <rFont val="Arial MT"/>
        <family val="2"/>
      </rPr>
      <t>Penyediaan Bahan Logistik Kantor</t>
    </r>
  </si>
  <si>
    <t>Jumlah Paket Bahan Logistik Kantor yang Disediakan</t>
  </si>
  <si>
    <r>
      <rPr>
        <sz val="11"/>
        <rFont val="Arial MT"/>
        <family val="2"/>
      </rPr>
      <t>Penyediaan Barang Cetakan dan Penggandaan</t>
    </r>
  </si>
  <si>
    <t>Jumlah Paket Barang Cetakan dan Penggandaan yang Disediakan</t>
  </si>
  <si>
    <r>
      <rPr>
        <sz val="11"/>
        <rFont val="Arial MT"/>
        <family val="2"/>
      </rPr>
      <t>Penyediaan Bahan Bacaan dan Peraturan Perundang-undangan</t>
    </r>
  </si>
  <si>
    <t>Jumlah Dokumen Bahan Bacaan dan Peraturan Perundang-Undangan yang Disediakan</t>
  </si>
  <si>
    <r>
      <rPr>
        <sz val="11"/>
        <rFont val="Arial MT"/>
        <family val="2"/>
      </rPr>
      <t>Fasilitasi Kunjungan Tamu</t>
    </r>
  </si>
  <si>
    <t>Jumlah Laporan Fasilitasi Kunjungan Tamu</t>
  </si>
  <si>
    <r>
      <rPr>
        <sz val="11"/>
        <rFont val="Arial MT"/>
        <family val="2"/>
      </rPr>
      <t>Penyelenggaraan Rapat Koordinasi dan Konsultasi SKPD</t>
    </r>
  </si>
  <si>
    <t>Jumlah Laporan Penyelenggaraan Rapat Koordinasi dan Konsultasi SKPD</t>
  </si>
  <si>
    <r>
      <rPr>
        <b/>
        <sz val="11"/>
        <rFont val="Arial"/>
        <family val="2"/>
      </rPr>
      <t>2.07</t>
    </r>
  </si>
  <si>
    <r>
      <rPr>
        <b/>
        <sz val="11"/>
        <rFont val="Arial"/>
        <family val="2"/>
      </rPr>
      <t>Pengadaan Barang Milik Daerah Penunjang Urusan Pemerintah Daerah</t>
    </r>
  </si>
  <si>
    <t>Jumlah Dokumen Pengadaan Barang Milik Daerah Penunjang Urusan Pemerintah Daerah</t>
  </si>
  <si>
    <r>
      <rPr>
        <sz val="11"/>
        <rFont val="Arial MT"/>
        <family val="2"/>
      </rPr>
      <t>2.07</t>
    </r>
  </si>
  <si>
    <r>
      <rPr>
        <sz val="11"/>
        <rFont val="Arial MT"/>
        <family val="2"/>
      </rPr>
      <t>Pengadaan Mebel</t>
    </r>
  </si>
  <si>
    <t>Jumlah Paket Mebel yang Disediakan</t>
  </si>
  <si>
    <t>Pengadaan Peralatan dan Mesin Lainnya</t>
  </si>
  <si>
    <t>Jumlah Unit Peralatan dan Mesin Lainnya yang Disediakan</t>
  </si>
  <si>
    <t>unit</t>
  </si>
  <si>
    <t>Pengadaan Sarana dan Prasarana Pendukung Gedung Kantor atau Bangunan Lainnya</t>
  </si>
  <si>
    <t>Jumlah Unit Sarana dan Prasarana Pendukung Gedung Kantor atau Bangunan Lainnya yang Disediakan</t>
  </si>
  <si>
    <r>
      <rPr>
        <b/>
        <sz val="11"/>
        <rFont val="Arial"/>
        <family val="2"/>
      </rPr>
      <t>2.08</t>
    </r>
  </si>
  <si>
    <r>
      <rPr>
        <b/>
        <sz val="11"/>
        <rFont val="Arial"/>
        <family val="2"/>
      </rPr>
      <t>Penyediaan Jasa Penunjang Urusan Pemerintahan Daerah</t>
    </r>
  </si>
  <si>
    <t xml:space="preserve">Jumlah Laporan Penyediaan Jasa penunjang urusan pemerintahan daerah pada setwan kab. cilacap
</t>
  </si>
  <si>
    <r>
      <rPr>
        <sz val="11"/>
        <rFont val="Arial MT"/>
        <family val="2"/>
      </rPr>
      <t>2.08</t>
    </r>
  </si>
  <si>
    <r>
      <rPr>
        <sz val="11"/>
        <rFont val="Arial MT"/>
        <family val="2"/>
      </rPr>
      <t>Penyediaan Jasa Surat Menyurat</t>
    </r>
  </si>
  <si>
    <t>Jumlah Laporan Penyediaan Jasa Surat Menyurat</t>
  </si>
  <si>
    <r>
      <rPr>
        <sz val="11"/>
        <rFont val="Arial MT"/>
        <family val="2"/>
      </rPr>
      <t>Penyediaan Jasa Komunikasi, Sumber Daya Air dan Listrik</t>
    </r>
  </si>
  <si>
    <t>Jumlah Laporan Penyediaan Jasa Komunikasi, Sumber Daya Air dan Listrik yang Disediakan</t>
  </si>
  <si>
    <r>
      <rPr>
        <sz val="11"/>
        <rFont val="Arial MT"/>
        <family val="2"/>
      </rPr>
      <t>Penyediaan Jasa Pelayanan Umum Kantor</t>
    </r>
  </si>
  <si>
    <t>Jumlah Laporan Penyediaan Jasa Pelayanan Umum Kantor yang Disediakan</t>
  </si>
  <si>
    <r>
      <rPr>
        <b/>
        <sz val="11"/>
        <rFont val="Arial"/>
        <family val="2"/>
      </rPr>
      <t>2.09</t>
    </r>
  </si>
  <si>
    <r>
      <rPr>
        <b/>
        <sz val="11"/>
        <rFont val="Arial"/>
        <family val="2"/>
      </rPr>
      <t>Pemeliharaan Barang Milik Daerah Penunjang Urusan Pemerintahan Daerah</t>
    </r>
  </si>
  <si>
    <t>Jumlah Barang Milik Daerah Penunjang Urusan Pemerintahan Daerah yang dipelihara</t>
  </si>
  <si>
    <r>
      <rPr>
        <sz val="11"/>
        <rFont val="Arial MT"/>
        <family val="2"/>
      </rPr>
      <t>2.09</t>
    </r>
  </si>
  <si>
    <r>
      <rPr>
        <sz val="11"/>
        <rFont val="Arial MT"/>
        <family val="2"/>
      </rPr>
      <t>Penyediaan Jasa Pemeliharaan, Biaya Pemeliharaan, Pajak, dan Perizinan Kendaraan Dinas Operasional atau Lapangan</t>
    </r>
  </si>
  <si>
    <t>Jumlah Kendaraan Dinas Operasional atau Lapangan yang Dipelihara dan dibayarkan Pajak dan Perizinannya</t>
  </si>
  <si>
    <r>
      <rPr>
        <sz val="11"/>
        <rFont val="Arial MT"/>
        <family val="2"/>
      </rPr>
      <t>Pemeliharaan Peralatan dan Mesin Lainnya</t>
    </r>
  </si>
  <si>
    <t>Jumlah Peralatan dan Mesin Lainnya yang Dipelihara</t>
  </si>
  <si>
    <r>
      <rPr>
        <sz val="11"/>
        <rFont val="Arial MT"/>
        <family val="2"/>
      </rPr>
      <t>Pemeliharaan/Rehabilitasi Gedung Kantor dan Bangunan Lainnya</t>
    </r>
  </si>
  <si>
    <t>Jumlah Sarana dan Prasarana Gedung Kantor atau Bangunan Lainnya yang Dipelihara/Direhabilitasi</t>
  </si>
  <si>
    <r>
      <rPr>
        <sz val="11"/>
        <rFont val="Arial MT"/>
        <family val="2"/>
      </rPr>
      <t>Pemeliharaan/Rehabilitasi Sarana dan Prasarana Pendukung Gedung Kantor atau Bangunan Lainnya</t>
    </r>
  </si>
  <si>
    <t>Jumlah Sarana dan Prasarana Pendukung Gedung Kantor atau Bangunan Lainnya yang Dipelihara/Direhabilitasi</t>
  </si>
  <si>
    <r>
      <rPr>
        <b/>
        <sz val="11"/>
        <rFont val="Arial"/>
        <family val="2"/>
      </rPr>
      <t>2.15</t>
    </r>
  </si>
  <si>
    <r>
      <rPr>
        <b/>
        <sz val="11"/>
        <rFont val="Arial"/>
        <family val="2"/>
      </rPr>
      <t>Layanan Keuangan dan Kesejahteraan DPRD</t>
    </r>
  </si>
  <si>
    <t>Jumlah laporan keuangan dan kesejahteraan DPRD yang terlayani</t>
  </si>
  <si>
    <t>Laporan</t>
  </si>
  <si>
    <r>
      <rPr>
        <sz val="11"/>
        <rFont val="Arial MT"/>
        <family val="2"/>
      </rPr>
      <t>2.15</t>
    </r>
  </si>
  <si>
    <r>
      <rPr>
        <sz val="11"/>
        <rFont val="Arial MT"/>
        <family val="2"/>
      </rPr>
      <t>Penyelenggaraan Administrasi Keuangan DPRD</t>
    </r>
  </si>
  <si>
    <t>Jumlah Anggota DPRD yang Menerima Hak Keuangan DPRD</t>
  </si>
  <si>
    <r>
      <rPr>
        <sz val="11"/>
        <rFont val="Arial MT"/>
        <family val="2"/>
      </rPr>
      <t>Penyediaan Pakaian Dinas dan Atribut DPRD</t>
    </r>
  </si>
  <si>
    <t>Jumlah Paket Pakaian Dinas dan Atribut DPRD yang Disediakan</t>
  </si>
  <si>
    <r>
      <rPr>
        <sz val="11"/>
        <rFont val="Arial MT"/>
        <family val="2"/>
      </rPr>
      <t>Pelaksanaan Medical Check Up DPRD</t>
    </r>
  </si>
  <si>
    <t>Jumlah Orang yang Mengikuti Medical Check Up DPRD</t>
  </si>
  <si>
    <r>
      <rPr>
        <b/>
        <sz val="11"/>
        <rFont val="Arial"/>
        <family val="2"/>
      </rPr>
      <t>2.16</t>
    </r>
  </si>
  <si>
    <r>
      <rPr>
        <b/>
        <sz val="11"/>
        <rFont val="Arial"/>
        <family val="2"/>
      </rPr>
      <t>Layanan Administrasi DPRD</t>
    </r>
  </si>
  <si>
    <t>Jumlah laporan administrasi DPRD yang terlayani</t>
  </si>
  <si>
    <r>
      <rPr>
        <sz val="11"/>
        <rFont val="Arial MT"/>
        <family val="2"/>
      </rPr>
      <t>2.16</t>
    </r>
  </si>
  <si>
    <t>Fasilitasi Fraksi DPRD</t>
  </si>
  <si>
    <t>Jumlah Laporan Hasil Fasilitasi Fraksi DPRD</t>
  </si>
  <si>
    <r>
      <rPr>
        <sz val="11"/>
        <rFont val="Arial MT"/>
        <family val="2"/>
      </rPr>
      <t>Fasilitasi Rapat Koordinasi dan Konsultasi DPRD</t>
    </r>
  </si>
  <si>
    <t>Jumlah Laporan Hasil Fasilitasi Rapat Koordinasi dan Konsultasi DPRD</t>
  </si>
  <si>
    <r>
      <rPr>
        <b/>
        <sz val="11"/>
        <rFont val="Arial"/>
        <family val="2"/>
      </rPr>
      <t>PROGRAM DUKUNGAN PELAKSANAAN TUGAS DAN FUNGSI DPRD</t>
    </r>
  </si>
  <si>
    <t xml:space="preserve">Prosentase fasilitasi rapat - rapat tepat jadwal </t>
  </si>
  <si>
    <t>Persen</t>
  </si>
  <si>
    <r>
      <rPr>
        <b/>
        <sz val="11"/>
        <rFont val="Arial"/>
        <family val="2"/>
      </rPr>
      <t>Pembentukan Peraturan Daerah dan Peraturan DPRD</t>
    </r>
  </si>
  <si>
    <t xml:space="preserve">Jumlah perda dan peraturan DPRD yang terbentuk
</t>
  </si>
  <si>
    <t>Dokumen</t>
  </si>
  <si>
    <r>
      <rPr>
        <sz val="11"/>
        <rFont val="Arial MT"/>
        <family val="2"/>
      </rPr>
      <t>Penyusunan dan Pembahasan Program Pembentukan Peraturan Daerah</t>
    </r>
  </si>
  <si>
    <t>Jumlah Dokumen Hasil Penyusunan dan Pembahasan Program Pembentukan Peraturan Daerah</t>
  </si>
  <si>
    <r>
      <rPr>
        <b/>
        <sz val="11"/>
        <rFont val="Arial"/>
        <family val="2"/>
      </rPr>
      <t>2.04</t>
    </r>
  </si>
  <si>
    <r>
      <rPr>
        <b/>
        <sz val="11"/>
        <rFont val="Arial"/>
        <family val="2"/>
      </rPr>
      <t>Peningkatan Kapasitas DPRD</t>
    </r>
  </si>
  <si>
    <t xml:space="preserve">Jumlah laporan kegiatan peningkatan kapasitas DPRD
</t>
  </si>
  <si>
    <r>
      <rPr>
        <sz val="11"/>
        <rFont val="Arial MT"/>
        <family val="2"/>
      </rPr>
      <t>2.04</t>
    </r>
  </si>
  <si>
    <r>
      <rPr>
        <sz val="11"/>
        <rFont val="Arial MT"/>
        <family val="2"/>
      </rPr>
      <t>Pendalaman Tugas DPRD</t>
    </r>
  </si>
  <si>
    <t>Jumlah Dokumen Hasil Pendalaman Tugas DPRD</t>
  </si>
  <si>
    <r>
      <rPr>
        <sz val="11"/>
        <rFont val="Arial MT"/>
        <family val="2"/>
      </rPr>
      <t>Publikasi dan Dokumentasi Dewan</t>
    </r>
  </si>
  <si>
    <t>Jumlah Dokumen Penyebarluasan Produk Hukum Daerah, Publikasi dan Dokumentasi Dewan</t>
  </si>
  <si>
    <r>
      <rPr>
        <sz val="11"/>
        <rFont val="Arial MT"/>
        <family val="2"/>
      </rPr>
      <t>Penyediaan Kelompok Pakar dan Tim Ahli</t>
    </r>
  </si>
  <si>
    <t>Jumlah Orang dalam Kelompok Pakar dan Tim Ahli</t>
  </si>
  <si>
    <t>Orang</t>
  </si>
  <si>
    <r>
      <rPr>
        <sz val="11"/>
        <rFont val="Arial MT"/>
        <family val="2"/>
      </rPr>
      <t>Penyediaan Tenaga Ahli Fraksi</t>
    </r>
  </si>
  <si>
    <t>Jumlah Tenaga Ahli Fraksi</t>
  </si>
  <si>
    <r>
      <rPr>
        <b/>
        <sz val="11"/>
        <rFont val="Arial"/>
        <family val="2"/>
      </rPr>
      <t>2.05</t>
    </r>
  </si>
  <si>
    <r>
      <rPr>
        <b/>
        <sz val="11"/>
        <rFont val="Arial"/>
        <family val="2"/>
      </rPr>
      <t>Penyerapan dan Penghimpunan Aspirasi Masyarakat</t>
    </r>
  </si>
  <si>
    <t xml:space="preserve">Jumlah dokumen penyerapakan dan penghimpunan aspirasi masyarakat
</t>
  </si>
  <si>
    <r>
      <rPr>
        <sz val="11"/>
        <rFont val="Arial MT"/>
        <family val="2"/>
      </rPr>
      <t>2.05</t>
    </r>
  </si>
  <si>
    <r>
      <rPr>
        <sz val="11"/>
        <rFont val="Arial MT"/>
        <family val="2"/>
      </rPr>
      <t>Kunjungan Kerja dalam Daerah</t>
    </r>
  </si>
  <si>
    <t>Jumlah Laporan Hasil Kunjungan Kerja DPRD</t>
  </si>
  <si>
    <r>
      <rPr>
        <sz val="11"/>
        <rFont val="Arial MT"/>
        <family val="2"/>
      </rPr>
      <t>Pelaksanaan Reses</t>
    </r>
  </si>
  <si>
    <t>Jumah Dokumen Hasil Pelaksanaan Reses</t>
  </si>
  <si>
    <r>
      <rPr>
        <b/>
        <sz val="11"/>
        <rFont val="Arial"/>
        <family val="2"/>
      </rPr>
      <t>Fasilitasi Tugas DPRD</t>
    </r>
  </si>
  <si>
    <t xml:space="preserve">Jumlah dokumen fasilitasi tugas DPRD
</t>
  </si>
  <si>
    <r>
      <rPr>
        <sz val="11"/>
        <rFont val="Arial MT"/>
        <family val="2"/>
      </rPr>
      <t>Koordinasi dan Konsultasi Pelaksanaan Tugas DPRD</t>
    </r>
  </si>
  <si>
    <t>Jumlah Dokumen Hasil Koordinasi dan Konsultasi Pelaksanaan Tugas DPRD</t>
  </si>
  <si>
    <t>TOTAL</t>
  </si>
  <si>
    <t>ANGGARAN DAN REALISASI SEKRETARIAT DPRD KABUPATEN CILACAP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</si>
</sst>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* #,##0.00_);_(* \(#,##0.00\);_(* &quot;-&quot;_);_(@_)"/>
    <numFmt numFmtId="165" formatCode="00"/>
    <numFmt numFmtId="166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 MT"/>
      <family val="2"/>
    </font>
    <font>
      <sz val="11"/>
      <name val="Arial MT"/>
      <family val="2"/>
    </font>
    <font>
      <b/>
      <sz val="11"/>
      <name val="Arial MT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textRotation="180" wrapText="1"/>
    </xf>
    <xf numFmtId="0" fontId="2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/>
    </xf>
    <xf numFmtId="41" fontId="6" fillId="2" borderId="1" xfId="1" quotePrefix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165" fontId="5" fillId="3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41" fontId="2" fillId="3" borderId="1" xfId="1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166" fontId="0" fillId="2" borderId="1" xfId="1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65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41" fontId="0" fillId="2" borderId="1" xfId="1" applyFont="1" applyFill="1" applyBorder="1" applyAlignment="1">
      <alignment horizontal="right" vertical="center"/>
    </xf>
    <xf numFmtId="166" fontId="0" fillId="2" borderId="1" xfId="1" applyNumberFormat="1" applyFont="1" applyFill="1" applyBorder="1" applyAlignment="1">
      <alignment horizontal="right" vertical="center"/>
    </xf>
    <xf numFmtId="41" fontId="0" fillId="2" borderId="1" xfId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0" fillId="2" borderId="1" xfId="1" applyNumberFormat="1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41" fontId="0" fillId="3" borderId="1" xfId="1" applyFont="1" applyFill="1" applyBorder="1" applyAlignment="1">
      <alignment horizontal="right" vertical="center" wrapText="1"/>
    </xf>
    <xf numFmtId="41" fontId="0" fillId="3" borderId="1" xfId="1" applyFont="1" applyFill="1" applyBorder="1" applyAlignment="1">
      <alignment horizontal="right" vertical="center"/>
    </xf>
    <xf numFmtId="166" fontId="0" fillId="3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1" fontId="2" fillId="3" borderId="1" xfId="1" applyFont="1" applyFill="1" applyBorder="1" applyAlignment="1">
      <alignment horizontal="right" vertical="center"/>
    </xf>
    <xf numFmtId="166" fontId="2" fillId="3" borderId="1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8E1B-304F-4E60-AEDD-BFA6934F55C8}">
  <dimension ref="A2:M62"/>
  <sheetViews>
    <sheetView tabSelected="1" zoomScale="68" zoomScaleNormal="68" workbookViewId="0">
      <selection activeCell="A3" sqref="A3"/>
    </sheetView>
  </sheetViews>
  <sheetFormatPr defaultRowHeight="15" x14ac:dyDescent="0.25"/>
  <cols>
    <col min="1" max="1" width="3.85546875" customWidth="1"/>
    <col min="2" max="2" width="4.28515625" customWidth="1"/>
    <col min="3" max="3" width="4.140625" customWidth="1"/>
    <col min="4" max="4" width="6.5703125" customWidth="1"/>
    <col min="5" max="5" width="4.42578125" customWidth="1"/>
    <col min="6" max="6" width="63.7109375" customWidth="1"/>
    <col min="7" max="7" width="39.28515625" customWidth="1"/>
    <col min="8" max="8" width="13.85546875" customWidth="1"/>
    <col min="9" max="9" width="24.28515625" customWidth="1"/>
    <col min="10" max="10" width="21.42578125" customWidth="1"/>
    <col min="11" max="11" width="20.5703125" customWidth="1"/>
    <col min="12" max="12" width="21.5703125" customWidth="1"/>
    <col min="13" max="13" width="9.7109375" customWidth="1"/>
  </cols>
  <sheetData>
    <row r="2" spans="1:13" ht="18" x14ac:dyDescent="0.25">
      <c r="A2" s="43" t="s">
        <v>154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4" spans="1:13" ht="15.75" x14ac:dyDescent="0.25">
      <c r="A4" s="1" t="s">
        <v>0</v>
      </c>
      <c r="B4" s="1"/>
      <c r="C4" s="1"/>
      <c r="D4" s="1"/>
      <c r="E4" s="1"/>
      <c r="F4" s="1" t="s">
        <v>1</v>
      </c>
      <c r="G4" s="1" t="s">
        <v>2</v>
      </c>
      <c r="H4" s="1" t="s">
        <v>3</v>
      </c>
      <c r="I4" s="2">
        <v>2022</v>
      </c>
      <c r="J4" s="2"/>
      <c r="K4" s="2"/>
      <c r="L4" s="2"/>
      <c r="M4" s="2"/>
    </row>
    <row r="5" spans="1:13" ht="86.25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1"/>
      <c r="G5" s="1"/>
      <c r="H5" s="1"/>
      <c r="I5" s="4" t="s">
        <v>9</v>
      </c>
      <c r="J5" s="4"/>
      <c r="K5" s="4"/>
      <c r="L5" s="4" t="s">
        <v>10</v>
      </c>
      <c r="M5" s="4"/>
    </row>
    <row r="6" spans="1:13" x14ac:dyDescent="0.25">
      <c r="A6" s="5">
        <v>4</v>
      </c>
      <c r="B6" s="6"/>
      <c r="C6" s="6"/>
      <c r="D6" s="6"/>
      <c r="E6" s="6"/>
      <c r="F6" s="7" t="s">
        <v>11</v>
      </c>
      <c r="G6" s="1"/>
      <c r="H6" s="1"/>
      <c r="I6" s="8" t="s">
        <v>12</v>
      </c>
      <c r="J6" s="9" t="s">
        <v>13</v>
      </c>
      <c r="K6" s="10" t="s">
        <v>14</v>
      </c>
      <c r="L6" s="9" t="s">
        <v>15</v>
      </c>
      <c r="M6" s="11" t="s">
        <v>16</v>
      </c>
    </row>
    <row r="7" spans="1:13" x14ac:dyDescent="0.25">
      <c r="A7" s="5">
        <v>4</v>
      </c>
      <c r="B7" s="12">
        <v>2</v>
      </c>
      <c r="C7" s="6"/>
      <c r="D7" s="6"/>
      <c r="E7" s="6"/>
      <c r="F7" s="7" t="s">
        <v>17</v>
      </c>
      <c r="G7" s="1"/>
      <c r="H7" s="1"/>
      <c r="I7" s="8"/>
      <c r="J7" s="9"/>
      <c r="K7" s="10"/>
      <c r="L7" s="9"/>
      <c r="M7" s="11"/>
    </row>
    <row r="8" spans="1:13" ht="135" x14ac:dyDescent="0.25">
      <c r="A8" s="13">
        <v>4</v>
      </c>
      <c r="B8" s="14">
        <v>2</v>
      </c>
      <c r="C8" s="14">
        <v>1</v>
      </c>
      <c r="D8" s="15"/>
      <c r="E8" s="15"/>
      <c r="F8" s="16" t="s">
        <v>18</v>
      </c>
      <c r="G8" s="16" t="s">
        <v>19</v>
      </c>
      <c r="H8" s="17" t="s">
        <v>20</v>
      </c>
      <c r="I8" s="18">
        <f>I9+I12+I14+I16+I20+I28+I32+I36+I41+I45</f>
        <v>42727687694</v>
      </c>
      <c r="J8" s="18">
        <f>J9+J12+J14+J16+J20+J28+J32+J36+J41+J45</f>
        <v>43686316688</v>
      </c>
      <c r="K8" s="18">
        <f>J8-I8</f>
        <v>958628994</v>
      </c>
      <c r="L8" s="19">
        <f>L9+L12+L14+L16+L20+L28+L32+L36+L41+L45</f>
        <v>42353018540</v>
      </c>
      <c r="M8" s="20">
        <f>L8/J8*100</f>
        <v>96.948018855601447</v>
      </c>
    </row>
    <row r="9" spans="1:13" ht="60" x14ac:dyDescent="0.25">
      <c r="A9" s="5">
        <v>4</v>
      </c>
      <c r="B9" s="12">
        <v>2</v>
      </c>
      <c r="C9" s="12">
        <v>1</v>
      </c>
      <c r="D9" s="21" t="s">
        <v>21</v>
      </c>
      <c r="E9" s="6"/>
      <c r="F9" s="7" t="s">
        <v>22</v>
      </c>
      <c r="G9" s="7" t="s">
        <v>23</v>
      </c>
      <c r="H9" s="21" t="s">
        <v>24</v>
      </c>
      <c r="I9" s="22">
        <f t="shared" ref="I9:L9" si="0">I10+I11</f>
        <v>36500000</v>
      </c>
      <c r="J9" s="22">
        <f t="shared" si="0"/>
        <v>36500000</v>
      </c>
      <c r="K9" s="22">
        <f>K10+K11</f>
        <v>0</v>
      </c>
      <c r="L9" s="22">
        <f t="shared" si="0"/>
        <v>36352700</v>
      </c>
      <c r="M9" s="23">
        <f>L9/J9*100</f>
        <v>99.596438356164384</v>
      </c>
    </row>
    <row r="10" spans="1:13" ht="42.75" x14ac:dyDescent="0.25">
      <c r="A10" s="24">
        <v>4</v>
      </c>
      <c r="B10" s="25">
        <v>2</v>
      </c>
      <c r="C10" s="25">
        <v>1</v>
      </c>
      <c r="D10" s="26" t="s">
        <v>25</v>
      </c>
      <c r="E10" s="27">
        <v>1</v>
      </c>
      <c r="F10" s="28" t="s">
        <v>26</v>
      </c>
      <c r="G10" s="28" t="s">
        <v>27</v>
      </c>
      <c r="H10" s="26" t="s">
        <v>24</v>
      </c>
      <c r="I10" s="29">
        <v>22750000</v>
      </c>
      <c r="J10" s="29">
        <v>22750000</v>
      </c>
      <c r="K10" s="29">
        <f>J10-I10</f>
        <v>0</v>
      </c>
      <c r="L10" s="29">
        <v>22746700</v>
      </c>
      <c r="M10" s="30">
        <f t="shared" ref="M10:M62" si="1">L10/J10*100</f>
        <v>99.985494505494515</v>
      </c>
    </row>
    <row r="11" spans="1:13" ht="42.75" x14ac:dyDescent="0.25">
      <c r="A11" s="24">
        <v>4</v>
      </c>
      <c r="B11" s="25">
        <v>2</v>
      </c>
      <c r="C11" s="25">
        <v>1</v>
      </c>
      <c r="D11" s="26" t="s">
        <v>25</v>
      </c>
      <c r="E11" s="27">
        <v>7</v>
      </c>
      <c r="F11" s="28" t="s">
        <v>28</v>
      </c>
      <c r="G11" s="28" t="s">
        <v>29</v>
      </c>
      <c r="H11" s="26" t="s">
        <v>30</v>
      </c>
      <c r="I11" s="29">
        <v>13750000</v>
      </c>
      <c r="J11" s="29">
        <v>13750000</v>
      </c>
      <c r="K11" s="29">
        <f t="shared" ref="K11:K61" si="2">J11-I11</f>
        <v>0</v>
      </c>
      <c r="L11" s="29">
        <v>13606000</v>
      </c>
      <c r="M11" s="30">
        <f t="shared" si="1"/>
        <v>98.952727272727273</v>
      </c>
    </row>
    <row r="12" spans="1:13" ht="45" x14ac:dyDescent="0.25">
      <c r="A12" s="5">
        <v>4</v>
      </c>
      <c r="B12" s="12">
        <v>2</v>
      </c>
      <c r="C12" s="12">
        <v>1</v>
      </c>
      <c r="D12" s="21" t="s">
        <v>31</v>
      </c>
      <c r="E12" s="6"/>
      <c r="F12" s="7" t="s">
        <v>32</v>
      </c>
      <c r="G12" s="7" t="s">
        <v>33</v>
      </c>
      <c r="H12" s="21" t="s">
        <v>24</v>
      </c>
      <c r="I12" s="29">
        <f>I13</f>
        <v>5504161809</v>
      </c>
      <c r="J12" s="29">
        <f>J13</f>
        <v>5479891303</v>
      </c>
      <c r="K12" s="29"/>
      <c r="L12" s="29">
        <f>L13</f>
        <v>5317315476</v>
      </c>
      <c r="M12" s="23">
        <f t="shared" si="1"/>
        <v>97.033228981914348</v>
      </c>
    </row>
    <row r="13" spans="1:13" ht="42.75" x14ac:dyDescent="0.25">
      <c r="A13" s="24">
        <v>4</v>
      </c>
      <c r="B13" s="25">
        <v>2</v>
      </c>
      <c r="C13" s="25">
        <v>1</v>
      </c>
      <c r="D13" s="26" t="s">
        <v>34</v>
      </c>
      <c r="E13" s="27">
        <v>1</v>
      </c>
      <c r="F13" s="28" t="s">
        <v>35</v>
      </c>
      <c r="G13" s="28" t="s">
        <v>36</v>
      </c>
      <c r="H13" s="26" t="s">
        <v>37</v>
      </c>
      <c r="I13" s="31">
        <v>5504161809</v>
      </c>
      <c r="J13" s="29">
        <v>5479891303</v>
      </c>
      <c r="K13" s="29">
        <f t="shared" si="2"/>
        <v>-24270506</v>
      </c>
      <c r="L13" s="29">
        <v>5317315476</v>
      </c>
      <c r="M13" s="30">
        <f t="shared" si="1"/>
        <v>97.033228981914348</v>
      </c>
    </row>
    <row r="14" spans="1:13" ht="75" x14ac:dyDescent="0.25">
      <c r="A14" s="5">
        <v>4</v>
      </c>
      <c r="B14" s="12">
        <v>2</v>
      </c>
      <c r="C14" s="12">
        <v>1</v>
      </c>
      <c r="D14" s="21" t="s">
        <v>38</v>
      </c>
      <c r="E14" s="6"/>
      <c r="F14" s="7" t="s">
        <v>39</v>
      </c>
      <c r="G14" s="7" t="s">
        <v>40</v>
      </c>
      <c r="H14" s="21" t="s">
        <v>24</v>
      </c>
      <c r="I14" s="31">
        <f>I15</f>
        <v>177678000</v>
      </c>
      <c r="J14" s="31">
        <f>J15</f>
        <v>177678000</v>
      </c>
      <c r="K14" s="29"/>
      <c r="L14" s="29">
        <f>L15</f>
        <v>173571285</v>
      </c>
      <c r="M14" s="30">
        <f t="shared" si="1"/>
        <v>97.688675581670211</v>
      </c>
    </row>
    <row r="15" spans="1:13" ht="42.75" x14ac:dyDescent="0.25">
      <c r="A15" s="24">
        <v>4</v>
      </c>
      <c r="B15" s="25">
        <v>2</v>
      </c>
      <c r="C15" s="25">
        <v>1</v>
      </c>
      <c r="D15" s="26" t="s">
        <v>41</v>
      </c>
      <c r="E15" s="27">
        <v>2</v>
      </c>
      <c r="F15" s="28" t="s">
        <v>42</v>
      </c>
      <c r="G15" s="28" t="s">
        <v>43</v>
      </c>
      <c r="H15" s="26" t="s">
        <v>24</v>
      </c>
      <c r="I15" s="29">
        <v>177678000</v>
      </c>
      <c r="J15" s="29">
        <v>177678000</v>
      </c>
      <c r="K15" s="29">
        <f t="shared" si="2"/>
        <v>0</v>
      </c>
      <c r="L15" s="29">
        <v>173571285</v>
      </c>
      <c r="M15" s="30">
        <f t="shared" si="1"/>
        <v>97.688675581670211</v>
      </c>
    </row>
    <row r="16" spans="1:13" x14ac:dyDescent="0.25">
      <c r="A16" s="5">
        <v>4</v>
      </c>
      <c r="B16" s="12">
        <v>2</v>
      </c>
      <c r="C16" s="12">
        <v>1</v>
      </c>
      <c r="D16" s="21" t="s">
        <v>44</v>
      </c>
      <c r="E16" s="6"/>
      <c r="F16" s="32" t="s">
        <v>45</v>
      </c>
      <c r="G16" s="28"/>
      <c r="H16" s="26"/>
      <c r="I16" s="31">
        <f>SUM(I17:I19)</f>
        <v>0</v>
      </c>
      <c r="J16" s="31">
        <f>SUM(J17:J19)</f>
        <v>0</v>
      </c>
      <c r="K16" s="29"/>
      <c r="L16" s="29">
        <f>SUM(L17:L19)</f>
        <v>0</v>
      </c>
      <c r="M16" s="33">
        <v>0</v>
      </c>
    </row>
    <row r="17" spans="1:13" x14ac:dyDescent="0.25">
      <c r="A17" s="24">
        <v>4</v>
      </c>
      <c r="B17" s="25">
        <v>2</v>
      </c>
      <c r="C17" s="25">
        <v>1</v>
      </c>
      <c r="D17" s="26" t="s">
        <v>44</v>
      </c>
      <c r="E17" s="27">
        <v>2</v>
      </c>
      <c r="F17" s="28" t="s">
        <v>46</v>
      </c>
      <c r="G17" s="28"/>
      <c r="H17" s="26"/>
      <c r="I17" s="31">
        <v>0</v>
      </c>
      <c r="J17" s="29">
        <v>0</v>
      </c>
      <c r="K17" s="29">
        <f t="shared" si="2"/>
        <v>0</v>
      </c>
      <c r="L17" s="29">
        <v>0</v>
      </c>
      <c r="M17" s="33">
        <v>0</v>
      </c>
    </row>
    <row r="18" spans="1:13" x14ac:dyDescent="0.25">
      <c r="A18" s="24">
        <v>4</v>
      </c>
      <c r="B18" s="25">
        <v>2</v>
      </c>
      <c r="C18" s="25">
        <v>1</v>
      </c>
      <c r="D18" s="26" t="s">
        <v>44</v>
      </c>
      <c r="E18" s="27">
        <v>11</v>
      </c>
      <c r="F18" s="28" t="s">
        <v>47</v>
      </c>
      <c r="G18" s="28"/>
      <c r="H18" s="26"/>
      <c r="I18" s="31">
        <v>0</v>
      </c>
      <c r="J18" s="29">
        <v>0</v>
      </c>
      <c r="K18" s="29">
        <f t="shared" si="2"/>
        <v>0</v>
      </c>
      <c r="L18" s="29">
        <v>0</v>
      </c>
      <c r="M18" s="33">
        <v>0</v>
      </c>
    </row>
    <row r="19" spans="1:13" x14ac:dyDescent="0.25">
      <c r="A19" s="24">
        <v>4</v>
      </c>
      <c r="B19" s="25">
        <v>2</v>
      </c>
      <c r="C19" s="25">
        <v>1</v>
      </c>
      <c r="D19" s="26" t="s">
        <v>44</v>
      </c>
      <c r="E19" s="27">
        <v>12</v>
      </c>
      <c r="F19" s="28" t="s">
        <v>48</v>
      </c>
      <c r="G19" s="28"/>
      <c r="H19" s="26"/>
      <c r="I19" s="31">
        <v>0</v>
      </c>
      <c r="J19" s="29">
        <v>0</v>
      </c>
      <c r="K19" s="29">
        <f t="shared" si="2"/>
        <v>0</v>
      </c>
      <c r="L19" s="29">
        <v>0</v>
      </c>
      <c r="M19" s="33">
        <v>0</v>
      </c>
    </row>
    <row r="20" spans="1:13" ht="45" x14ac:dyDescent="0.25">
      <c r="A20" s="5">
        <v>4</v>
      </c>
      <c r="B20" s="12">
        <v>2</v>
      </c>
      <c r="C20" s="12">
        <v>1</v>
      </c>
      <c r="D20" s="21" t="s">
        <v>49</v>
      </c>
      <c r="E20" s="6"/>
      <c r="F20" s="7" t="s">
        <v>50</v>
      </c>
      <c r="G20" s="7" t="s">
        <v>51</v>
      </c>
      <c r="H20" s="21" t="s">
        <v>24</v>
      </c>
      <c r="I20" s="31">
        <f>SUM(I21:I27)</f>
        <v>2081397900</v>
      </c>
      <c r="J20" s="31">
        <f>SUM(J21:J27)</f>
        <v>2576043900</v>
      </c>
      <c r="K20" s="29"/>
      <c r="L20" s="29">
        <f>SUM(L21:L27)</f>
        <v>2363704700</v>
      </c>
      <c r="M20" s="30">
        <f t="shared" si="1"/>
        <v>91.757159107420492</v>
      </c>
    </row>
    <row r="21" spans="1:13" ht="42.75" x14ac:dyDescent="0.25">
      <c r="A21" s="24">
        <v>4</v>
      </c>
      <c r="B21" s="25">
        <v>2</v>
      </c>
      <c r="C21" s="25">
        <v>1</v>
      </c>
      <c r="D21" s="26" t="s">
        <v>52</v>
      </c>
      <c r="E21" s="27">
        <v>1</v>
      </c>
      <c r="F21" s="28" t="s">
        <v>53</v>
      </c>
      <c r="G21" s="28" t="s">
        <v>54</v>
      </c>
      <c r="H21" s="26" t="s">
        <v>55</v>
      </c>
      <c r="I21" s="31">
        <v>52810000</v>
      </c>
      <c r="J21" s="29">
        <v>57810000</v>
      </c>
      <c r="K21" s="29">
        <f t="shared" si="2"/>
        <v>5000000</v>
      </c>
      <c r="L21" s="29">
        <v>57806000</v>
      </c>
      <c r="M21" s="30">
        <f t="shared" si="1"/>
        <v>99.99308078187164</v>
      </c>
    </row>
    <row r="22" spans="1:13" ht="28.5" x14ac:dyDescent="0.25">
      <c r="A22" s="24">
        <v>4</v>
      </c>
      <c r="B22" s="25">
        <v>2</v>
      </c>
      <c r="C22" s="25">
        <v>1</v>
      </c>
      <c r="D22" s="26" t="s">
        <v>52</v>
      </c>
      <c r="E22" s="27">
        <v>2</v>
      </c>
      <c r="F22" s="28" t="s">
        <v>56</v>
      </c>
      <c r="G22" s="28" t="s">
        <v>57</v>
      </c>
      <c r="H22" s="26" t="s">
        <v>55</v>
      </c>
      <c r="I22" s="31">
        <v>248494400</v>
      </c>
      <c r="J22" s="29">
        <v>299494400</v>
      </c>
      <c r="K22" s="29">
        <f t="shared" si="2"/>
        <v>51000000</v>
      </c>
      <c r="L22" s="29">
        <v>299200800</v>
      </c>
      <c r="M22" s="30">
        <f t="shared" si="1"/>
        <v>99.901968116933077</v>
      </c>
    </row>
    <row r="23" spans="1:13" ht="28.5" x14ac:dyDescent="0.25">
      <c r="A23" s="24">
        <v>4</v>
      </c>
      <c r="B23" s="25">
        <v>2</v>
      </c>
      <c r="C23" s="25">
        <v>1</v>
      </c>
      <c r="D23" s="26" t="s">
        <v>52</v>
      </c>
      <c r="E23" s="27">
        <v>4</v>
      </c>
      <c r="F23" s="28" t="s">
        <v>58</v>
      </c>
      <c r="G23" s="28" t="s">
        <v>59</v>
      </c>
      <c r="H23" s="26" t="s">
        <v>55</v>
      </c>
      <c r="I23" s="29">
        <v>108593500</v>
      </c>
      <c r="J23" s="29">
        <v>108593500</v>
      </c>
      <c r="K23" s="29">
        <f t="shared" si="2"/>
        <v>0</v>
      </c>
      <c r="L23" s="29">
        <v>92588000</v>
      </c>
      <c r="M23" s="30">
        <f t="shared" si="1"/>
        <v>85.261088370850928</v>
      </c>
    </row>
    <row r="24" spans="1:13" ht="28.5" x14ac:dyDescent="0.25">
      <c r="A24" s="24">
        <v>4</v>
      </c>
      <c r="B24" s="25">
        <v>2</v>
      </c>
      <c r="C24" s="25">
        <v>1</v>
      </c>
      <c r="D24" s="26" t="s">
        <v>52</v>
      </c>
      <c r="E24" s="27">
        <v>5</v>
      </c>
      <c r="F24" s="28" t="s">
        <v>60</v>
      </c>
      <c r="G24" s="28" t="s">
        <v>61</v>
      </c>
      <c r="H24" s="26" t="s">
        <v>55</v>
      </c>
      <c r="I24" s="29">
        <v>116500000</v>
      </c>
      <c r="J24" s="29">
        <v>116500000</v>
      </c>
      <c r="K24" s="29">
        <f t="shared" si="2"/>
        <v>0</v>
      </c>
      <c r="L24" s="29">
        <v>116497650</v>
      </c>
      <c r="M24" s="30">
        <f t="shared" si="1"/>
        <v>99.997982832618021</v>
      </c>
    </row>
    <row r="25" spans="1:13" ht="42.75" x14ac:dyDescent="0.25">
      <c r="A25" s="24">
        <v>4</v>
      </c>
      <c r="B25" s="25">
        <v>2</v>
      </c>
      <c r="C25" s="25">
        <v>1</v>
      </c>
      <c r="D25" s="26" t="s">
        <v>52</v>
      </c>
      <c r="E25" s="27">
        <v>6</v>
      </c>
      <c r="F25" s="28" t="s">
        <v>62</v>
      </c>
      <c r="G25" s="28" t="s">
        <v>63</v>
      </c>
      <c r="H25" s="26" t="s">
        <v>24</v>
      </c>
      <c r="I25" s="29">
        <v>5000000</v>
      </c>
      <c r="J25" s="29">
        <v>5000000</v>
      </c>
      <c r="K25" s="29">
        <f t="shared" si="2"/>
        <v>0</v>
      </c>
      <c r="L25" s="29">
        <v>5000000</v>
      </c>
      <c r="M25" s="30">
        <f t="shared" si="1"/>
        <v>100</v>
      </c>
    </row>
    <row r="26" spans="1:13" ht="28.5" x14ac:dyDescent="0.25">
      <c r="A26" s="24">
        <v>4</v>
      </c>
      <c r="B26" s="25">
        <v>2</v>
      </c>
      <c r="C26" s="25">
        <v>1</v>
      </c>
      <c r="D26" s="26" t="s">
        <v>52</v>
      </c>
      <c r="E26" s="27">
        <v>8</v>
      </c>
      <c r="F26" s="28" t="s">
        <v>64</v>
      </c>
      <c r="G26" s="28" t="s">
        <v>65</v>
      </c>
      <c r="H26" s="26" t="s">
        <v>30</v>
      </c>
      <c r="I26" s="31">
        <v>300000000</v>
      </c>
      <c r="J26" s="29">
        <v>500000000</v>
      </c>
      <c r="K26" s="29">
        <f t="shared" si="2"/>
        <v>200000000</v>
      </c>
      <c r="L26" s="29">
        <v>420650000</v>
      </c>
      <c r="M26" s="30">
        <f t="shared" si="1"/>
        <v>84.13000000000001</v>
      </c>
    </row>
    <row r="27" spans="1:13" ht="28.5" x14ac:dyDescent="0.25">
      <c r="A27" s="24">
        <v>4</v>
      </c>
      <c r="B27" s="25">
        <v>2</v>
      </c>
      <c r="C27" s="25">
        <v>1</v>
      </c>
      <c r="D27" s="26" t="s">
        <v>52</v>
      </c>
      <c r="E27" s="27">
        <v>9</v>
      </c>
      <c r="F27" s="28" t="s">
        <v>66</v>
      </c>
      <c r="G27" s="28" t="s">
        <v>67</v>
      </c>
      <c r="H27" s="26" t="s">
        <v>30</v>
      </c>
      <c r="I27" s="31">
        <v>1250000000</v>
      </c>
      <c r="J27" s="29">
        <v>1488646000</v>
      </c>
      <c r="K27" s="29">
        <f t="shared" si="2"/>
        <v>238646000</v>
      </c>
      <c r="L27" s="29">
        <v>1371962250</v>
      </c>
      <c r="M27" s="30">
        <f t="shared" si="1"/>
        <v>92.16175302926284</v>
      </c>
    </row>
    <row r="28" spans="1:13" ht="45" x14ac:dyDescent="0.25">
      <c r="A28" s="5">
        <v>4</v>
      </c>
      <c r="B28" s="12">
        <v>2</v>
      </c>
      <c r="C28" s="12">
        <v>1</v>
      </c>
      <c r="D28" s="21" t="s">
        <v>68</v>
      </c>
      <c r="E28" s="6"/>
      <c r="F28" s="7" t="s">
        <v>69</v>
      </c>
      <c r="G28" s="7" t="s">
        <v>70</v>
      </c>
      <c r="H28" s="21" t="s">
        <v>24</v>
      </c>
      <c r="I28" s="31">
        <f>SUM(I29:I31)</f>
        <v>1398470000</v>
      </c>
      <c r="J28" s="31">
        <f>SUM(J29:J31)</f>
        <v>1577370000</v>
      </c>
      <c r="K28" s="29"/>
      <c r="L28" s="29">
        <f>SUM(L29:L31)</f>
        <v>1553527500</v>
      </c>
      <c r="M28" s="30">
        <f t="shared" si="1"/>
        <v>98.488464976511537</v>
      </c>
    </row>
    <row r="29" spans="1:13" x14ac:dyDescent="0.25">
      <c r="A29" s="24">
        <v>4</v>
      </c>
      <c r="B29" s="25">
        <v>2</v>
      </c>
      <c r="C29" s="25">
        <v>1</v>
      </c>
      <c r="D29" s="26" t="s">
        <v>71</v>
      </c>
      <c r="E29" s="27">
        <v>5</v>
      </c>
      <c r="F29" s="28" t="s">
        <v>72</v>
      </c>
      <c r="G29" s="28" t="s">
        <v>73</v>
      </c>
      <c r="H29" s="26" t="s">
        <v>55</v>
      </c>
      <c r="I29" s="29">
        <v>389454000</v>
      </c>
      <c r="J29" s="29">
        <v>389454000</v>
      </c>
      <c r="K29" s="29">
        <f t="shared" si="2"/>
        <v>0</v>
      </c>
      <c r="L29" s="29">
        <v>389454000</v>
      </c>
      <c r="M29" s="30">
        <f t="shared" si="1"/>
        <v>100</v>
      </c>
    </row>
    <row r="30" spans="1:13" ht="28.5" x14ac:dyDescent="0.25">
      <c r="A30" s="24">
        <v>4</v>
      </c>
      <c r="B30" s="25">
        <v>2</v>
      </c>
      <c r="C30" s="25">
        <v>1</v>
      </c>
      <c r="D30" s="26" t="s">
        <v>71</v>
      </c>
      <c r="E30" s="27">
        <v>6</v>
      </c>
      <c r="F30" s="28" t="s">
        <v>74</v>
      </c>
      <c r="G30" s="28" t="s">
        <v>75</v>
      </c>
      <c r="H30" s="26" t="s">
        <v>76</v>
      </c>
      <c r="I30" s="31">
        <v>868658500</v>
      </c>
      <c r="J30" s="29">
        <v>1047558500</v>
      </c>
      <c r="K30" s="29">
        <f t="shared" si="2"/>
        <v>178900000</v>
      </c>
      <c r="L30" s="29">
        <v>1025508500</v>
      </c>
      <c r="M30" s="30">
        <f t="shared" si="1"/>
        <v>97.895105619399786</v>
      </c>
    </row>
    <row r="31" spans="1:13" ht="42.75" x14ac:dyDescent="0.25">
      <c r="A31" s="24">
        <v>4</v>
      </c>
      <c r="B31" s="25">
        <v>2</v>
      </c>
      <c r="C31" s="25">
        <v>1</v>
      </c>
      <c r="D31" s="26" t="s">
        <v>71</v>
      </c>
      <c r="E31" s="34">
        <v>11</v>
      </c>
      <c r="F31" s="28" t="s">
        <v>77</v>
      </c>
      <c r="G31" s="28" t="s">
        <v>78</v>
      </c>
      <c r="H31" s="26" t="s">
        <v>76</v>
      </c>
      <c r="I31" s="29">
        <v>140357500</v>
      </c>
      <c r="J31" s="29">
        <v>140357500</v>
      </c>
      <c r="K31" s="29">
        <f t="shared" si="2"/>
        <v>0</v>
      </c>
      <c r="L31" s="29">
        <v>138565000</v>
      </c>
      <c r="M31" s="30">
        <f t="shared" si="1"/>
        <v>98.722904012966879</v>
      </c>
    </row>
    <row r="32" spans="1:13" ht="60" x14ac:dyDescent="0.25">
      <c r="A32" s="5">
        <v>4</v>
      </c>
      <c r="B32" s="12">
        <v>2</v>
      </c>
      <c r="C32" s="12">
        <v>1</v>
      </c>
      <c r="D32" s="21" t="s">
        <v>79</v>
      </c>
      <c r="E32" s="6"/>
      <c r="F32" s="7" t="s">
        <v>80</v>
      </c>
      <c r="G32" s="7" t="s">
        <v>81</v>
      </c>
      <c r="H32" s="21" t="s">
        <v>30</v>
      </c>
      <c r="I32" s="31">
        <f>SUM(I33:I35)</f>
        <v>1249964300</v>
      </c>
      <c r="J32" s="31">
        <f>SUM(J33:J35)</f>
        <v>1299963800</v>
      </c>
      <c r="K32" s="29"/>
      <c r="L32" s="29">
        <f>SUM(L33:L35)</f>
        <v>1090224970</v>
      </c>
      <c r="M32" s="30">
        <f t="shared" si="1"/>
        <v>83.865794570587269</v>
      </c>
    </row>
    <row r="33" spans="1:13" ht="28.5" x14ac:dyDescent="0.25">
      <c r="A33" s="24">
        <v>4</v>
      </c>
      <c r="B33" s="25">
        <v>2</v>
      </c>
      <c r="C33" s="25">
        <v>1</v>
      </c>
      <c r="D33" s="26" t="s">
        <v>82</v>
      </c>
      <c r="E33" s="27">
        <v>1</v>
      </c>
      <c r="F33" s="28" t="s">
        <v>83</v>
      </c>
      <c r="G33" s="28" t="s">
        <v>84</v>
      </c>
      <c r="H33" s="26" t="s">
        <v>30</v>
      </c>
      <c r="I33" s="29">
        <v>12000000</v>
      </c>
      <c r="J33" s="29">
        <v>12000000</v>
      </c>
      <c r="K33" s="29">
        <f t="shared" si="2"/>
        <v>0</v>
      </c>
      <c r="L33" s="29">
        <v>10862400</v>
      </c>
      <c r="M33" s="30">
        <f t="shared" si="1"/>
        <v>90.52</v>
      </c>
    </row>
    <row r="34" spans="1:13" ht="42.75" x14ac:dyDescent="0.25">
      <c r="A34" s="24">
        <v>4</v>
      </c>
      <c r="B34" s="25">
        <v>2</v>
      </c>
      <c r="C34" s="25">
        <v>1</v>
      </c>
      <c r="D34" s="26" t="s">
        <v>82</v>
      </c>
      <c r="E34" s="27">
        <v>2</v>
      </c>
      <c r="F34" s="28" t="s">
        <v>85</v>
      </c>
      <c r="G34" s="28" t="s">
        <v>86</v>
      </c>
      <c r="H34" s="26" t="s">
        <v>30</v>
      </c>
      <c r="I34" s="29">
        <v>400000000</v>
      </c>
      <c r="J34" s="29">
        <v>449999500</v>
      </c>
      <c r="K34" s="29">
        <f t="shared" si="2"/>
        <v>49999500</v>
      </c>
      <c r="L34" s="29">
        <v>322004541</v>
      </c>
      <c r="M34" s="30">
        <f t="shared" si="1"/>
        <v>71.556644174049083</v>
      </c>
    </row>
    <row r="35" spans="1:13" ht="42.75" x14ac:dyDescent="0.25">
      <c r="A35" s="24">
        <v>4</v>
      </c>
      <c r="B35" s="25">
        <v>2</v>
      </c>
      <c r="C35" s="25">
        <v>1</v>
      </c>
      <c r="D35" s="26" t="s">
        <v>82</v>
      </c>
      <c r="E35" s="27">
        <v>4</v>
      </c>
      <c r="F35" s="28" t="s">
        <v>87</v>
      </c>
      <c r="G35" s="28" t="s">
        <v>88</v>
      </c>
      <c r="H35" s="26" t="s">
        <v>30</v>
      </c>
      <c r="I35" s="29">
        <v>837964300</v>
      </c>
      <c r="J35" s="29">
        <v>837964300</v>
      </c>
      <c r="K35" s="29">
        <f t="shared" si="2"/>
        <v>0</v>
      </c>
      <c r="L35" s="29">
        <v>757358029</v>
      </c>
      <c r="M35" s="30">
        <f t="shared" si="1"/>
        <v>90.380703450015716</v>
      </c>
    </row>
    <row r="36" spans="1:13" ht="45" x14ac:dyDescent="0.25">
      <c r="A36" s="5">
        <v>4</v>
      </c>
      <c r="B36" s="12">
        <v>2</v>
      </c>
      <c r="C36" s="12">
        <v>1</v>
      </c>
      <c r="D36" s="21" t="s">
        <v>89</v>
      </c>
      <c r="E36" s="6"/>
      <c r="F36" s="7" t="s">
        <v>90</v>
      </c>
      <c r="G36" s="7" t="s">
        <v>91</v>
      </c>
      <c r="H36" s="21" t="s">
        <v>76</v>
      </c>
      <c r="I36" s="31">
        <f>SUM(I37:I40)</f>
        <v>891459000</v>
      </c>
      <c r="J36" s="31">
        <f>SUM(J37:J40)</f>
        <v>1150813000</v>
      </c>
      <c r="K36" s="29"/>
      <c r="L36" s="29">
        <f>SUM(L37:L40)</f>
        <v>1125433912</v>
      </c>
      <c r="M36" s="30">
        <f t="shared" si="1"/>
        <v>97.794681846659714</v>
      </c>
    </row>
    <row r="37" spans="1:13" ht="42.75" x14ac:dyDescent="0.25">
      <c r="A37" s="24">
        <v>4</v>
      </c>
      <c r="B37" s="25">
        <v>2</v>
      </c>
      <c r="C37" s="25">
        <v>1</v>
      </c>
      <c r="D37" s="26" t="s">
        <v>92</v>
      </c>
      <c r="E37" s="27">
        <v>2</v>
      </c>
      <c r="F37" s="28" t="s">
        <v>93</v>
      </c>
      <c r="G37" s="28" t="s">
        <v>94</v>
      </c>
      <c r="H37" s="26" t="s">
        <v>76</v>
      </c>
      <c r="I37" s="31">
        <v>436010000</v>
      </c>
      <c r="J37" s="29">
        <v>665364000</v>
      </c>
      <c r="K37" s="29">
        <f t="shared" si="2"/>
        <v>229354000</v>
      </c>
      <c r="L37" s="29">
        <v>640746772</v>
      </c>
      <c r="M37" s="30">
        <f t="shared" si="1"/>
        <v>96.300186364155564</v>
      </c>
    </row>
    <row r="38" spans="1:13" ht="28.5" x14ac:dyDescent="0.25">
      <c r="A38" s="24">
        <v>4</v>
      </c>
      <c r="B38" s="25">
        <v>2</v>
      </c>
      <c r="C38" s="25">
        <v>1</v>
      </c>
      <c r="D38" s="26" t="s">
        <v>92</v>
      </c>
      <c r="E38" s="27">
        <v>6</v>
      </c>
      <c r="F38" s="28" t="s">
        <v>95</v>
      </c>
      <c r="G38" s="28" t="s">
        <v>96</v>
      </c>
      <c r="H38" s="26" t="s">
        <v>76</v>
      </c>
      <c r="I38" s="29">
        <v>174108500</v>
      </c>
      <c r="J38" s="29">
        <v>204108500</v>
      </c>
      <c r="K38" s="29">
        <f t="shared" si="2"/>
        <v>30000000</v>
      </c>
      <c r="L38" s="29">
        <v>203642500</v>
      </c>
      <c r="M38" s="30">
        <f t="shared" si="1"/>
        <v>99.771690057003994</v>
      </c>
    </row>
    <row r="39" spans="1:13" ht="42.75" x14ac:dyDescent="0.25">
      <c r="A39" s="24">
        <v>4</v>
      </c>
      <c r="B39" s="25">
        <v>2</v>
      </c>
      <c r="C39" s="25">
        <v>1</v>
      </c>
      <c r="D39" s="26" t="s">
        <v>92</v>
      </c>
      <c r="E39" s="27">
        <v>9</v>
      </c>
      <c r="F39" s="28" t="s">
        <v>97</v>
      </c>
      <c r="G39" s="28" t="s">
        <v>98</v>
      </c>
      <c r="H39" s="26" t="s">
        <v>76</v>
      </c>
      <c r="I39" s="29">
        <v>213602900</v>
      </c>
      <c r="J39" s="29">
        <v>213602900</v>
      </c>
      <c r="K39" s="29">
        <f t="shared" si="2"/>
        <v>0</v>
      </c>
      <c r="L39" s="29">
        <v>213437140</v>
      </c>
      <c r="M39" s="30">
        <f t="shared" si="1"/>
        <v>99.922398057329744</v>
      </c>
    </row>
    <row r="40" spans="1:13" ht="57" x14ac:dyDescent="0.25">
      <c r="A40" s="24">
        <v>4</v>
      </c>
      <c r="B40" s="25">
        <v>2</v>
      </c>
      <c r="C40" s="25">
        <v>1</v>
      </c>
      <c r="D40" s="26" t="s">
        <v>92</v>
      </c>
      <c r="E40" s="34">
        <v>11</v>
      </c>
      <c r="F40" s="28" t="s">
        <v>99</v>
      </c>
      <c r="G40" s="28" t="s">
        <v>100</v>
      </c>
      <c r="H40" s="26" t="s">
        <v>76</v>
      </c>
      <c r="I40" s="29">
        <v>67737600</v>
      </c>
      <c r="J40" s="29">
        <v>67737600</v>
      </c>
      <c r="K40" s="29">
        <f t="shared" si="2"/>
        <v>0</v>
      </c>
      <c r="L40" s="29">
        <v>67607500</v>
      </c>
      <c r="M40" s="30">
        <f t="shared" si="1"/>
        <v>99.807935326908535</v>
      </c>
    </row>
    <row r="41" spans="1:13" ht="30" x14ac:dyDescent="0.25">
      <c r="A41" s="5">
        <v>4</v>
      </c>
      <c r="B41" s="12">
        <v>2</v>
      </c>
      <c r="C41" s="12">
        <v>1</v>
      </c>
      <c r="D41" s="21" t="s">
        <v>101</v>
      </c>
      <c r="E41" s="6"/>
      <c r="F41" s="7" t="s">
        <v>102</v>
      </c>
      <c r="G41" s="7" t="s">
        <v>103</v>
      </c>
      <c r="H41" s="21" t="s">
        <v>104</v>
      </c>
      <c r="I41" s="31">
        <f>SUM(I42:I44)</f>
        <v>30680061685</v>
      </c>
      <c r="J41" s="31">
        <f>SUM(J42:J44)</f>
        <v>30680061685</v>
      </c>
      <c r="K41" s="29"/>
      <c r="L41" s="29">
        <f>SUM(L42:L44)</f>
        <v>30223293897</v>
      </c>
      <c r="M41" s="30">
        <f t="shared" si="1"/>
        <v>98.511190125072929</v>
      </c>
    </row>
    <row r="42" spans="1:13" ht="28.5" x14ac:dyDescent="0.25">
      <c r="A42" s="24">
        <v>4</v>
      </c>
      <c r="B42" s="25">
        <v>2</v>
      </c>
      <c r="C42" s="25">
        <v>1</v>
      </c>
      <c r="D42" s="26" t="s">
        <v>105</v>
      </c>
      <c r="E42" s="27">
        <v>1</v>
      </c>
      <c r="F42" s="28" t="s">
        <v>106</v>
      </c>
      <c r="G42" s="28" t="s">
        <v>107</v>
      </c>
      <c r="H42" s="26" t="s">
        <v>37</v>
      </c>
      <c r="I42" s="29">
        <v>30192561685</v>
      </c>
      <c r="J42" s="29">
        <v>30192561685</v>
      </c>
      <c r="K42" s="29">
        <f t="shared" si="2"/>
        <v>0</v>
      </c>
      <c r="L42" s="29">
        <v>29775987667</v>
      </c>
      <c r="M42" s="30">
        <f t="shared" si="1"/>
        <v>98.6202760059046</v>
      </c>
    </row>
    <row r="43" spans="1:13" ht="28.5" x14ac:dyDescent="0.25">
      <c r="A43" s="24">
        <v>4</v>
      </c>
      <c r="B43" s="25">
        <v>2</v>
      </c>
      <c r="C43" s="25">
        <v>1</v>
      </c>
      <c r="D43" s="26" t="s">
        <v>105</v>
      </c>
      <c r="E43" s="27">
        <v>2</v>
      </c>
      <c r="F43" s="28" t="s">
        <v>108</v>
      </c>
      <c r="G43" s="28" t="s">
        <v>109</v>
      </c>
      <c r="H43" s="26" t="s">
        <v>55</v>
      </c>
      <c r="I43" s="29">
        <v>362500000</v>
      </c>
      <c r="J43" s="29">
        <v>362500000</v>
      </c>
      <c r="K43" s="29">
        <f t="shared" si="2"/>
        <v>0</v>
      </c>
      <c r="L43" s="29">
        <v>362500000</v>
      </c>
      <c r="M43" s="30">
        <f t="shared" si="1"/>
        <v>100</v>
      </c>
    </row>
    <row r="44" spans="1:13" ht="28.5" x14ac:dyDescent="0.25">
      <c r="A44" s="24">
        <v>4</v>
      </c>
      <c r="B44" s="25">
        <v>2</v>
      </c>
      <c r="C44" s="25">
        <v>1</v>
      </c>
      <c r="D44" s="26" t="s">
        <v>105</v>
      </c>
      <c r="E44" s="27">
        <v>3</v>
      </c>
      <c r="F44" s="28" t="s">
        <v>110</v>
      </c>
      <c r="G44" s="28" t="s">
        <v>111</v>
      </c>
      <c r="H44" s="26" t="s">
        <v>37</v>
      </c>
      <c r="I44" s="29">
        <v>125000000</v>
      </c>
      <c r="J44" s="29">
        <v>125000000</v>
      </c>
      <c r="K44" s="29">
        <f t="shared" si="2"/>
        <v>0</v>
      </c>
      <c r="L44" s="29">
        <v>84806230</v>
      </c>
      <c r="M44" s="30">
        <f t="shared" si="1"/>
        <v>67.844983999999997</v>
      </c>
    </row>
    <row r="45" spans="1:13" ht="30" x14ac:dyDescent="0.25">
      <c r="A45" s="5">
        <v>4</v>
      </c>
      <c r="B45" s="12">
        <v>2</v>
      </c>
      <c r="C45" s="12">
        <v>1</v>
      </c>
      <c r="D45" s="21" t="s">
        <v>112</v>
      </c>
      <c r="E45" s="6"/>
      <c r="F45" s="7" t="s">
        <v>113</v>
      </c>
      <c r="G45" s="7" t="s">
        <v>114</v>
      </c>
      <c r="H45" s="21" t="s">
        <v>104</v>
      </c>
      <c r="I45" s="31">
        <f>SUM(I46:I47)</f>
        <v>707995000</v>
      </c>
      <c r="J45" s="31">
        <f>SUM(J46:J47)</f>
        <v>707995000</v>
      </c>
      <c r="K45" s="29"/>
      <c r="L45" s="29">
        <f>SUM(L46:L47)</f>
        <v>469594100</v>
      </c>
      <c r="M45" s="30">
        <f t="shared" si="1"/>
        <v>66.327318695753505</v>
      </c>
    </row>
    <row r="46" spans="1:13" ht="28.5" x14ac:dyDescent="0.25">
      <c r="A46" s="24">
        <v>4</v>
      </c>
      <c r="B46" s="25">
        <v>2</v>
      </c>
      <c r="C46" s="25">
        <v>1</v>
      </c>
      <c r="D46" s="26" t="s">
        <v>115</v>
      </c>
      <c r="E46" s="27">
        <v>2</v>
      </c>
      <c r="F46" s="28" t="s">
        <v>116</v>
      </c>
      <c r="G46" s="28" t="s">
        <v>117</v>
      </c>
      <c r="H46" s="26" t="s">
        <v>104</v>
      </c>
      <c r="I46" s="29">
        <v>40000000</v>
      </c>
      <c r="J46" s="29">
        <v>40000000</v>
      </c>
      <c r="K46" s="29">
        <f t="shared" si="2"/>
        <v>0</v>
      </c>
      <c r="L46" s="29">
        <v>39998100</v>
      </c>
      <c r="M46" s="30">
        <f t="shared" si="1"/>
        <v>99.995249999999999</v>
      </c>
    </row>
    <row r="47" spans="1:13" ht="28.5" x14ac:dyDescent="0.25">
      <c r="A47" s="24">
        <v>4</v>
      </c>
      <c r="B47" s="25">
        <v>2</v>
      </c>
      <c r="C47" s="25">
        <v>1</v>
      </c>
      <c r="D47" s="26" t="s">
        <v>115</v>
      </c>
      <c r="E47" s="27">
        <v>3</v>
      </c>
      <c r="F47" s="28" t="s">
        <v>118</v>
      </c>
      <c r="G47" s="28" t="s">
        <v>119</v>
      </c>
      <c r="H47" s="26" t="s">
        <v>104</v>
      </c>
      <c r="I47" s="29">
        <v>667995000</v>
      </c>
      <c r="J47" s="29">
        <v>667995000</v>
      </c>
      <c r="K47" s="29">
        <f t="shared" si="2"/>
        <v>0</v>
      </c>
      <c r="L47" s="29">
        <v>429596000</v>
      </c>
      <c r="M47" s="30">
        <f t="shared" si="1"/>
        <v>64.311259814818982</v>
      </c>
    </row>
    <row r="48" spans="1:13" x14ac:dyDescent="0.25">
      <c r="A48" s="6"/>
      <c r="B48" s="6"/>
      <c r="C48" s="6"/>
      <c r="D48" s="6"/>
      <c r="E48" s="6"/>
      <c r="F48" s="6"/>
      <c r="G48" s="6"/>
      <c r="H48" s="35"/>
      <c r="I48" s="29"/>
      <c r="J48" s="29"/>
      <c r="K48" s="29"/>
      <c r="L48" s="29"/>
      <c r="M48" s="30"/>
    </row>
    <row r="49" spans="1:13" ht="30" x14ac:dyDescent="0.25">
      <c r="A49" s="13">
        <v>4</v>
      </c>
      <c r="B49" s="14">
        <v>2</v>
      </c>
      <c r="C49" s="14">
        <v>2</v>
      </c>
      <c r="D49" s="15"/>
      <c r="E49" s="15"/>
      <c r="F49" s="16" t="s">
        <v>120</v>
      </c>
      <c r="G49" s="16" t="s">
        <v>121</v>
      </c>
      <c r="H49" s="17" t="s">
        <v>122</v>
      </c>
      <c r="I49" s="36">
        <f>I50+I52+I57+I60</f>
        <v>26777495650</v>
      </c>
      <c r="J49" s="36">
        <f>J50+J52+J57+J60</f>
        <v>28794595650</v>
      </c>
      <c r="K49" s="37">
        <f>J49-I49</f>
        <v>2017100000</v>
      </c>
      <c r="L49" s="37">
        <f>L50+L52+L57+L60</f>
        <v>21378106397</v>
      </c>
      <c r="M49" s="38">
        <f t="shared" si="1"/>
        <v>74.243467964794988</v>
      </c>
    </row>
    <row r="50" spans="1:13" ht="45" x14ac:dyDescent="0.25">
      <c r="A50" s="5">
        <v>4</v>
      </c>
      <c r="B50" s="12">
        <v>2</v>
      </c>
      <c r="C50" s="12">
        <v>2</v>
      </c>
      <c r="D50" s="21" t="s">
        <v>21</v>
      </c>
      <c r="E50" s="6"/>
      <c r="F50" s="7" t="s">
        <v>123</v>
      </c>
      <c r="G50" s="7" t="s">
        <v>124</v>
      </c>
      <c r="H50" s="21" t="s">
        <v>125</v>
      </c>
      <c r="I50" s="31">
        <f>I51</f>
        <v>250000000</v>
      </c>
      <c r="J50" s="31">
        <f>J51</f>
        <v>250000000</v>
      </c>
      <c r="K50" s="29"/>
      <c r="L50" s="29">
        <f>L51</f>
        <v>50000000</v>
      </c>
      <c r="M50" s="30">
        <f t="shared" si="1"/>
        <v>20</v>
      </c>
    </row>
    <row r="51" spans="1:13" ht="42.75" x14ac:dyDescent="0.25">
      <c r="A51" s="24">
        <v>4</v>
      </c>
      <c r="B51" s="25">
        <v>2</v>
      </c>
      <c r="C51" s="25">
        <v>2</v>
      </c>
      <c r="D51" s="26" t="s">
        <v>25</v>
      </c>
      <c r="E51" s="27">
        <v>1</v>
      </c>
      <c r="F51" s="28" t="s">
        <v>126</v>
      </c>
      <c r="G51" s="28" t="s">
        <v>127</v>
      </c>
      <c r="H51" s="26" t="s">
        <v>125</v>
      </c>
      <c r="I51" s="29">
        <v>250000000</v>
      </c>
      <c r="J51" s="29">
        <v>250000000</v>
      </c>
      <c r="K51" s="29">
        <f t="shared" si="2"/>
        <v>0</v>
      </c>
      <c r="L51" s="29">
        <v>50000000</v>
      </c>
      <c r="M51" s="30">
        <f t="shared" si="1"/>
        <v>20</v>
      </c>
    </row>
    <row r="52" spans="1:13" ht="45" x14ac:dyDescent="0.25">
      <c r="A52" s="5">
        <v>4</v>
      </c>
      <c r="B52" s="12">
        <v>2</v>
      </c>
      <c r="C52" s="12">
        <v>2</v>
      </c>
      <c r="D52" s="21" t="s">
        <v>128</v>
      </c>
      <c r="E52" s="6"/>
      <c r="F52" s="7" t="s">
        <v>129</v>
      </c>
      <c r="G52" s="7" t="s">
        <v>130</v>
      </c>
      <c r="H52" s="21" t="s">
        <v>104</v>
      </c>
      <c r="I52" s="31">
        <f>SUM(I53:I56)</f>
        <v>2798688150</v>
      </c>
      <c r="J52" s="31">
        <f>SUM(J53:J56)</f>
        <v>2981688150</v>
      </c>
      <c r="K52" s="29"/>
      <c r="L52" s="29">
        <f>SUM(L53:L56)</f>
        <v>2789190350</v>
      </c>
      <c r="M52" s="30">
        <f t="shared" si="1"/>
        <v>93.543999562798007</v>
      </c>
    </row>
    <row r="53" spans="1:13" ht="28.5" x14ac:dyDescent="0.25">
      <c r="A53" s="24">
        <v>4</v>
      </c>
      <c r="B53" s="25">
        <v>2</v>
      </c>
      <c r="C53" s="25">
        <v>2</v>
      </c>
      <c r="D53" s="26" t="s">
        <v>131</v>
      </c>
      <c r="E53" s="27">
        <v>2</v>
      </c>
      <c r="F53" s="28" t="s">
        <v>132</v>
      </c>
      <c r="G53" s="28" t="s">
        <v>133</v>
      </c>
      <c r="H53" s="26" t="s">
        <v>125</v>
      </c>
      <c r="I53" s="29">
        <v>1675000000</v>
      </c>
      <c r="J53" s="29">
        <v>1675000000</v>
      </c>
      <c r="K53" s="29">
        <f t="shared" si="2"/>
        <v>0</v>
      </c>
      <c r="L53" s="29">
        <v>1587800000</v>
      </c>
      <c r="M53" s="30">
        <f t="shared" si="1"/>
        <v>94.79402985074627</v>
      </c>
    </row>
    <row r="54" spans="1:13" ht="42.75" x14ac:dyDescent="0.25">
      <c r="A54" s="24">
        <v>4</v>
      </c>
      <c r="B54" s="25">
        <v>2</v>
      </c>
      <c r="C54" s="25">
        <v>2</v>
      </c>
      <c r="D54" s="26" t="s">
        <v>131</v>
      </c>
      <c r="E54" s="27">
        <v>3</v>
      </c>
      <c r="F54" s="28" t="s">
        <v>134</v>
      </c>
      <c r="G54" s="28" t="s">
        <v>135</v>
      </c>
      <c r="H54" s="26" t="s">
        <v>125</v>
      </c>
      <c r="I54" s="29">
        <v>684188150</v>
      </c>
      <c r="J54" s="29">
        <v>839188150</v>
      </c>
      <c r="K54" s="29">
        <f t="shared" si="2"/>
        <v>155000000</v>
      </c>
      <c r="L54" s="29">
        <v>767090350</v>
      </c>
      <c r="M54" s="30">
        <f t="shared" si="1"/>
        <v>91.408625109875544</v>
      </c>
    </row>
    <row r="55" spans="1:13" ht="28.5" x14ac:dyDescent="0.25">
      <c r="A55" s="24">
        <v>4</v>
      </c>
      <c r="B55" s="25">
        <v>2</v>
      </c>
      <c r="C55" s="25">
        <v>2</v>
      </c>
      <c r="D55" s="26" t="s">
        <v>131</v>
      </c>
      <c r="E55" s="27">
        <v>4</v>
      </c>
      <c r="F55" s="28" t="s">
        <v>136</v>
      </c>
      <c r="G55" s="28" t="s">
        <v>137</v>
      </c>
      <c r="H55" s="26" t="s">
        <v>138</v>
      </c>
      <c r="I55" s="31">
        <v>199500000</v>
      </c>
      <c r="J55" s="29">
        <v>227500000</v>
      </c>
      <c r="K55" s="29">
        <f t="shared" si="2"/>
        <v>28000000</v>
      </c>
      <c r="L55" s="29">
        <v>194300000</v>
      </c>
      <c r="M55" s="30">
        <f t="shared" si="1"/>
        <v>85.406593406593416</v>
      </c>
    </row>
    <row r="56" spans="1:13" x14ac:dyDescent="0.25">
      <c r="A56" s="24">
        <v>4</v>
      </c>
      <c r="B56" s="25">
        <v>2</v>
      </c>
      <c r="C56" s="25">
        <v>2</v>
      </c>
      <c r="D56" s="26" t="s">
        <v>131</v>
      </c>
      <c r="E56" s="27">
        <v>5</v>
      </c>
      <c r="F56" s="28" t="s">
        <v>139</v>
      </c>
      <c r="G56" s="28" t="s">
        <v>140</v>
      </c>
      <c r="H56" s="26" t="s">
        <v>138</v>
      </c>
      <c r="I56" s="31">
        <v>240000000</v>
      </c>
      <c r="J56" s="29">
        <v>240000000</v>
      </c>
      <c r="K56" s="29">
        <f t="shared" si="2"/>
        <v>0</v>
      </c>
      <c r="L56" s="29">
        <v>240000000</v>
      </c>
      <c r="M56" s="30">
        <f t="shared" si="1"/>
        <v>100</v>
      </c>
    </row>
    <row r="57" spans="1:13" ht="45" x14ac:dyDescent="0.25">
      <c r="A57" s="5">
        <v>4</v>
      </c>
      <c r="B57" s="12">
        <v>2</v>
      </c>
      <c r="C57" s="12">
        <v>2</v>
      </c>
      <c r="D57" s="21" t="s">
        <v>141</v>
      </c>
      <c r="E57" s="6"/>
      <c r="F57" s="7" t="s">
        <v>142</v>
      </c>
      <c r="G57" s="7" t="s">
        <v>143</v>
      </c>
      <c r="H57" s="21" t="s">
        <v>125</v>
      </c>
      <c r="I57" s="31">
        <f>SUM(I58:I59)</f>
        <v>6739500000</v>
      </c>
      <c r="J57" s="31">
        <f>SUM(J58:J59)</f>
        <v>6839500000</v>
      </c>
      <c r="K57" s="29"/>
      <c r="L57" s="29">
        <f>SUM(L58:L59)</f>
        <v>6015414725</v>
      </c>
      <c r="M57" s="30">
        <f t="shared" si="1"/>
        <v>87.951088895387088</v>
      </c>
    </row>
    <row r="58" spans="1:13" ht="28.5" x14ac:dyDescent="0.25">
      <c r="A58" s="24">
        <v>4</v>
      </c>
      <c r="B58" s="25">
        <v>2</v>
      </c>
      <c r="C58" s="25">
        <v>2</v>
      </c>
      <c r="D58" s="26" t="s">
        <v>144</v>
      </c>
      <c r="E58" s="27">
        <v>1</v>
      </c>
      <c r="F58" s="28" t="s">
        <v>145</v>
      </c>
      <c r="G58" s="28" t="s">
        <v>146</v>
      </c>
      <c r="H58" s="26" t="s">
        <v>104</v>
      </c>
      <c r="I58" s="29">
        <v>1122000000</v>
      </c>
      <c r="J58" s="29">
        <v>1222000000</v>
      </c>
      <c r="K58" s="29">
        <f t="shared" si="2"/>
        <v>100000000</v>
      </c>
      <c r="L58" s="29">
        <v>969932225</v>
      </c>
      <c r="M58" s="30">
        <f t="shared" si="1"/>
        <v>79.372522504091663</v>
      </c>
    </row>
    <row r="59" spans="1:13" ht="28.5" x14ac:dyDescent="0.25">
      <c r="A59" s="24">
        <v>4</v>
      </c>
      <c r="B59" s="25">
        <v>2</v>
      </c>
      <c r="C59" s="25">
        <v>2</v>
      </c>
      <c r="D59" s="26" t="s">
        <v>144</v>
      </c>
      <c r="E59" s="27">
        <v>3</v>
      </c>
      <c r="F59" s="28" t="s">
        <v>147</v>
      </c>
      <c r="G59" s="28" t="s">
        <v>148</v>
      </c>
      <c r="H59" s="26" t="s">
        <v>125</v>
      </c>
      <c r="I59" s="29">
        <v>5617500000</v>
      </c>
      <c r="J59" s="29">
        <v>5617500000</v>
      </c>
      <c r="K59" s="29">
        <f t="shared" si="2"/>
        <v>0</v>
      </c>
      <c r="L59" s="29">
        <v>5045482500</v>
      </c>
      <c r="M59" s="30">
        <f t="shared" si="1"/>
        <v>89.817222963951934</v>
      </c>
    </row>
    <row r="60" spans="1:13" ht="45" x14ac:dyDescent="0.25">
      <c r="A60" s="5">
        <v>4</v>
      </c>
      <c r="B60" s="12">
        <v>2</v>
      </c>
      <c r="C60" s="12">
        <v>2</v>
      </c>
      <c r="D60" s="21" t="s">
        <v>79</v>
      </c>
      <c r="E60" s="6"/>
      <c r="F60" s="7" t="s">
        <v>149</v>
      </c>
      <c r="G60" s="7" t="s">
        <v>150</v>
      </c>
      <c r="H60" s="21" t="s">
        <v>125</v>
      </c>
      <c r="I60" s="31">
        <f>I61</f>
        <v>16989307500</v>
      </c>
      <c r="J60" s="31">
        <f>J61</f>
        <v>18723407500</v>
      </c>
      <c r="K60" s="29"/>
      <c r="L60" s="29">
        <f>SUM(L61)</f>
        <v>12523501322</v>
      </c>
      <c r="M60" s="30">
        <f t="shared" si="1"/>
        <v>66.8868704694912</v>
      </c>
    </row>
    <row r="61" spans="1:13" ht="28.5" x14ac:dyDescent="0.25">
      <c r="A61" s="24">
        <v>4</v>
      </c>
      <c r="B61" s="25">
        <v>2</v>
      </c>
      <c r="C61" s="25">
        <v>2</v>
      </c>
      <c r="D61" s="26" t="s">
        <v>82</v>
      </c>
      <c r="E61" s="27">
        <v>1</v>
      </c>
      <c r="F61" s="28" t="s">
        <v>151</v>
      </c>
      <c r="G61" s="28" t="s">
        <v>152</v>
      </c>
      <c r="H61" s="26" t="s">
        <v>125</v>
      </c>
      <c r="I61" s="31">
        <v>16989307500</v>
      </c>
      <c r="J61" s="29">
        <v>18723407500</v>
      </c>
      <c r="K61" s="29">
        <f t="shared" si="2"/>
        <v>1734100000</v>
      </c>
      <c r="L61" s="29">
        <v>12523501322</v>
      </c>
      <c r="M61" s="30">
        <f t="shared" si="1"/>
        <v>66.8868704694912</v>
      </c>
    </row>
    <row r="62" spans="1:13" x14ac:dyDescent="0.25">
      <c r="A62" s="39" t="s">
        <v>153</v>
      </c>
      <c r="B62" s="39"/>
      <c r="C62" s="39"/>
      <c r="D62" s="39"/>
      <c r="E62" s="39"/>
      <c r="F62" s="39"/>
      <c r="G62" s="40"/>
      <c r="H62" s="40"/>
      <c r="I62" s="41">
        <f>I8+I49</f>
        <v>69505183344</v>
      </c>
      <c r="J62" s="41">
        <f>J8+J49</f>
        <v>72480912338</v>
      </c>
      <c r="K62" s="37">
        <f>K49+K8</f>
        <v>2975728994</v>
      </c>
      <c r="L62" s="41">
        <f>L49+L8</f>
        <v>63731124937</v>
      </c>
      <c r="M62" s="42">
        <f t="shared" si="1"/>
        <v>87.928149468928936</v>
      </c>
    </row>
  </sheetData>
  <mergeCells count="16">
    <mergeCell ref="A62:F62"/>
    <mergeCell ref="A2:M2"/>
    <mergeCell ref="I6:I7"/>
    <mergeCell ref="J6:J7"/>
    <mergeCell ref="K6:K7"/>
    <mergeCell ref="L6:L7"/>
    <mergeCell ref="M6:M7"/>
    <mergeCell ref="G6:G7"/>
    <mergeCell ref="H6:H7"/>
    <mergeCell ref="A4:E4"/>
    <mergeCell ref="F4:F5"/>
    <mergeCell ref="G4:G5"/>
    <mergeCell ref="H4:H5"/>
    <mergeCell ref="I4:M4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hariadi.muhamad999@gmail.com</dc:creator>
  <cp:lastModifiedBy>hariadi.muhamad999@gmail.com</cp:lastModifiedBy>
  <dcterms:created xsi:type="dcterms:W3CDTF">2023-10-03T01:18:09Z</dcterms:created>
  <dcterms:modified xsi:type="dcterms:W3CDTF">2023-10-03T01:20:54Z</dcterms:modified>
</cp:coreProperties>
</file>