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 activeTab="1"/>
  </bookViews>
  <sheets>
    <sheet name="JUNI" sheetId="1" r:id="rId1"/>
    <sheet name="REKAP" sheetId="2" r:id="rId2"/>
    <sheet name="MARET 2021" sheetId="3" state="hidden" r:id="rId3"/>
    <sheet name="REKAP MARET 2021" sheetId="4" state="hidden" r:id="rId4"/>
    <sheet name="Sheet1" sheetId="5" r:id="rId5"/>
  </sheets>
  <definedNames>
    <definedName name="_xlnm._FilterDatabase" localSheetId="4" hidden="1">Sheet1!$E$3:$G$26</definedName>
    <definedName name="_xlnm.Print_Area" localSheetId="0">JUNI!$C$1488:$J$1508</definedName>
    <definedName name="_xlnm.Print_Area" localSheetId="1">REKAP!$B$3:$J$56</definedName>
  </definedNames>
  <calcPr calcId="144525"/>
</workbook>
</file>

<file path=xl/calcChain.xml><?xml version="1.0" encoding="utf-8"?>
<calcChain xmlns="http://schemas.openxmlformats.org/spreadsheetml/2006/main">
  <c r="G41" i="2" l="1"/>
  <c r="H35" i="2" l="1"/>
  <c r="I32" i="2"/>
  <c r="I14" i="2"/>
  <c r="I24" i="2"/>
  <c r="I29" i="2"/>
  <c r="D42" i="2"/>
  <c r="D39" i="2"/>
  <c r="E41" i="2"/>
  <c r="D41" i="2"/>
  <c r="F41" i="2" l="1"/>
  <c r="I1523" i="1"/>
  <c r="H41" i="2" s="1"/>
  <c r="F1523" i="1"/>
  <c r="E1523" i="1"/>
  <c r="H1520" i="1"/>
  <c r="G1520" i="1"/>
  <c r="G1523" i="1" s="1"/>
  <c r="H44" i="2" l="1"/>
  <c r="H45" i="2" s="1"/>
  <c r="J41" i="2"/>
  <c r="H1523" i="1"/>
  <c r="H301" i="1"/>
  <c r="H302" i="1"/>
  <c r="G162" i="1" l="1"/>
  <c r="E15" i="1"/>
  <c r="E29" i="1"/>
  <c r="L1404" i="1" l="1"/>
  <c r="F108" i="1" l="1"/>
  <c r="G658" i="1" l="1"/>
  <c r="H654" i="1" l="1"/>
  <c r="H655" i="1"/>
  <c r="H656" i="1"/>
  <c r="H657" i="1"/>
  <c r="H658" i="1"/>
  <c r="H659" i="1"/>
  <c r="H660" i="1"/>
  <c r="H661" i="1"/>
  <c r="H662" i="1"/>
  <c r="H663" i="1"/>
  <c r="H664" i="1"/>
  <c r="G105" i="1" l="1"/>
  <c r="I42" i="2" l="1"/>
  <c r="I44" i="2" s="1"/>
  <c r="H1495" i="1"/>
  <c r="H1354" i="1"/>
  <c r="H1355" i="1"/>
  <c r="H1356" i="1"/>
  <c r="H1357" i="1"/>
  <c r="H1314" i="1"/>
  <c r="H1315" i="1"/>
  <c r="H1316" i="1"/>
  <c r="H1317" i="1"/>
  <c r="H1272" i="1"/>
  <c r="H1273" i="1"/>
  <c r="H1274" i="1"/>
  <c r="H1275" i="1"/>
  <c r="H931" i="1" l="1"/>
  <c r="H932" i="1"/>
  <c r="H933" i="1"/>
  <c r="H934" i="1"/>
  <c r="H300" i="1" l="1"/>
  <c r="G1495" i="1"/>
  <c r="G1442" i="1"/>
  <c r="G1412" i="1"/>
  <c r="G1411" i="1"/>
  <c r="G1410" i="1"/>
  <c r="G1409" i="1"/>
  <c r="G1408" i="1"/>
  <c r="G1407" i="1"/>
  <c r="G1406" i="1"/>
  <c r="G1405" i="1"/>
  <c r="G1404" i="1"/>
  <c r="G1403" i="1"/>
  <c r="G1357" i="1"/>
  <c r="G1356" i="1"/>
  <c r="G1355" i="1"/>
  <c r="G1354" i="1"/>
  <c r="G1353" i="1"/>
  <c r="G1317" i="1"/>
  <c r="G1316" i="1"/>
  <c r="G1315" i="1"/>
  <c r="G1314" i="1"/>
  <c r="G1313" i="1"/>
  <c r="G1275" i="1"/>
  <c r="G1274" i="1"/>
  <c r="G1273" i="1"/>
  <c r="G1272" i="1"/>
  <c r="G1271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2" i="1"/>
  <c r="G1211" i="1"/>
  <c r="G1210" i="1"/>
  <c r="G1209" i="1"/>
  <c r="G1208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5" i="1"/>
  <c r="G1100" i="1"/>
  <c r="G1099" i="1"/>
  <c r="G1098" i="1"/>
  <c r="G1097" i="1"/>
  <c r="G1096" i="1"/>
  <c r="G1095" i="1"/>
  <c r="G1094" i="1"/>
  <c r="G1093" i="1"/>
  <c r="G1092" i="1"/>
  <c r="G1091" i="1"/>
  <c r="G1086" i="1"/>
  <c r="G1085" i="1"/>
  <c r="G1084" i="1"/>
  <c r="G1083" i="1"/>
  <c r="G1082" i="1"/>
  <c r="G1081" i="1"/>
  <c r="G1080" i="1"/>
  <c r="G1041" i="1"/>
  <c r="G1040" i="1"/>
  <c r="G1039" i="1"/>
  <c r="G1038" i="1"/>
  <c r="G1037" i="1"/>
  <c r="G1036" i="1"/>
  <c r="G1035" i="1"/>
  <c r="G1034" i="1"/>
  <c r="G1029" i="1"/>
  <c r="G1028" i="1"/>
  <c r="G1027" i="1"/>
  <c r="G1026" i="1"/>
  <c r="G1025" i="1"/>
  <c r="G1024" i="1"/>
  <c r="G1023" i="1"/>
  <c r="G1022" i="1"/>
  <c r="G984" i="1"/>
  <c r="G983" i="1"/>
  <c r="G982" i="1"/>
  <c r="G981" i="1"/>
  <c r="G980" i="1"/>
  <c r="G979" i="1"/>
  <c r="G974" i="1"/>
  <c r="G973" i="1"/>
  <c r="G972" i="1"/>
  <c r="G971" i="1"/>
  <c r="G934" i="1"/>
  <c r="G933" i="1"/>
  <c r="G932" i="1"/>
  <c r="G931" i="1"/>
  <c r="G930" i="1"/>
  <c r="G929" i="1"/>
  <c r="G924" i="1"/>
  <c r="G923" i="1"/>
  <c r="G922" i="1"/>
  <c r="G921" i="1"/>
  <c r="G880" i="1"/>
  <c r="G879" i="1"/>
  <c r="G878" i="1"/>
  <c r="G877" i="1"/>
  <c r="G876" i="1"/>
  <c r="G875" i="1"/>
  <c r="G874" i="1"/>
  <c r="G873" i="1"/>
  <c r="G868" i="1"/>
  <c r="G867" i="1"/>
  <c r="G866" i="1"/>
  <c r="G865" i="1"/>
  <c r="G864" i="1"/>
  <c r="G863" i="1"/>
  <c r="G862" i="1"/>
  <c r="G861" i="1"/>
  <c r="G824" i="1"/>
  <c r="G823" i="1"/>
  <c r="G822" i="1"/>
  <c r="G821" i="1"/>
  <c r="G820" i="1"/>
  <c r="G819" i="1"/>
  <c r="G818" i="1"/>
  <c r="G817" i="1"/>
  <c r="G812" i="1"/>
  <c r="G811" i="1"/>
  <c r="G810" i="1"/>
  <c r="G809" i="1"/>
  <c r="G808" i="1"/>
  <c r="G766" i="1"/>
  <c r="G765" i="1"/>
  <c r="G764" i="1"/>
  <c r="G759" i="1"/>
  <c r="G758" i="1"/>
  <c r="G757" i="1"/>
  <c r="G756" i="1"/>
  <c r="G755" i="1"/>
  <c r="G722" i="1"/>
  <c r="G721" i="1"/>
  <c r="G720" i="1"/>
  <c r="G719" i="1"/>
  <c r="G718" i="1"/>
  <c r="G717" i="1"/>
  <c r="G716" i="1"/>
  <c r="G711" i="1"/>
  <c r="G710" i="1"/>
  <c r="G709" i="1"/>
  <c r="G708" i="1"/>
  <c r="G707" i="1"/>
  <c r="G664" i="1"/>
  <c r="G663" i="1"/>
  <c r="G662" i="1"/>
  <c r="G661" i="1"/>
  <c r="G660" i="1"/>
  <c r="G659" i="1"/>
  <c r="G657" i="1"/>
  <c r="G656" i="1"/>
  <c r="G655" i="1"/>
  <c r="G654" i="1"/>
  <c r="G653" i="1"/>
  <c r="G648" i="1"/>
  <c r="G647" i="1"/>
  <c r="G602" i="1"/>
  <c r="G601" i="1"/>
  <c r="G600" i="1"/>
  <c r="G599" i="1"/>
  <c r="G598" i="1"/>
  <c r="G597" i="1"/>
  <c r="G596" i="1"/>
  <c r="G591" i="1"/>
  <c r="G590" i="1"/>
  <c r="G589" i="1"/>
  <c r="G588" i="1"/>
  <c r="G587" i="1"/>
  <c r="G586" i="1"/>
  <c r="G585" i="1"/>
  <c r="G542" i="1"/>
  <c r="G541" i="1"/>
  <c r="G540" i="1"/>
  <c r="G539" i="1"/>
  <c r="G534" i="1"/>
  <c r="G533" i="1"/>
  <c r="G532" i="1"/>
  <c r="G492" i="1"/>
  <c r="G491" i="1"/>
  <c r="G490" i="1"/>
  <c r="G489" i="1"/>
  <c r="G488" i="1"/>
  <c r="G487" i="1"/>
  <c r="G486" i="1"/>
  <c r="G485" i="1"/>
  <c r="G480" i="1"/>
  <c r="G479" i="1"/>
  <c r="G478" i="1"/>
  <c r="G429" i="1"/>
  <c r="G428" i="1"/>
  <c r="G427" i="1"/>
  <c r="G426" i="1"/>
  <c r="G425" i="1"/>
  <c r="G424" i="1"/>
  <c r="G423" i="1"/>
  <c r="G422" i="1"/>
  <c r="G417" i="1"/>
  <c r="G416" i="1"/>
  <c r="G415" i="1"/>
  <c r="G381" i="1"/>
  <c r="G380" i="1"/>
  <c r="G379" i="1"/>
  <c r="G378" i="1"/>
  <c r="G373" i="1"/>
  <c r="G372" i="1"/>
  <c r="G371" i="1"/>
  <c r="G370" i="1"/>
  <c r="G369" i="1"/>
  <c r="G368" i="1"/>
  <c r="G317" i="1"/>
  <c r="G316" i="1"/>
  <c r="G315" i="1"/>
  <c r="G314" i="1"/>
  <c r="G313" i="1"/>
  <c r="G312" i="1"/>
  <c r="G311" i="1"/>
  <c r="G310" i="1"/>
  <c r="G309" i="1"/>
  <c r="G308" i="1"/>
  <c r="G307" i="1"/>
  <c r="G302" i="1"/>
  <c r="G301" i="1"/>
  <c r="G300" i="1"/>
  <c r="G299" i="1"/>
  <c r="G260" i="1"/>
  <c r="G259" i="1"/>
  <c r="G258" i="1"/>
  <c r="G257" i="1"/>
  <c r="G256" i="1"/>
  <c r="G255" i="1"/>
  <c r="G254" i="1"/>
  <c r="G253" i="1"/>
  <c r="G252" i="1"/>
  <c r="G247" i="1"/>
  <c r="G246" i="1"/>
  <c r="G245" i="1"/>
  <c r="G244" i="1"/>
  <c r="G243" i="1"/>
  <c r="G242" i="1"/>
  <c r="G241" i="1"/>
  <c r="G240" i="1"/>
  <c r="G165" i="1"/>
  <c r="G164" i="1"/>
  <c r="G163" i="1"/>
  <c r="G106" i="1"/>
  <c r="G104" i="1"/>
  <c r="G103" i="1"/>
  <c r="G102" i="1"/>
  <c r="G101" i="1"/>
  <c r="G100" i="1"/>
  <c r="G99" i="1"/>
  <c r="G98" i="1"/>
  <c r="G97" i="1"/>
  <c r="G96" i="1"/>
  <c r="G95" i="1"/>
  <c r="G90" i="1"/>
  <c r="G89" i="1"/>
  <c r="G88" i="1"/>
  <c r="G87" i="1"/>
  <c r="G27" i="1"/>
  <c r="G26" i="1"/>
  <c r="G25" i="1"/>
  <c r="G24" i="1"/>
  <c r="G23" i="1"/>
  <c r="G22" i="1"/>
  <c r="G21" i="1"/>
  <c r="G20" i="1"/>
  <c r="G19" i="1"/>
  <c r="G18" i="1"/>
  <c r="G13" i="1"/>
  <c r="G12" i="1"/>
  <c r="G11" i="1"/>
  <c r="G10" i="1"/>
  <c r="J31" i="1"/>
  <c r="I27" i="2" s="1"/>
  <c r="H11" i="1"/>
  <c r="H12" i="1"/>
  <c r="H13" i="1"/>
  <c r="H1313" i="1" l="1"/>
  <c r="H1271" i="1"/>
  <c r="H923" i="1"/>
  <c r="H924" i="1"/>
  <c r="H812" i="1" l="1"/>
  <c r="H874" i="1" l="1"/>
  <c r="H875" i="1"/>
  <c r="H876" i="1"/>
  <c r="H877" i="1"/>
  <c r="H878" i="1"/>
  <c r="H879" i="1"/>
  <c r="H880" i="1"/>
  <c r="H862" i="1"/>
  <c r="H863" i="1"/>
  <c r="H864" i="1"/>
  <c r="H865" i="1"/>
  <c r="H866" i="1"/>
  <c r="H867" i="1"/>
  <c r="H868" i="1"/>
  <c r="H241" i="1"/>
  <c r="H242" i="1"/>
  <c r="H243" i="1"/>
  <c r="H244" i="1"/>
  <c r="H245" i="1"/>
  <c r="H246" i="1"/>
  <c r="H247" i="1"/>
  <c r="H97" i="1"/>
  <c r="H98" i="1"/>
  <c r="H99" i="1"/>
  <c r="H100" i="1"/>
  <c r="H101" i="1"/>
  <c r="H102" i="1"/>
  <c r="H103" i="1"/>
  <c r="H104" i="1"/>
  <c r="H105" i="1"/>
  <c r="H106" i="1"/>
  <c r="H1353" i="1" l="1"/>
  <c r="H1093" i="1"/>
  <c r="H1094" i="1"/>
  <c r="H1095" i="1"/>
  <c r="H1096" i="1"/>
  <c r="H1097" i="1"/>
  <c r="H1098" i="1"/>
  <c r="H1099" i="1"/>
  <c r="H1100" i="1"/>
  <c r="H1083" i="1"/>
  <c r="H1084" i="1"/>
  <c r="H1024" i="1"/>
  <c r="H1025" i="1"/>
  <c r="H1026" i="1"/>
  <c r="H1027" i="1"/>
  <c r="H1028" i="1"/>
  <c r="H1022" i="1"/>
  <c r="H597" i="1"/>
  <c r="H598" i="1"/>
  <c r="H590" i="1"/>
  <c r="J938" i="1"/>
  <c r="I25" i="2" s="1"/>
  <c r="H929" i="1"/>
  <c r="H313" i="1"/>
  <c r="J42" i="2" l="1"/>
  <c r="J39" i="2"/>
  <c r="H1442" i="1"/>
  <c r="I1359" i="1"/>
  <c r="E1319" i="1"/>
  <c r="H1162" i="1"/>
  <c r="H1163" i="1"/>
  <c r="H1164" i="1"/>
  <c r="H1165" i="1"/>
  <c r="H1158" i="1"/>
  <c r="H1159" i="1"/>
  <c r="H1160" i="1"/>
  <c r="H1081" i="1"/>
  <c r="H1082" i="1"/>
  <c r="H1085" i="1"/>
  <c r="H1086" i="1"/>
  <c r="H1080" i="1"/>
  <c r="H1035" i="1"/>
  <c r="H1036" i="1"/>
  <c r="H1037" i="1"/>
  <c r="H1038" i="1"/>
  <c r="H1039" i="1"/>
  <c r="H1040" i="1"/>
  <c r="H1041" i="1"/>
  <c r="H972" i="1"/>
  <c r="H973" i="1"/>
  <c r="H974" i="1"/>
  <c r="H922" i="1"/>
  <c r="H818" i="1"/>
  <c r="H819" i="1"/>
  <c r="H820" i="1"/>
  <c r="H821" i="1"/>
  <c r="H822" i="1"/>
  <c r="H823" i="1"/>
  <c r="H824" i="1"/>
  <c r="H811" i="1"/>
  <c r="H758" i="1"/>
  <c r="H759" i="1"/>
  <c r="H717" i="1"/>
  <c r="H718" i="1"/>
  <c r="H719" i="1"/>
  <c r="H720" i="1"/>
  <c r="H721" i="1"/>
  <c r="H722" i="1"/>
  <c r="H708" i="1"/>
  <c r="H709" i="1"/>
  <c r="H710" i="1"/>
  <c r="H711" i="1"/>
  <c r="H648" i="1"/>
  <c r="H599" i="1"/>
  <c r="H600" i="1"/>
  <c r="H601" i="1"/>
  <c r="H602" i="1"/>
  <c r="H596" i="1"/>
  <c r="H588" i="1"/>
  <c r="H589" i="1"/>
  <c r="H591" i="1"/>
  <c r="H585" i="1"/>
  <c r="H586" i="1"/>
  <c r="H541" i="1"/>
  <c r="H542" i="1"/>
  <c r="H532" i="1"/>
  <c r="H425" i="1"/>
  <c r="H426" i="1"/>
  <c r="H427" i="1"/>
  <c r="H428" i="1"/>
  <c r="H429" i="1"/>
  <c r="H417" i="1"/>
  <c r="H415" i="1"/>
  <c r="H369" i="1"/>
  <c r="H370" i="1"/>
  <c r="H371" i="1"/>
  <c r="H372" i="1"/>
  <c r="H373" i="1"/>
  <c r="H314" i="1"/>
  <c r="H315" i="1"/>
  <c r="H316" i="1"/>
  <c r="H317" i="1"/>
  <c r="H252" i="1"/>
  <c r="H253" i="1"/>
  <c r="H254" i="1"/>
  <c r="H255" i="1"/>
  <c r="H96" i="1"/>
  <c r="H95" i="1"/>
  <c r="H88" i="1"/>
  <c r="H89" i="1"/>
  <c r="H90" i="1"/>
  <c r="H10" i="1"/>
  <c r="H873" i="1" l="1"/>
  <c r="H861" i="1"/>
  <c r="H765" i="1"/>
  <c r="H766" i="1"/>
  <c r="H756" i="1"/>
  <c r="H757" i="1"/>
  <c r="H707" i="1"/>
  <c r="H653" i="1"/>
  <c r="H533" i="1" l="1"/>
  <c r="H489" i="1"/>
  <c r="H490" i="1"/>
  <c r="H491" i="1"/>
  <c r="H492" i="1"/>
  <c r="H485" i="1"/>
  <c r="H486" i="1"/>
  <c r="H487" i="1"/>
  <c r="H479" i="1"/>
  <c r="H480" i="1"/>
  <c r="H478" i="1"/>
  <c r="H312" i="1"/>
  <c r="H260" i="1"/>
  <c r="H165" i="1"/>
  <c r="H25" i="1"/>
  <c r="H26" i="1"/>
  <c r="H27" i="1"/>
  <c r="H1154" i="1" l="1"/>
  <c r="H1155" i="1"/>
  <c r="H1156" i="1"/>
  <c r="H1157" i="1"/>
  <c r="H1161" i="1"/>
  <c r="H1029" i="1"/>
  <c r="H981" i="1"/>
  <c r="H982" i="1"/>
  <c r="H983" i="1"/>
  <c r="H984" i="1"/>
  <c r="H817" i="1"/>
  <c r="H809" i="1"/>
  <c r="H810" i="1"/>
  <c r="H488" i="1"/>
  <c r="H424" i="1"/>
  <c r="H422" i="1"/>
  <c r="H381" i="1"/>
  <c r="H299" i="1"/>
  <c r="H256" i="1"/>
  <c r="H257" i="1"/>
  <c r="H258" i="1"/>
  <c r="H259" i="1"/>
  <c r="H240" i="1"/>
  <c r="H164" i="1"/>
  <c r="H1023" i="1" l="1"/>
  <c r="H380" i="1"/>
  <c r="H311" i="1"/>
  <c r="H1218" i="1" l="1"/>
  <c r="H1219" i="1"/>
  <c r="H1220" i="1"/>
  <c r="H1221" i="1"/>
  <c r="H1222" i="1"/>
  <c r="H1223" i="1"/>
  <c r="H1224" i="1"/>
  <c r="H1225" i="1"/>
  <c r="H1226" i="1"/>
  <c r="H1227" i="1"/>
  <c r="H1228" i="1"/>
  <c r="H1210" i="1"/>
  <c r="H1211" i="1"/>
  <c r="H1212" i="1"/>
  <c r="H1091" i="1"/>
  <c r="H980" i="1"/>
  <c r="H979" i="1"/>
  <c r="H755" i="1" l="1"/>
  <c r="H587" i="1"/>
  <c r="H308" i="1"/>
  <c r="H309" i="1"/>
  <c r="H310" i="1"/>
  <c r="H87" i="1"/>
  <c r="H23" i="1"/>
  <c r="H1152" i="1" l="1"/>
  <c r="H1153" i="1"/>
  <c r="H1145" i="1"/>
  <c r="J770" i="1"/>
  <c r="I19" i="2" s="1"/>
  <c r="J40" i="2" l="1"/>
  <c r="J44" i="2" s="1"/>
  <c r="J14" i="2"/>
  <c r="J24" i="2"/>
  <c r="J32" i="2"/>
  <c r="J29" i="2" l="1"/>
  <c r="H19" i="1"/>
  <c r="J1232" i="1" l="1"/>
  <c r="I10" i="2" s="1"/>
  <c r="J1169" i="1"/>
  <c r="I12" i="2" s="1"/>
  <c r="J1104" i="1"/>
  <c r="J1045" i="1"/>
  <c r="J988" i="1"/>
  <c r="J884" i="1"/>
  <c r="J828" i="1"/>
  <c r="I16" i="2" s="1"/>
  <c r="J16" i="2" s="1"/>
  <c r="J19" i="2"/>
  <c r="J726" i="1"/>
  <c r="I26" i="2" s="1"/>
  <c r="J668" i="1"/>
  <c r="I23" i="2" s="1"/>
  <c r="J606" i="1"/>
  <c r="J546" i="1"/>
  <c r="J496" i="1"/>
  <c r="J433" i="1"/>
  <c r="J385" i="1"/>
  <c r="I11" i="2" s="1"/>
  <c r="J321" i="1"/>
  <c r="I21" i="2" s="1"/>
  <c r="J264" i="1"/>
  <c r="J110" i="1"/>
  <c r="I18" i="2" s="1"/>
  <c r="I33" i="2" l="1"/>
  <c r="J33" i="2" s="1"/>
  <c r="I31" i="2"/>
  <c r="J31" i="2" s="1"/>
  <c r="J25" i="2"/>
  <c r="I28" i="2"/>
  <c r="J28" i="2" s="1"/>
  <c r="I20" i="2"/>
  <c r="J20" i="2" s="1"/>
  <c r="I15" i="2"/>
  <c r="J15" i="2" s="1"/>
  <c r="I30" i="2"/>
  <c r="J30" i="2" s="1"/>
  <c r="I22" i="2"/>
  <c r="J22" i="2" s="1"/>
  <c r="J10" i="2"/>
  <c r="J12" i="2"/>
  <c r="I17" i="2"/>
  <c r="J17" i="2" s="1"/>
  <c r="J26" i="2"/>
  <c r="J27" i="2"/>
  <c r="I13" i="2"/>
  <c r="J21" i="2"/>
  <c r="J11" i="2"/>
  <c r="J18" i="2"/>
  <c r="J23" i="2"/>
  <c r="H15" i="4"/>
  <c r="H12" i="4"/>
  <c r="I35" i="2" l="1"/>
  <c r="I45" i="2" s="1"/>
  <c r="J13" i="2"/>
  <c r="J35" i="2" s="1"/>
  <c r="H643" i="3"/>
  <c r="H18" i="4" s="1"/>
  <c r="I18" i="4" s="1"/>
  <c r="H569" i="3"/>
  <c r="H17" i="4" s="1"/>
  <c r="I17" i="4" s="1"/>
  <c r="H490" i="3"/>
  <c r="H16" i="4" s="1"/>
  <c r="H339" i="3"/>
  <c r="H14" i="4" s="1"/>
  <c r="I14" i="4" s="1"/>
  <c r="H268" i="3"/>
  <c r="H13" i="4" s="1"/>
  <c r="I13" i="4" s="1"/>
  <c r="H112" i="3"/>
  <c r="H11" i="4" s="1"/>
  <c r="I11" i="4" s="1"/>
  <c r="H34" i="3"/>
  <c r="H10" i="4" s="1"/>
  <c r="H1595" i="3"/>
  <c r="H30" i="4" s="1"/>
  <c r="I30" i="4" s="1"/>
  <c r="H1519" i="3"/>
  <c r="H29" i="4" s="1"/>
  <c r="I29" i="4" s="1"/>
  <c r="H1438" i="3"/>
  <c r="H28" i="4" s="1"/>
  <c r="H1358" i="3"/>
  <c r="H27" i="4" s="1"/>
  <c r="H1271" i="3"/>
  <c r="H1273" i="3" s="1"/>
  <c r="H26" i="4" s="1"/>
  <c r="I26" i="4" s="1"/>
  <c r="H1198" i="3"/>
  <c r="H25" i="4" s="1"/>
  <c r="I25" i="4" s="1"/>
  <c r="H1127" i="3"/>
  <c r="H24" i="4" s="1"/>
  <c r="I24" i="4" s="1"/>
  <c r="H1043" i="3"/>
  <c r="H23" i="4" s="1"/>
  <c r="H958" i="3"/>
  <c r="H22" i="4" s="1"/>
  <c r="I22" i="4" s="1"/>
  <c r="H884" i="3"/>
  <c r="H21" i="4" s="1"/>
  <c r="I21" i="4" s="1"/>
  <c r="F876" i="3"/>
  <c r="F877" i="3"/>
  <c r="F878" i="3"/>
  <c r="F879" i="3"/>
  <c r="F880" i="3"/>
  <c r="H810" i="3"/>
  <c r="H20" i="4" s="1"/>
  <c r="H732" i="3"/>
  <c r="H19" i="4" s="1"/>
  <c r="I19" i="4" s="1"/>
  <c r="D555" i="3"/>
  <c r="C555" i="3"/>
  <c r="F245" i="3"/>
  <c r="F246" i="3"/>
  <c r="F247" i="3"/>
  <c r="F248" i="3"/>
  <c r="F249" i="3"/>
  <c r="F250" i="3"/>
  <c r="F251" i="3"/>
  <c r="F98" i="3"/>
  <c r="F99" i="3"/>
  <c r="F100" i="3"/>
  <c r="F101" i="3"/>
  <c r="F102" i="3"/>
  <c r="F103" i="3"/>
  <c r="F104" i="3"/>
  <c r="F105" i="3"/>
  <c r="F106" i="3"/>
  <c r="F107" i="3"/>
  <c r="F108" i="3"/>
  <c r="F90" i="3"/>
  <c r="F91" i="3"/>
  <c r="F92" i="3"/>
  <c r="F22" i="3"/>
  <c r="F23" i="3"/>
  <c r="F24" i="3"/>
  <c r="F25" i="3"/>
  <c r="F26" i="3"/>
  <c r="F27" i="3"/>
  <c r="F28" i="3"/>
  <c r="F29" i="3"/>
  <c r="F30" i="3"/>
  <c r="F13" i="3"/>
  <c r="F14" i="3"/>
  <c r="F15" i="3"/>
  <c r="F12" i="3"/>
  <c r="I45" i="4"/>
  <c r="H45" i="4"/>
  <c r="G45" i="4"/>
  <c r="H39" i="4"/>
  <c r="G39" i="4"/>
  <c r="I37" i="4"/>
  <c r="I36" i="4"/>
  <c r="I35" i="4"/>
  <c r="G32" i="4"/>
  <c r="I28" i="4"/>
  <c r="I27" i="4"/>
  <c r="I23" i="4"/>
  <c r="I20" i="4"/>
  <c r="I16" i="4"/>
  <c r="I15" i="4"/>
  <c r="I12" i="4"/>
  <c r="I10" i="4"/>
  <c r="G1994" i="3"/>
  <c r="D1994" i="3"/>
  <c r="C1994" i="3"/>
  <c r="C44" i="4" s="1"/>
  <c r="E44" i="4" s="1"/>
  <c r="F1992" i="3"/>
  <c r="E1992" i="3"/>
  <c r="E1994" i="3" s="1"/>
  <c r="G1934" i="3"/>
  <c r="D1934" i="3"/>
  <c r="C1934" i="3"/>
  <c r="C43" i="4" s="1"/>
  <c r="E43" i="4" s="1"/>
  <c r="F1931" i="3"/>
  <c r="E1931" i="3"/>
  <c r="E1934" i="3" s="1"/>
  <c r="G1902" i="3"/>
  <c r="D1902" i="3"/>
  <c r="C1902" i="3"/>
  <c r="C42" i="4" s="1"/>
  <c r="F1900" i="3"/>
  <c r="E1900" i="3"/>
  <c r="F1899" i="3"/>
  <c r="E1899" i="3"/>
  <c r="F1898" i="3"/>
  <c r="E1898" i="3"/>
  <c r="F1897" i="3"/>
  <c r="E1897" i="3"/>
  <c r="F1896" i="3"/>
  <c r="E1896" i="3"/>
  <c r="F1895" i="3"/>
  <c r="E1895" i="3"/>
  <c r="F1894" i="3"/>
  <c r="E1894" i="3"/>
  <c r="F1893" i="3"/>
  <c r="E1893" i="3"/>
  <c r="F1892" i="3"/>
  <c r="E1892" i="3"/>
  <c r="F1891" i="3"/>
  <c r="E1891" i="3"/>
  <c r="G1816" i="3"/>
  <c r="D1816" i="3"/>
  <c r="C1816" i="3"/>
  <c r="C37" i="4" s="1"/>
  <c r="F1814" i="3"/>
  <c r="E1814" i="3"/>
  <c r="F1813" i="3"/>
  <c r="E1813" i="3"/>
  <c r="F1812" i="3"/>
  <c r="E1812" i="3"/>
  <c r="F1811" i="3"/>
  <c r="E1811" i="3"/>
  <c r="F1810" i="3"/>
  <c r="E1810" i="3"/>
  <c r="G1735" i="3"/>
  <c r="D1735" i="3"/>
  <c r="D36" i="4" s="1"/>
  <c r="C1735" i="3"/>
  <c r="C36" i="4" s="1"/>
  <c r="F1733" i="3"/>
  <c r="E1733" i="3"/>
  <c r="F1732" i="3"/>
  <c r="E1732" i="3"/>
  <c r="F1731" i="3"/>
  <c r="E1731" i="3"/>
  <c r="F1730" i="3"/>
  <c r="E1730" i="3"/>
  <c r="F1729" i="3"/>
  <c r="E1729" i="3"/>
  <c r="G1653" i="3"/>
  <c r="D1653" i="3"/>
  <c r="C1653" i="3"/>
  <c r="C35" i="4" s="1"/>
  <c r="F1651" i="3"/>
  <c r="E1651" i="3"/>
  <c r="F1650" i="3"/>
  <c r="E1650" i="3"/>
  <c r="F1649" i="3"/>
  <c r="E1649" i="3"/>
  <c r="F1648" i="3"/>
  <c r="E1648" i="3"/>
  <c r="F1647" i="3"/>
  <c r="E1647" i="3"/>
  <c r="G1593" i="3"/>
  <c r="D1593" i="3"/>
  <c r="C1593" i="3"/>
  <c r="F1591" i="3"/>
  <c r="E1591" i="3"/>
  <c r="F1590" i="3"/>
  <c r="E1590" i="3"/>
  <c r="F1589" i="3"/>
  <c r="E1589" i="3"/>
  <c r="F1588" i="3"/>
  <c r="E1588" i="3"/>
  <c r="F1587" i="3"/>
  <c r="E1587" i="3"/>
  <c r="F1586" i="3"/>
  <c r="E1586" i="3"/>
  <c r="F1585" i="3"/>
  <c r="E1585" i="3"/>
  <c r="F1584" i="3"/>
  <c r="E1584" i="3"/>
  <c r="F1583" i="3"/>
  <c r="E1583" i="3"/>
  <c r="F1582" i="3"/>
  <c r="E1582" i="3"/>
  <c r="F1581" i="3"/>
  <c r="E1581" i="3"/>
  <c r="F1580" i="3"/>
  <c r="E1580" i="3"/>
  <c r="G1577" i="3"/>
  <c r="D1577" i="3"/>
  <c r="C1577" i="3"/>
  <c r="F1575" i="3"/>
  <c r="E1575" i="3"/>
  <c r="F1574" i="3"/>
  <c r="E1574" i="3"/>
  <c r="F1573" i="3"/>
  <c r="E1573" i="3"/>
  <c r="F1572" i="3"/>
  <c r="E1572" i="3"/>
  <c r="F1571" i="3"/>
  <c r="E1571" i="3"/>
  <c r="G1517" i="3"/>
  <c r="D1517" i="3"/>
  <c r="C1517" i="3"/>
  <c r="F1515" i="3"/>
  <c r="E1515" i="3"/>
  <c r="F1514" i="3"/>
  <c r="E1514" i="3"/>
  <c r="F1513" i="3"/>
  <c r="E1513" i="3"/>
  <c r="F1512" i="3"/>
  <c r="E1512" i="3"/>
  <c r="F1511" i="3"/>
  <c r="E1511" i="3"/>
  <c r="F1510" i="3"/>
  <c r="E1510" i="3"/>
  <c r="F1509" i="3"/>
  <c r="E1509" i="3"/>
  <c r="F1508" i="3"/>
  <c r="E1508" i="3"/>
  <c r="F1507" i="3"/>
  <c r="E1507" i="3"/>
  <c r="F1506" i="3"/>
  <c r="E1506" i="3"/>
  <c r="F1505" i="3"/>
  <c r="E1505" i="3"/>
  <c r="F1504" i="3"/>
  <c r="E1504" i="3"/>
  <c r="F1503" i="3"/>
  <c r="E1503" i="3"/>
  <c r="F1502" i="3"/>
  <c r="E1502" i="3"/>
  <c r="F1501" i="3"/>
  <c r="E1501" i="3"/>
  <c r="F1500" i="3"/>
  <c r="E1500" i="3"/>
  <c r="G1496" i="3"/>
  <c r="D1496" i="3"/>
  <c r="C1496" i="3"/>
  <c r="F1494" i="3"/>
  <c r="E1494" i="3"/>
  <c r="E1496" i="3" s="1"/>
  <c r="G1436" i="3"/>
  <c r="D1436" i="3"/>
  <c r="C1436" i="3"/>
  <c r="F1434" i="3"/>
  <c r="E1434" i="3"/>
  <c r="F1433" i="3"/>
  <c r="E1433" i="3"/>
  <c r="F1432" i="3"/>
  <c r="E1432" i="3"/>
  <c r="F1431" i="3"/>
  <c r="E1431" i="3"/>
  <c r="F1430" i="3"/>
  <c r="E1430" i="3"/>
  <c r="F1429" i="3"/>
  <c r="E1429" i="3"/>
  <c r="F1428" i="3"/>
  <c r="E1428" i="3"/>
  <c r="F1427" i="3"/>
  <c r="E1427" i="3"/>
  <c r="F1426" i="3"/>
  <c r="E1426" i="3"/>
  <c r="F1425" i="3"/>
  <c r="E1425" i="3"/>
  <c r="G1422" i="3"/>
  <c r="D1422" i="3"/>
  <c r="C1422" i="3"/>
  <c r="F1420" i="3"/>
  <c r="E1420" i="3"/>
  <c r="F1419" i="3"/>
  <c r="E1419" i="3"/>
  <c r="F1418" i="3"/>
  <c r="E1418" i="3"/>
  <c r="F1417" i="3"/>
  <c r="E1417" i="3"/>
  <c r="F1416" i="3"/>
  <c r="E1416" i="3"/>
  <c r="F1415" i="3"/>
  <c r="E1415" i="3"/>
  <c r="F1414" i="3"/>
  <c r="E1414" i="3"/>
  <c r="G1356" i="3"/>
  <c r="D1356" i="3"/>
  <c r="C1356" i="3"/>
  <c r="F1354" i="3"/>
  <c r="E1354" i="3"/>
  <c r="F1353" i="3"/>
  <c r="E1353" i="3"/>
  <c r="F1352" i="3"/>
  <c r="E1352" i="3"/>
  <c r="F1351" i="3"/>
  <c r="E1351" i="3"/>
  <c r="F1350" i="3"/>
  <c r="E1350" i="3"/>
  <c r="F1349" i="3"/>
  <c r="E1349" i="3"/>
  <c r="F1348" i="3"/>
  <c r="E1348" i="3"/>
  <c r="F1347" i="3"/>
  <c r="E1347" i="3"/>
  <c r="G1344" i="3"/>
  <c r="D1344" i="3"/>
  <c r="C1344" i="3"/>
  <c r="F1342" i="3"/>
  <c r="E1342" i="3"/>
  <c r="F1341" i="3"/>
  <c r="E1341" i="3"/>
  <c r="F1340" i="3"/>
  <c r="E1340" i="3"/>
  <c r="F1339" i="3"/>
  <c r="E1339" i="3"/>
  <c r="F1338" i="3"/>
  <c r="E1338" i="3"/>
  <c r="F1337" i="3"/>
  <c r="E1337" i="3"/>
  <c r="F1336" i="3"/>
  <c r="E1336" i="3"/>
  <c r="F1335" i="3"/>
  <c r="E1335" i="3"/>
  <c r="G1271" i="3"/>
  <c r="D1271" i="3"/>
  <c r="C1271" i="3"/>
  <c r="F1269" i="3"/>
  <c r="E1269" i="3"/>
  <c r="F1268" i="3"/>
  <c r="E1268" i="3"/>
  <c r="F1267" i="3"/>
  <c r="E1267" i="3"/>
  <c r="F1266" i="3"/>
  <c r="E1266" i="3"/>
  <c r="F1265" i="3"/>
  <c r="E1265" i="3"/>
  <c r="F1264" i="3"/>
  <c r="E1264" i="3"/>
  <c r="G1261" i="3"/>
  <c r="D1261" i="3"/>
  <c r="C1261" i="3"/>
  <c r="F1259" i="3"/>
  <c r="E1259" i="3"/>
  <c r="F1258" i="3"/>
  <c r="E1258" i="3"/>
  <c r="F1257" i="3"/>
  <c r="E1257" i="3"/>
  <c r="F1256" i="3"/>
  <c r="E1256" i="3"/>
  <c r="G1196" i="3"/>
  <c r="D1196" i="3"/>
  <c r="C1196" i="3"/>
  <c r="F1194" i="3"/>
  <c r="E1194" i="3"/>
  <c r="F1193" i="3"/>
  <c r="E1193" i="3"/>
  <c r="F1192" i="3"/>
  <c r="E1192" i="3"/>
  <c r="F1191" i="3"/>
  <c r="E1191" i="3"/>
  <c r="F1190" i="3"/>
  <c r="E1190" i="3"/>
  <c r="F1189" i="3"/>
  <c r="E1189" i="3"/>
  <c r="G1185" i="3"/>
  <c r="D1185" i="3"/>
  <c r="C1185" i="3"/>
  <c r="F1183" i="3"/>
  <c r="E1183" i="3"/>
  <c r="F1182" i="3"/>
  <c r="E1182" i="3"/>
  <c r="F1181" i="3"/>
  <c r="E1181" i="3"/>
  <c r="F1180" i="3"/>
  <c r="E1180" i="3"/>
  <c r="G1125" i="3"/>
  <c r="D1125" i="3"/>
  <c r="C1125" i="3"/>
  <c r="F1123" i="3"/>
  <c r="E1123" i="3"/>
  <c r="F1122" i="3"/>
  <c r="E1122" i="3"/>
  <c r="F1121" i="3"/>
  <c r="E1121" i="3"/>
  <c r="F1120" i="3"/>
  <c r="E1120" i="3"/>
  <c r="F1119" i="3"/>
  <c r="E1119" i="3"/>
  <c r="F1118" i="3"/>
  <c r="E1118" i="3"/>
  <c r="F1117" i="3"/>
  <c r="E1117" i="3"/>
  <c r="F1116" i="3"/>
  <c r="E1116" i="3"/>
  <c r="G1112" i="3"/>
  <c r="D1112" i="3"/>
  <c r="C1112" i="3"/>
  <c r="F1110" i="3"/>
  <c r="E1110" i="3"/>
  <c r="F1109" i="3"/>
  <c r="E1109" i="3"/>
  <c r="F1108" i="3"/>
  <c r="E1108" i="3"/>
  <c r="F1107" i="3"/>
  <c r="E1107" i="3"/>
  <c r="F1106" i="3"/>
  <c r="E1106" i="3"/>
  <c r="F1105" i="3"/>
  <c r="E1105" i="3"/>
  <c r="F1104" i="3"/>
  <c r="E1104" i="3"/>
  <c r="F1103" i="3"/>
  <c r="E1103" i="3"/>
  <c r="G1041" i="3"/>
  <c r="D1041" i="3"/>
  <c r="C1041" i="3"/>
  <c r="F1039" i="3"/>
  <c r="E1039" i="3"/>
  <c r="F1038" i="3"/>
  <c r="E1038" i="3"/>
  <c r="F1037" i="3"/>
  <c r="E1037" i="3"/>
  <c r="F1036" i="3"/>
  <c r="E1036" i="3"/>
  <c r="F1035" i="3"/>
  <c r="E1035" i="3"/>
  <c r="F1034" i="3"/>
  <c r="E1034" i="3"/>
  <c r="F1033" i="3"/>
  <c r="E1033" i="3"/>
  <c r="F1032" i="3"/>
  <c r="E1032" i="3"/>
  <c r="G1029" i="3"/>
  <c r="D1029" i="3"/>
  <c r="C1029" i="3"/>
  <c r="F1027" i="3"/>
  <c r="E1027" i="3"/>
  <c r="F1026" i="3"/>
  <c r="E1026" i="3"/>
  <c r="F1025" i="3"/>
  <c r="E1025" i="3"/>
  <c r="F1024" i="3"/>
  <c r="E1024" i="3"/>
  <c r="F1023" i="3"/>
  <c r="E1023" i="3"/>
  <c r="G956" i="3"/>
  <c r="D956" i="3"/>
  <c r="C956" i="3"/>
  <c r="F954" i="3"/>
  <c r="E954" i="3"/>
  <c r="F953" i="3"/>
  <c r="E953" i="3"/>
  <c r="F952" i="3"/>
  <c r="E952" i="3"/>
  <c r="G949" i="3"/>
  <c r="D949" i="3"/>
  <c r="C949" i="3"/>
  <c r="F947" i="3"/>
  <c r="E947" i="3"/>
  <c r="F946" i="3"/>
  <c r="E946" i="3"/>
  <c r="F945" i="3"/>
  <c r="E945" i="3"/>
  <c r="F944" i="3"/>
  <c r="E944" i="3"/>
  <c r="F943" i="3"/>
  <c r="E943" i="3"/>
  <c r="G882" i="3"/>
  <c r="D882" i="3"/>
  <c r="C882" i="3"/>
  <c r="E880" i="3"/>
  <c r="E879" i="3"/>
  <c r="E878" i="3"/>
  <c r="E877" i="3"/>
  <c r="E876" i="3"/>
  <c r="F875" i="3"/>
  <c r="E875" i="3"/>
  <c r="F874" i="3"/>
  <c r="E874" i="3"/>
  <c r="G871" i="3"/>
  <c r="D871" i="3"/>
  <c r="C871" i="3"/>
  <c r="C884" i="3" s="1"/>
  <c r="C21" i="4" s="1"/>
  <c r="F869" i="3"/>
  <c r="E869" i="3"/>
  <c r="F868" i="3"/>
  <c r="E868" i="3"/>
  <c r="F867" i="3"/>
  <c r="E867" i="3"/>
  <c r="F866" i="3"/>
  <c r="E866" i="3"/>
  <c r="F865" i="3"/>
  <c r="E865" i="3"/>
  <c r="G808" i="3"/>
  <c r="D808" i="3"/>
  <c r="C808" i="3"/>
  <c r="F806" i="3"/>
  <c r="E806" i="3"/>
  <c r="F805" i="3"/>
  <c r="E805" i="3"/>
  <c r="F804" i="3"/>
  <c r="E804" i="3"/>
  <c r="F803" i="3"/>
  <c r="E803" i="3"/>
  <c r="F802" i="3"/>
  <c r="E802" i="3"/>
  <c r="F801" i="3"/>
  <c r="E801" i="3"/>
  <c r="F800" i="3"/>
  <c r="E800" i="3"/>
  <c r="F799" i="3"/>
  <c r="E799" i="3"/>
  <c r="F798" i="3"/>
  <c r="E798" i="3"/>
  <c r="F797" i="3"/>
  <c r="E797" i="3"/>
  <c r="F796" i="3"/>
  <c r="E796" i="3"/>
  <c r="F795" i="3"/>
  <c r="E795" i="3"/>
  <c r="G791" i="3"/>
  <c r="D791" i="3"/>
  <c r="C791" i="3"/>
  <c r="F789" i="3"/>
  <c r="E789" i="3"/>
  <c r="F788" i="3"/>
  <c r="E788" i="3"/>
  <c r="G730" i="3"/>
  <c r="D730" i="3"/>
  <c r="C730" i="3"/>
  <c r="F728" i="3"/>
  <c r="E728" i="3"/>
  <c r="F727" i="3"/>
  <c r="E727" i="3"/>
  <c r="F726" i="3"/>
  <c r="E726" i="3"/>
  <c r="F725" i="3"/>
  <c r="E725" i="3"/>
  <c r="F724" i="3"/>
  <c r="E724" i="3"/>
  <c r="F723" i="3"/>
  <c r="E723" i="3"/>
  <c r="F722" i="3"/>
  <c r="E722" i="3"/>
  <c r="G718" i="3"/>
  <c r="D718" i="3"/>
  <c r="C718" i="3"/>
  <c r="F716" i="3"/>
  <c r="E716" i="3"/>
  <c r="F715" i="3"/>
  <c r="E715" i="3"/>
  <c r="F714" i="3"/>
  <c r="E714" i="3"/>
  <c r="F713" i="3"/>
  <c r="E713" i="3"/>
  <c r="F712" i="3"/>
  <c r="E712" i="3"/>
  <c r="F711" i="3"/>
  <c r="E711" i="3"/>
  <c r="F710" i="3"/>
  <c r="E710" i="3"/>
  <c r="G641" i="3"/>
  <c r="D641" i="3"/>
  <c r="C641" i="3"/>
  <c r="F639" i="3"/>
  <c r="E639" i="3"/>
  <c r="F638" i="3"/>
  <c r="E638" i="3"/>
  <c r="F637" i="3"/>
  <c r="E637" i="3"/>
  <c r="F636" i="3"/>
  <c r="E636" i="3"/>
  <c r="G633" i="3"/>
  <c r="D633" i="3"/>
  <c r="C633" i="3"/>
  <c r="F631" i="3"/>
  <c r="E631" i="3"/>
  <c r="F630" i="3"/>
  <c r="E630" i="3"/>
  <c r="F629" i="3"/>
  <c r="E629" i="3"/>
  <c r="G567" i="3"/>
  <c r="D567" i="3"/>
  <c r="C567" i="3"/>
  <c r="F565" i="3"/>
  <c r="E565" i="3"/>
  <c r="F564" i="3"/>
  <c r="E564" i="3"/>
  <c r="F563" i="3"/>
  <c r="E563" i="3"/>
  <c r="F562" i="3"/>
  <c r="E562" i="3"/>
  <c r="F561" i="3"/>
  <c r="E561" i="3"/>
  <c r="F560" i="3"/>
  <c r="E560" i="3"/>
  <c r="F559" i="3"/>
  <c r="E559" i="3"/>
  <c r="F558" i="3"/>
  <c r="E558" i="3"/>
  <c r="G555" i="3"/>
  <c r="F553" i="3"/>
  <c r="E553" i="3"/>
  <c r="F552" i="3"/>
  <c r="E552" i="3"/>
  <c r="F551" i="3"/>
  <c r="E551" i="3"/>
  <c r="G488" i="3"/>
  <c r="D488" i="3"/>
  <c r="C488" i="3"/>
  <c r="F486" i="3"/>
  <c r="E486" i="3"/>
  <c r="F485" i="3"/>
  <c r="E485" i="3"/>
  <c r="F484" i="3"/>
  <c r="E484" i="3"/>
  <c r="F483" i="3"/>
  <c r="E483" i="3"/>
  <c r="F482" i="3"/>
  <c r="E482" i="3"/>
  <c r="F481" i="3"/>
  <c r="E481" i="3"/>
  <c r="F480" i="3"/>
  <c r="E480" i="3"/>
  <c r="F479" i="3"/>
  <c r="E479" i="3"/>
  <c r="G476" i="3"/>
  <c r="D476" i="3"/>
  <c r="C476" i="3"/>
  <c r="F474" i="3"/>
  <c r="E474" i="3"/>
  <c r="F473" i="3"/>
  <c r="E473" i="3"/>
  <c r="F472" i="3"/>
  <c r="E472" i="3"/>
  <c r="G408" i="3"/>
  <c r="D408" i="3"/>
  <c r="C408" i="3"/>
  <c r="F406" i="3"/>
  <c r="E406" i="3"/>
  <c r="F405" i="3"/>
  <c r="E405" i="3"/>
  <c r="F404" i="3"/>
  <c r="E404" i="3"/>
  <c r="F403" i="3"/>
  <c r="E403" i="3"/>
  <c r="G400" i="3"/>
  <c r="D400" i="3"/>
  <c r="C400" i="3"/>
  <c r="F398" i="3"/>
  <c r="E398" i="3"/>
  <c r="F397" i="3"/>
  <c r="E397" i="3"/>
  <c r="F396" i="3"/>
  <c r="E396" i="3"/>
  <c r="F395" i="3"/>
  <c r="E395" i="3"/>
  <c r="F394" i="3"/>
  <c r="E394" i="3"/>
  <c r="F393" i="3"/>
  <c r="E393" i="3"/>
  <c r="G337" i="3"/>
  <c r="D337" i="3"/>
  <c r="C337" i="3"/>
  <c r="F335" i="3"/>
  <c r="E335" i="3"/>
  <c r="F334" i="3"/>
  <c r="E334" i="3"/>
  <c r="F333" i="3"/>
  <c r="E333" i="3"/>
  <c r="F332" i="3"/>
  <c r="E332" i="3"/>
  <c r="F331" i="3"/>
  <c r="E331" i="3"/>
  <c r="F330" i="3"/>
  <c r="E330" i="3"/>
  <c r="F329" i="3"/>
  <c r="E329" i="3"/>
  <c r="F328" i="3"/>
  <c r="E328" i="3"/>
  <c r="F327" i="3"/>
  <c r="E327" i="3"/>
  <c r="F326" i="3"/>
  <c r="E326" i="3"/>
  <c r="F325" i="3"/>
  <c r="E325" i="3"/>
  <c r="G322" i="3"/>
  <c r="D322" i="3"/>
  <c r="C322" i="3"/>
  <c r="F320" i="3"/>
  <c r="E320" i="3"/>
  <c r="F319" i="3"/>
  <c r="E319" i="3"/>
  <c r="F318" i="3"/>
  <c r="E318" i="3"/>
  <c r="F317" i="3"/>
  <c r="E317" i="3"/>
  <c r="G266" i="3"/>
  <c r="D266" i="3"/>
  <c r="C266" i="3"/>
  <c r="F264" i="3"/>
  <c r="E264" i="3"/>
  <c r="F263" i="3"/>
  <c r="E263" i="3"/>
  <c r="F262" i="3"/>
  <c r="E262" i="3"/>
  <c r="F261" i="3"/>
  <c r="E261" i="3"/>
  <c r="F260" i="3"/>
  <c r="E260" i="3"/>
  <c r="F259" i="3"/>
  <c r="E259" i="3"/>
  <c r="F258" i="3"/>
  <c r="E258" i="3"/>
  <c r="F257" i="3"/>
  <c r="E257" i="3"/>
  <c r="F256" i="3"/>
  <c r="E256" i="3"/>
  <c r="G253" i="3"/>
  <c r="D253" i="3"/>
  <c r="C253" i="3"/>
  <c r="E251" i="3"/>
  <c r="E250" i="3"/>
  <c r="E249" i="3"/>
  <c r="E248" i="3"/>
  <c r="E247" i="3"/>
  <c r="E246" i="3"/>
  <c r="E245" i="3"/>
  <c r="F244" i="3"/>
  <c r="E244" i="3"/>
  <c r="G170" i="3"/>
  <c r="D170" i="3"/>
  <c r="D12" i="4" s="1"/>
  <c r="C170" i="3"/>
  <c r="C12" i="4" s="1"/>
  <c r="F168" i="3"/>
  <c r="E168" i="3"/>
  <c r="F167" i="3"/>
  <c r="E167" i="3"/>
  <c r="F166" i="3"/>
  <c r="E166" i="3"/>
  <c r="F165" i="3"/>
  <c r="E165" i="3"/>
  <c r="G110" i="3"/>
  <c r="D110" i="3"/>
  <c r="C110" i="3"/>
  <c r="E108" i="3"/>
  <c r="E107" i="3"/>
  <c r="E106" i="3"/>
  <c r="E105" i="3"/>
  <c r="E104" i="3"/>
  <c r="E103" i="3"/>
  <c r="E102" i="3"/>
  <c r="E101" i="3"/>
  <c r="E100" i="3"/>
  <c r="E99" i="3"/>
  <c r="E98" i="3"/>
  <c r="F97" i="3"/>
  <c r="E97" i="3"/>
  <c r="G94" i="3"/>
  <c r="G112" i="3" s="1"/>
  <c r="D94" i="3"/>
  <c r="D112" i="3" s="1"/>
  <c r="D11" i="4" s="1"/>
  <c r="C94" i="3"/>
  <c r="C112" i="3" s="1"/>
  <c r="C11" i="4" s="1"/>
  <c r="E92" i="3"/>
  <c r="E91" i="3"/>
  <c r="E90" i="3"/>
  <c r="F89" i="3"/>
  <c r="E89" i="3"/>
  <c r="G32" i="3"/>
  <c r="D32" i="3"/>
  <c r="C32" i="3"/>
  <c r="E30" i="3"/>
  <c r="E29" i="3"/>
  <c r="E28" i="3"/>
  <c r="E27" i="3"/>
  <c r="E26" i="3"/>
  <c r="E25" i="3"/>
  <c r="E24" i="3"/>
  <c r="E23" i="3"/>
  <c r="E22" i="3"/>
  <c r="F21" i="3"/>
  <c r="E21" i="3"/>
  <c r="G17" i="3"/>
  <c r="D17" i="3"/>
  <c r="C17" i="3"/>
  <c r="E15" i="3"/>
  <c r="E14" i="3"/>
  <c r="E13" i="3"/>
  <c r="E12" i="3"/>
  <c r="I1497" i="1"/>
  <c r="F1497" i="1"/>
  <c r="E1497" i="1"/>
  <c r="G1497" i="1"/>
  <c r="I1445" i="1"/>
  <c r="F1445" i="1"/>
  <c r="E42" i="2" s="1"/>
  <c r="E1445" i="1"/>
  <c r="G1445" i="1"/>
  <c r="I1414" i="1"/>
  <c r="F1414" i="1"/>
  <c r="E40" i="2" s="1"/>
  <c r="E1414" i="1"/>
  <c r="D40" i="2" s="1"/>
  <c r="D44" i="2" s="1"/>
  <c r="H1412" i="1"/>
  <c r="H1411" i="1"/>
  <c r="H1410" i="1"/>
  <c r="H1409" i="1"/>
  <c r="H1408" i="1"/>
  <c r="H1407" i="1"/>
  <c r="H1406" i="1"/>
  <c r="H1405" i="1"/>
  <c r="H1404" i="1"/>
  <c r="H1403" i="1"/>
  <c r="F1359" i="1"/>
  <c r="E1359" i="1"/>
  <c r="I1319" i="1"/>
  <c r="F1319" i="1"/>
  <c r="I1277" i="1"/>
  <c r="F1277" i="1"/>
  <c r="E29" i="2" s="1"/>
  <c r="E1277" i="1"/>
  <c r="D29" i="2" s="1"/>
  <c r="I1230" i="1"/>
  <c r="F1230" i="1"/>
  <c r="E1230" i="1"/>
  <c r="H1217" i="1"/>
  <c r="I1214" i="1"/>
  <c r="F1214" i="1"/>
  <c r="E1214" i="1"/>
  <c r="H1209" i="1"/>
  <c r="H1208" i="1"/>
  <c r="I1167" i="1"/>
  <c r="F1167" i="1"/>
  <c r="E1167" i="1"/>
  <c r="H1151" i="1"/>
  <c r="H1150" i="1"/>
  <c r="I1147" i="1"/>
  <c r="F1147" i="1"/>
  <c r="E1147" i="1"/>
  <c r="G1147" i="1"/>
  <c r="I1102" i="1"/>
  <c r="F1102" i="1"/>
  <c r="E1102" i="1"/>
  <c r="H1092" i="1"/>
  <c r="I1088" i="1"/>
  <c r="F1088" i="1"/>
  <c r="E1088" i="1"/>
  <c r="I1043" i="1"/>
  <c r="F1043" i="1"/>
  <c r="E1043" i="1"/>
  <c r="H1034" i="1"/>
  <c r="I1031" i="1"/>
  <c r="F1031" i="1"/>
  <c r="E1031" i="1"/>
  <c r="I986" i="1"/>
  <c r="F986" i="1"/>
  <c r="E986" i="1"/>
  <c r="I976" i="1"/>
  <c r="F976" i="1"/>
  <c r="E976" i="1"/>
  <c r="H971" i="1"/>
  <c r="I936" i="1"/>
  <c r="F936" i="1"/>
  <c r="E936" i="1"/>
  <c r="H930" i="1"/>
  <c r="I926" i="1"/>
  <c r="F926" i="1"/>
  <c r="E926" i="1"/>
  <c r="H921" i="1"/>
  <c r="I882" i="1"/>
  <c r="F882" i="1"/>
  <c r="E882" i="1"/>
  <c r="I870" i="1"/>
  <c r="F870" i="1"/>
  <c r="E870" i="1"/>
  <c r="I826" i="1"/>
  <c r="F826" i="1"/>
  <c r="E826" i="1"/>
  <c r="I814" i="1"/>
  <c r="F814" i="1"/>
  <c r="E814" i="1"/>
  <c r="H808" i="1"/>
  <c r="I768" i="1"/>
  <c r="F768" i="1"/>
  <c r="E768" i="1"/>
  <c r="H764" i="1"/>
  <c r="I761" i="1"/>
  <c r="F761" i="1"/>
  <c r="E761" i="1"/>
  <c r="I724" i="1"/>
  <c r="F724" i="1"/>
  <c r="E724" i="1"/>
  <c r="H716" i="1"/>
  <c r="I713" i="1"/>
  <c r="F713" i="1"/>
  <c r="E713" i="1"/>
  <c r="I666" i="1"/>
  <c r="F666" i="1"/>
  <c r="E666" i="1"/>
  <c r="I650" i="1"/>
  <c r="F650" i="1"/>
  <c r="E650" i="1"/>
  <c r="H647" i="1"/>
  <c r="I604" i="1"/>
  <c r="F604" i="1"/>
  <c r="E604" i="1"/>
  <c r="I593" i="1"/>
  <c r="F593" i="1"/>
  <c r="E593" i="1"/>
  <c r="I544" i="1"/>
  <c r="F544" i="1"/>
  <c r="E544" i="1"/>
  <c r="H540" i="1"/>
  <c r="H539" i="1"/>
  <c r="I536" i="1"/>
  <c r="F536" i="1"/>
  <c r="E536" i="1"/>
  <c r="H534" i="1"/>
  <c r="I494" i="1"/>
  <c r="F494" i="1"/>
  <c r="E494" i="1"/>
  <c r="I482" i="1"/>
  <c r="F482" i="1"/>
  <c r="E482" i="1"/>
  <c r="I431" i="1"/>
  <c r="F431" i="1"/>
  <c r="E431" i="1"/>
  <c r="H423" i="1"/>
  <c r="I419" i="1"/>
  <c r="F419" i="1"/>
  <c r="E419" i="1"/>
  <c r="H416" i="1"/>
  <c r="I383" i="1"/>
  <c r="F383" i="1"/>
  <c r="E383" i="1"/>
  <c r="H379" i="1"/>
  <c r="H378" i="1"/>
  <c r="I375" i="1"/>
  <c r="F375" i="1"/>
  <c r="E375" i="1"/>
  <c r="H368" i="1"/>
  <c r="I319" i="1"/>
  <c r="F319" i="1"/>
  <c r="E319" i="1"/>
  <c r="H307" i="1"/>
  <c r="I304" i="1"/>
  <c r="F304" i="1"/>
  <c r="E304" i="1"/>
  <c r="I262" i="1"/>
  <c r="F262" i="1"/>
  <c r="E262" i="1"/>
  <c r="I249" i="1"/>
  <c r="F249" i="1"/>
  <c r="E249" i="1"/>
  <c r="I167" i="1"/>
  <c r="F167" i="1"/>
  <c r="E32" i="2" s="1"/>
  <c r="E167" i="1"/>
  <c r="D32" i="2" s="1"/>
  <c r="H163" i="1"/>
  <c r="H162" i="1"/>
  <c r="I108" i="1"/>
  <c r="E108" i="1"/>
  <c r="I92" i="1"/>
  <c r="F92" i="1"/>
  <c r="E92" i="1"/>
  <c r="I29" i="1"/>
  <c r="F29" i="1"/>
  <c r="H24" i="1"/>
  <c r="H22" i="1"/>
  <c r="H21" i="1"/>
  <c r="H20" i="1"/>
  <c r="H18" i="1"/>
  <c r="I15" i="1"/>
  <c r="F15" i="1"/>
  <c r="F828" i="1" l="1"/>
  <c r="G32" i="2"/>
  <c r="G29" i="2"/>
  <c r="F29" i="2"/>
  <c r="F32" i="2"/>
  <c r="D958" i="3"/>
  <c r="D22" i="4" s="1"/>
  <c r="J45" i="2"/>
  <c r="I828" i="1"/>
  <c r="C810" i="3"/>
  <c r="C20" i="4" s="1"/>
  <c r="F36" i="4"/>
  <c r="F730" i="3"/>
  <c r="E11" i="4"/>
  <c r="C569" i="3"/>
  <c r="C17" i="4" s="1"/>
  <c r="E39" i="2"/>
  <c r="E44" i="2" s="1"/>
  <c r="H1497" i="1"/>
  <c r="G39" i="2" s="1"/>
  <c r="E24" i="2"/>
  <c r="H1319" i="1"/>
  <c r="E14" i="2"/>
  <c r="H1359" i="1"/>
  <c r="I668" i="1"/>
  <c r="F791" i="3"/>
  <c r="E956" i="3"/>
  <c r="D1043" i="3"/>
  <c r="D23" i="4" s="1"/>
  <c r="F1344" i="3"/>
  <c r="F1496" i="3"/>
  <c r="F1577" i="3"/>
  <c r="C45" i="4"/>
  <c r="H32" i="4"/>
  <c r="H46" i="4" s="1"/>
  <c r="F17" i="3"/>
  <c r="E12" i="4"/>
  <c r="E322" i="3"/>
  <c r="E400" i="3"/>
  <c r="F408" i="3"/>
  <c r="F488" i="3"/>
  <c r="E791" i="3"/>
  <c r="C958" i="3"/>
  <c r="C22" i="4" s="1"/>
  <c r="E22" i="4" s="1"/>
  <c r="E1029" i="3"/>
  <c r="E1422" i="3"/>
  <c r="E264" i="1"/>
  <c r="D20" i="2" s="1"/>
  <c r="H1277" i="1"/>
  <c r="E31" i="1"/>
  <c r="D27" i="2" s="1"/>
  <c r="I31" i="1"/>
  <c r="H1414" i="1"/>
  <c r="G40" i="2" s="1"/>
  <c r="H1445" i="1"/>
  <c r="G42" i="2" s="1"/>
  <c r="H167" i="1"/>
  <c r="F1902" i="3"/>
  <c r="F12" i="4"/>
  <c r="F11" i="4"/>
  <c r="I39" i="4"/>
  <c r="E36" i="4"/>
  <c r="E606" i="1"/>
  <c r="D31" i="2" s="1"/>
  <c r="H1031" i="1"/>
  <c r="D14" i="2"/>
  <c r="D24" i="2"/>
  <c r="F42" i="2"/>
  <c r="H1214" i="1"/>
  <c r="H1230" i="1"/>
  <c r="F1045" i="1"/>
  <c r="E30" i="2" s="1"/>
  <c r="G976" i="1"/>
  <c r="H262" i="1"/>
  <c r="E321" i="1"/>
  <c r="D21" i="2" s="1"/>
  <c r="F938" i="1"/>
  <c r="E25" i="2" s="1"/>
  <c r="G870" i="1"/>
  <c r="I321" i="1"/>
  <c r="H768" i="1"/>
  <c r="I264" i="1"/>
  <c r="E770" i="1"/>
  <c r="D19" i="2" s="1"/>
  <c r="E16" i="2"/>
  <c r="G814" i="1"/>
  <c r="G1277" i="1"/>
  <c r="F770" i="1"/>
  <c r="E19" i="2" s="1"/>
  <c r="G19" i="2" s="1"/>
  <c r="E726" i="1"/>
  <c r="D26" i="2" s="1"/>
  <c r="E884" i="1"/>
  <c r="D33" i="2" s="1"/>
  <c r="I938" i="1"/>
  <c r="E988" i="1"/>
  <c r="D17" i="2" s="1"/>
  <c r="G1414" i="1"/>
  <c r="G666" i="1"/>
  <c r="F668" i="1"/>
  <c r="E23" i="2" s="1"/>
  <c r="F546" i="1"/>
  <c r="E13" i="2" s="1"/>
  <c r="G1167" i="1"/>
  <c r="G1169" i="1" s="1"/>
  <c r="F496" i="1"/>
  <c r="G1230" i="1"/>
  <c r="F433" i="1"/>
  <c r="E28" i="2" s="1"/>
  <c r="F884" i="1"/>
  <c r="E33" i="2" s="1"/>
  <c r="F988" i="1"/>
  <c r="E17" i="2" s="1"/>
  <c r="E385" i="1"/>
  <c r="D11" i="2" s="1"/>
  <c r="E433" i="1"/>
  <c r="D28" i="2" s="1"/>
  <c r="E496" i="1"/>
  <c r="D22" i="2" s="1"/>
  <c r="H494" i="1"/>
  <c r="E546" i="1"/>
  <c r="D13" i="2" s="1"/>
  <c r="H544" i="1"/>
  <c r="G650" i="1"/>
  <c r="E668" i="1"/>
  <c r="D23" i="2" s="1"/>
  <c r="E828" i="1"/>
  <c r="D16" i="2" s="1"/>
  <c r="I884" i="1"/>
  <c r="G926" i="1"/>
  <c r="E938" i="1"/>
  <c r="D25" i="2" s="1"/>
  <c r="H936" i="1"/>
  <c r="E1045" i="1"/>
  <c r="D30" i="2" s="1"/>
  <c r="E1104" i="1"/>
  <c r="D15" i="2" s="1"/>
  <c r="E1169" i="1"/>
  <c r="D12" i="2" s="1"/>
  <c r="E1232" i="1"/>
  <c r="D10" i="2" s="1"/>
  <c r="E110" i="1"/>
  <c r="D18" i="2" s="1"/>
  <c r="H713" i="1"/>
  <c r="G768" i="1"/>
  <c r="F1104" i="1"/>
  <c r="E15" i="2" s="1"/>
  <c r="F385" i="1"/>
  <c r="E11" i="2" s="1"/>
  <c r="G419" i="1"/>
  <c r="G319" i="1"/>
  <c r="G383" i="1"/>
  <c r="G431" i="1"/>
  <c r="H431" i="1"/>
  <c r="G494" i="1"/>
  <c r="G544" i="1"/>
  <c r="G604" i="1"/>
  <c r="G724" i="1"/>
  <c r="G826" i="1"/>
  <c r="G1088" i="1"/>
  <c r="G1214" i="1"/>
  <c r="H666" i="1"/>
  <c r="H870" i="1"/>
  <c r="G882" i="1"/>
  <c r="G936" i="1"/>
  <c r="G1102" i="1"/>
  <c r="G262" i="1"/>
  <c r="F264" i="1"/>
  <c r="E20" i="2" s="1"/>
  <c r="G167" i="1"/>
  <c r="G108" i="1"/>
  <c r="F110" i="1"/>
  <c r="E18" i="2" s="1"/>
  <c r="G92" i="1"/>
  <c r="G29" i="1"/>
  <c r="F31" i="1"/>
  <c r="E27" i="2" s="1"/>
  <c r="G15" i="1"/>
  <c r="F321" i="1"/>
  <c r="E21" i="2" s="1"/>
  <c r="G713" i="1"/>
  <c r="F322" i="3"/>
  <c r="F476" i="3"/>
  <c r="E641" i="3"/>
  <c r="E730" i="3"/>
  <c r="D1273" i="3"/>
  <c r="D26" i="4" s="1"/>
  <c r="E1593" i="3"/>
  <c r="F1816" i="3"/>
  <c r="D37" i="4"/>
  <c r="F37" i="4" s="1"/>
  <c r="E42" i="4"/>
  <c r="E45" i="4" s="1"/>
  <c r="H108" i="1"/>
  <c r="H319" i="1"/>
  <c r="F726" i="1"/>
  <c r="E26" i="2" s="1"/>
  <c r="H1043" i="1"/>
  <c r="H1102" i="1"/>
  <c r="F1169" i="1"/>
  <c r="E12" i="2" s="1"/>
  <c r="F1232" i="1"/>
  <c r="E10" i="2" s="1"/>
  <c r="G1319" i="1"/>
  <c r="F40" i="2"/>
  <c r="F32" i="3"/>
  <c r="E555" i="3"/>
  <c r="F808" i="3"/>
  <c r="F956" i="3"/>
  <c r="C1043" i="3"/>
  <c r="C23" i="4" s="1"/>
  <c r="C1198" i="3"/>
  <c r="C25" i="4" s="1"/>
  <c r="C1358" i="3"/>
  <c r="C27" i="4" s="1"/>
  <c r="F1356" i="3"/>
  <c r="C1438" i="3"/>
  <c r="C28" i="4" s="1"/>
  <c r="F1436" i="3"/>
  <c r="C1519" i="3"/>
  <c r="C29" i="4" s="1"/>
  <c r="C1595" i="3"/>
  <c r="C30" i="4" s="1"/>
  <c r="F1593" i="3"/>
  <c r="G46" i="4"/>
  <c r="H29" i="1"/>
  <c r="H92" i="1"/>
  <c r="G249" i="1"/>
  <c r="G304" i="1"/>
  <c r="G482" i="1"/>
  <c r="H482" i="1"/>
  <c r="H593" i="1"/>
  <c r="H882" i="1"/>
  <c r="G986" i="1"/>
  <c r="H986" i="1"/>
  <c r="G1043" i="1"/>
  <c r="G1359" i="1"/>
  <c r="F1653" i="3"/>
  <c r="D35" i="4"/>
  <c r="F35" i="4" s="1"/>
  <c r="H304" i="1"/>
  <c r="G375" i="1"/>
  <c r="H383" i="1"/>
  <c r="G536" i="1"/>
  <c r="G593" i="1"/>
  <c r="H604" i="1"/>
  <c r="G761" i="1"/>
  <c r="H826" i="1"/>
  <c r="G1031" i="1"/>
  <c r="I1232" i="1"/>
  <c r="I1169" i="1"/>
  <c r="I1104" i="1"/>
  <c r="I1045" i="1"/>
  <c r="I988" i="1"/>
  <c r="I770" i="1"/>
  <c r="I726" i="1"/>
  <c r="I606" i="1"/>
  <c r="I546" i="1"/>
  <c r="I496" i="1"/>
  <c r="I433" i="1"/>
  <c r="I385" i="1"/>
  <c r="I110" i="1"/>
  <c r="F266" i="3"/>
  <c r="F337" i="3"/>
  <c r="D569" i="3"/>
  <c r="D17" i="4" s="1"/>
  <c r="C643" i="3"/>
  <c r="C18" i="4" s="1"/>
  <c r="D810" i="3"/>
  <c r="F882" i="3"/>
  <c r="C1127" i="3"/>
  <c r="C24" i="4" s="1"/>
  <c r="F1125" i="3"/>
  <c r="C1273" i="3"/>
  <c r="C26" i="4" s="1"/>
  <c r="E26" i="4" s="1"/>
  <c r="F1271" i="3"/>
  <c r="G1358" i="3"/>
  <c r="F1994" i="3"/>
  <c r="E266" i="3"/>
  <c r="E1271" i="3"/>
  <c r="E1902" i="3"/>
  <c r="F567" i="3"/>
  <c r="D1519" i="3"/>
  <c r="D29" i="4" s="1"/>
  <c r="E29" i="4" s="1"/>
  <c r="C268" i="3"/>
  <c r="C13" i="4" s="1"/>
  <c r="C339" i="3"/>
  <c r="C14" i="4" s="1"/>
  <c r="E633" i="3"/>
  <c r="E808" i="3"/>
  <c r="F1041" i="3"/>
  <c r="F1196" i="3"/>
  <c r="F94" i="3"/>
  <c r="G34" i="3"/>
  <c r="F1934" i="3"/>
  <c r="E1816" i="3"/>
  <c r="E1735" i="3"/>
  <c r="F1735" i="3"/>
  <c r="E1653" i="3"/>
  <c r="G1595" i="3"/>
  <c r="D1595" i="3"/>
  <c r="E1577" i="3"/>
  <c r="F1517" i="3"/>
  <c r="E1517" i="3"/>
  <c r="E1519" i="3" s="1"/>
  <c r="G1519" i="3"/>
  <c r="E1436" i="3"/>
  <c r="E1438" i="3" s="1"/>
  <c r="G1438" i="3"/>
  <c r="D1438" i="3"/>
  <c r="E1356" i="3"/>
  <c r="D1358" i="3"/>
  <c r="E1344" i="3"/>
  <c r="G1273" i="3"/>
  <c r="E1261" i="3"/>
  <c r="F1261" i="3"/>
  <c r="E1196" i="3"/>
  <c r="G1198" i="3"/>
  <c r="D1198" i="3"/>
  <c r="E1185" i="3"/>
  <c r="E1125" i="3"/>
  <c r="G1127" i="3"/>
  <c r="D1127" i="3"/>
  <c r="E1112" i="3"/>
  <c r="G1043" i="3"/>
  <c r="E1041" i="3"/>
  <c r="G958" i="3"/>
  <c r="E949" i="3"/>
  <c r="E882" i="3"/>
  <c r="G884" i="3"/>
  <c r="D884" i="3"/>
  <c r="E871" i="3"/>
  <c r="G810" i="3"/>
  <c r="D732" i="3"/>
  <c r="D19" i="4" s="1"/>
  <c r="G732" i="3"/>
  <c r="E718" i="3"/>
  <c r="F718" i="3"/>
  <c r="G643" i="3"/>
  <c r="F641" i="3"/>
  <c r="D643" i="3"/>
  <c r="E567" i="3"/>
  <c r="G569" i="3"/>
  <c r="G490" i="3"/>
  <c r="C490" i="3"/>
  <c r="C16" i="4" s="1"/>
  <c r="E408" i="3"/>
  <c r="G410" i="3"/>
  <c r="D410" i="3"/>
  <c r="D15" i="4" s="1"/>
  <c r="F400" i="3"/>
  <c r="E337" i="3"/>
  <c r="G339" i="3"/>
  <c r="G268" i="3"/>
  <c r="D268" i="3"/>
  <c r="D13" i="4" s="1"/>
  <c r="E253" i="3"/>
  <c r="F170" i="3"/>
  <c r="E170" i="3"/>
  <c r="E110" i="3"/>
  <c r="F110" i="3"/>
  <c r="E94" i="3"/>
  <c r="E32" i="3"/>
  <c r="D34" i="3"/>
  <c r="D10" i="4" s="1"/>
  <c r="E17" i="3"/>
  <c r="E488" i="3"/>
  <c r="D490" i="3"/>
  <c r="E476" i="3"/>
  <c r="F112" i="3"/>
  <c r="C34" i="3"/>
  <c r="C10" i="4" s="1"/>
  <c r="C39" i="4"/>
  <c r="F949" i="3"/>
  <c r="F1185" i="3"/>
  <c r="F253" i="3"/>
  <c r="F555" i="3"/>
  <c r="F871" i="3"/>
  <c r="F1112" i="3"/>
  <c r="D339" i="3"/>
  <c r="C732" i="3"/>
  <c r="C410" i="3"/>
  <c r="C15" i="4" s="1"/>
  <c r="F633" i="3"/>
  <c r="F1029" i="3"/>
  <c r="F1422" i="3"/>
  <c r="H419" i="1"/>
  <c r="H650" i="1"/>
  <c r="H724" i="1"/>
  <c r="H761" i="1"/>
  <c r="H926" i="1"/>
  <c r="H1167" i="1"/>
  <c r="H249" i="1"/>
  <c r="F606" i="1"/>
  <c r="E31" i="2" s="1"/>
  <c r="H15" i="1"/>
  <c r="H536" i="1"/>
  <c r="H814" i="1"/>
  <c r="H1088" i="1"/>
  <c r="H375" i="1"/>
  <c r="H976" i="1"/>
  <c r="E23" i="4" l="1"/>
  <c r="G11" i="2"/>
  <c r="F14" i="2"/>
  <c r="F24" i="2"/>
  <c r="G10" i="2"/>
  <c r="F10" i="2"/>
  <c r="F12" i="2"/>
  <c r="G12" i="2"/>
  <c r="F15" i="2"/>
  <c r="G15" i="2"/>
  <c r="F30" i="2"/>
  <c r="G17" i="2"/>
  <c r="F17" i="2"/>
  <c r="G25" i="2"/>
  <c r="F25" i="2"/>
  <c r="F33" i="2"/>
  <c r="G33" i="2"/>
  <c r="G16" i="2"/>
  <c r="F16" i="2"/>
  <c r="D35" i="2"/>
  <c r="D45" i="2" s="1"/>
  <c r="F26" i="2"/>
  <c r="G26" i="2"/>
  <c r="F23" i="2"/>
  <c r="G23" i="2"/>
  <c r="F31" i="2"/>
  <c r="G31" i="2"/>
  <c r="F13" i="2"/>
  <c r="G13" i="2"/>
  <c r="E22" i="2"/>
  <c r="G22" i="2" s="1"/>
  <c r="H496" i="1"/>
  <c r="G28" i="2"/>
  <c r="F28" i="2"/>
  <c r="G21" i="2"/>
  <c r="F21" i="2"/>
  <c r="G20" i="2"/>
  <c r="F20" i="2"/>
  <c r="G18" i="2"/>
  <c r="F18" i="2"/>
  <c r="G27" i="2"/>
  <c r="F27" i="2"/>
  <c r="G24" i="2"/>
  <c r="F11" i="2"/>
  <c r="G30" i="2"/>
  <c r="G14" i="2"/>
  <c r="E643" i="3"/>
  <c r="E15" i="4"/>
  <c r="E569" i="3"/>
  <c r="E1358" i="3"/>
  <c r="F13" i="4"/>
  <c r="E732" i="3"/>
  <c r="E958" i="3"/>
  <c r="F39" i="2"/>
  <c r="F44" i="2" s="1"/>
  <c r="E1273" i="3"/>
  <c r="E1043" i="3"/>
  <c r="F1519" i="3"/>
  <c r="E339" i="3"/>
  <c r="I46" i="4"/>
  <c r="F17" i="4"/>
  <c r="F22" i="4"/>
  <c r="E13" i="4"/>
  <c r="F569" i="3"/>
  <c r="F958" i="3"/>
  <c r="F1043" i="3"/>
  <c r="E268" i="3"/>
  <c r="E410" i="3"/>
  <c r="E17" i="4"/>
  <c r="I32" i="4"/>
  <c r="E1595" i="3"/>
  <c r="E810" i="3"/>
  <c r="F29" i="4"/>
  <c r="H321" i="1"/>
  <c r="H938" i="1"/>
  <c r="H668" i="1"/>
  <c r="H726" i="1"/>
  <c r="H385" i="1"/>
  <c r="H546" i="1"/>
  <c r="H770" i="1"/>
  <c r="F19" i="2"/>
  <c r="H1169" i="1"/>
  <c r="H264" i="1"/>
  <c r="H988" i="1"/>
  <c r="H31" i="1"/>
  <c r="H110" i="1"/>
  <c r="H828" i="1"/>
  <c r="H606" i="1"/>
  <c r="H1045" i="1"/>
  <c r="H884" i="1"/>
  <c r="F268" i="3"/>
  <c r="E10" i="4"/>
  <c r="H1104" i="1"/>
  <c r="H433" i="1"/>
  <c r="H1232" i="1"/>
  <c r="G44" i="2"/>
  <c r="G546" i="1"/>
  <c r="G988" i="1"/>
  <c r="G1104" i="1"/>
  <c r="G606" i="1"/>
  <c r="G1232" i="1"/>
  <c r="G884" i="1"/>
  <c r="G496" i="1"/>
  <c r="G828" i="1"/>
  <c r="G770" i="1"/>
  <c r="G385" i="1"/>
  <c r="G726" i="1"/>
  <c r="G1045" i="1"/>
  <c r="G668" i="1"/>
  <c r="G264" i="1"/>
  <c r="G433" i="1"/>
  <c r="G31" i="1"/>
  <c r="G938" i="1"/>
  <c r="G321" i="1"/>
  <c r="G110" i="1"/>
  <c r="F10" i="4"/>
  <c r="F490" i="3"/>
  <c r="D16" i="4"/>
  <c r="F16" i="4" s="1"/>
  <c r="F643" i="3"/>
  <c r="D18" i="4"/>
  <c r="F18" i="4" s="1"/>
  <c r="E884" i="3"/>
  <c r="F1358" i="3"/>
  <c r="D27" i="4"/>
  <c r="F27" i="4" s="1"/>
  <c r="F1273" i="3"/>
  <c r="F15" i="4"/>
  <c r="F884" i="3"/>
  <c r="D21" i="4"/>
  <c r="F1127" i="3"/>
  <c r="D24" i="4"/>
  <c r="F24" i="4" s="1"/>
  <c r="F1198" i="3"/>
  <c r="D25" i="4"/>
  <c r="F1595" i="3"/>
  <c r="D30" i="4"/>
  <c r="F30" i="4" s="1"/>
  <c r="F810" i="3"/>
  <c r="D20" i="4"/>
  <c r="E37" i="4"/>
  <c r="F732" i="3"/>
  <c r="C19" i="4"/>
  <c r="E19" i="4" s="1"/>
  <c r="F1438" i="3"/>
  <c r="D28" i="4"/>
  <c r="F28" i="4" s="1"/>
  <c r="E35" i="4"/>
  <c r="D39" i="4"/>
  <c r="F39" i="4" s="1"/>
  <c r="F26" i="4"/>
  <c r="F339" i="3"/>
  <c r="D14" i="4"/>
  <c r="F14" i="4" s="1"/>
  <c r="F23" i="4"/>
  <c r="F34" i="3"/>
  <c r="E112" i="3"/>
  <c r="F410" i="3"/>
  <c r="E1198" i="3"/>
  <c r="E1127" i="3"/>
  <c r="E490" i="3"/>
  <c r="E34" i="3"/>
  <c r="E35" i="2" l="1"/>
  <c r="G35" i="2" s="1"/>
  <c r="F22" i="2"/>
  <c r="F35" i="2" s="1"/>
  <c r="E18" i="4"/>
  <c r="E24" i="4"/>
  <c r="E16" i="4"/>
  <c r="C32" i="4"/>
  <c r="C46" i="4" s="1"/>
  <c r="E39" i="4"/>
  <c r="F19" i="4"/>
  <c r="E30" i="4"/>
  <c r="E27" i="4"/>
  <c r="E14" i="4"/>
  <c r="F20" i="4"/>
  <c r="E20" i="4"/>
  <c r="F25" i="4"/>
  <c r="E25" i="4"/>
  <c r="F21" i="4"/>
  <c r="E21" i="4"/>
  <c r="E28" i="4"/>
  <c r="D32" i="4"/>
  <c r="D46" i="4" s="1"/>
  <c r="F45" i="2" l="1"/>
  <c r="E45" i="2"/>
  <c r="G45" i="2" s="1"/>
  <c r="E46" i="4"/>
  <c r="E32" i="4"/>
  <c r="F46" i="4"/>
  <c r="F32" i="4"/>
</calcChain>
</file>

<file path=xl/sharedStrings.xml><?xml version="1.0" encoding="utf-8"?>
<sst xmlns="http://schemas.openxmlformats.org/spreadsheetml/2006/main" count="2470" uniqueCount="427">
  <si>
    <t>DATA PBB TAHUN 2021</t>
  </si>
  <si>
    <t>KECAMATAN DAYEUHLUHUR</t>
  </si>
  <si>
    <t>NO</t>
  </si>
  <si>
    <t>NAMA DESA</t>
  </si>
  <si>
    <t>KETETAPAN</t>
  </si>
  <si>
    <t>REALISASI</t>
  </si>
  <si>
    <t>SISA</t>
  </si>
  <si>
    <t>%</t>
  </si>
  <si>
    <t>JML</t>
  </si>
  <si>
    <t>KET</t>
  </si>
  <si>
    <t>SPPT</t>
  </si>
  <si>
    <t>I</t>
  </si>
  <si>
    <t>PERKOTAAN</t>
  </si>
  <si>
    <t>Dayeuhluhur</t>
  </si>
  <si>
    <t>Panulisan</t>
  </si>
  <si>
    <t>Panulisan Timur</t>
  </si>
  <si>
    <t>Panulisan Barat</t>
  </si>
  <si>
    <t xml:space="preserve">Jumlah </t>
  </si>
  <si>
    <t>II</t>
  </si>
  <si>
    <t>PERDESAAN</t>
  </si>
  <si>
    <t>Hanum</t>
  </si>
  <si>
    <t>LUNAS</t>
  </si>
  <si>
    <t>Datar</t>
  </si>
  <si>
    <t>Sumpinghayu</t>
  </si>
  <si>
    <t>Cilumping</t>
  </si>
  <si>
    <t>Cijeruk</t>
  </si>
  <si>
    <t>Kutaagung</t>
  </si>
  <si>
    <t>Bolang</t>
  </si>
  <si>
    <t>Bingkeng</t>
  </si>
  <si>
    <t>Matenggeng</t>
  </si>
  <si>
    <t>Ciwalen</t>
  </si>
  <si>
    <t>Jumlah Seluruh</t>
  </si>
  <si>
    <t xml:space="preserve">  KEPALA BIDANG PENAGIHAN PENGGALIAN </t>
  </si>
  <si>
    <t>DAN PENGENDALIAN</t>
  </si>
  <si>
    <t>Drs. RUSKIRNO</t>
  </si>
  <si>
    <t xml:space="preserve">Pembina </t>
  </si>
  <si>
    <t>NIP.19650513 1992031004</t>
  </si>
  <si>
    <t>KECAMATAN WANAREJA</t>
  </si>
  <si>
    <t xml:space="preserve">Wanareja </t>
  </si>
  <si>
    <t>Adimulya</t>
  </si>
  <si>
    <t>Limbangan</t>
  </si>
  <si>
    <t>Madura</t>
  </si>
  <si>
    <t>Jumlah</t>
  </si>
  <si>
    <t>5.</t>
  </si>
  <si>
    <t>Tarisi</t>
  </si>
  <si>
    <t>6.</t>
  </si>
  <si>
    <t>Bantar</t>
  </si>
  <si>
    <t>7.</t>
  </si>
  <si>
    <t>Tambaksari</t>
  </si>
  <si>
    <t>8.</t>
  </si>
  <si>
    <t>Majingklak</t>
  </si>
  <si>
    <t>9.</t>
  </si>
  <si>
    <t>Malabar</t>
  </si>
  <si>
    <t>10.</t>
  </si>
  <si>
    <t>Cigintung</t>
  </si>
  <si>
    <t>11.</t>
  </si>
  <si>
    <t>Palugon</t>
  </si>
  <si>
    <t>12.</t>
  </si>
  <si>
    <t>Jambu</t>
  </si>
  <si>
    <t>13.</t>
  </si>
  <si>
    <t>Sidamulya</t>
  </si>
  <si>
    <t>14.</t>
  </si>
  <si>
    <t>Cilongkrang</t>
  </si>
  <si>
    <t>15.</t>
  </si>
  <si>
    <t>Purwasari</t>
  </si>
  <si>
    <t>16.</t>
  </si>
  <si>
    <t>Madusari</t>
  </si>
  <si>
    <t>`</t>
  </si>
  <si>
    <t>KECAMATAN KAMPUNGLAUT</t>
  </si>
  <si>
    <t>KLACES</t>
  </si>
  <si>
    <t>UJUNGALANG</t>
  </si>
  <si>
    <t>UJUNGGAGAK</t>
  </si>
  <si>
    <t>PANIKEL</t>
  </si>
  <si>
    <t>KECAMATAN  MAJENANG</t>
  </si>
  <si>
    <t>Jenang</t>
  </si>
  <si>
    <t>Sindangsari</t>
  </si>
  <si>
    <t>Salebu</t>
  </si>
  <si>
    <t>Pahonjean</t>
  </si>
  <si>
    <t>Cilopadang</t>
  </si>
  <si>
    <t>PadangJaya</t>
  </si>
  <si>
    <t>Padangsari</t>
  </si>
  <si>
    <t>Mulyasari</t>
  </si>
  <si>
    <t>Cibeunying</t>
  </si>
  <si>
    <t>Boja</t>
  </si>
  <si>
    <t>Bener</t>
  </si>
  <si>
    <t>Sepat nunggal</t>
  </si>
  <si>
    <t>Sadahayu</t>
  </si>
  <si>
    <t>Sadabumi</t>
  </si>
  <si>
    <t>Pangadegan</t>
  </si>
  <si>
    <t>Ujungbarang</t>
  </si>
  <si>
    <t>Mulyadadi</t>
  </si>
  <si>
    <t>KECAMATAN  CIMANGGU</t>
  </si>
  <si>
    <t>Cimanggu</t>
  </si>
  <si>
    <t>Bantarpanjang</t>
  </si>
  <si>
    <t>Panimbang</t>
  </si>
  <si>
    <t>Rejodadi</t>
  </si>
  <si>
    <t>Cilempuyang</t>
  </si>
  <si>
    <t>Cibalung</t>
  </si>
  <si>
    <t>Kutabima</t>
  </si>
  <si>
    <t>Negarajati</t>
  </si>
  <si>
    <t>Pesahangan</t>
  </si>
  <si>
    <t>Cijati</t>
  </si>
  <si>
    <t>Karangsari</t>
  </si>
  <si>
    <t>Cisalak</t>
  </si>
  <si>
    <t>Bantarmangu</t>
  </si>
  <si>
    <t>Karangreja</t>
  </si>
  <si>
    <t>Mandala</t>
  </si>
  <si>
    <t>KECAMATAN  SIDAREJA</t>
  </si>
  <si>
    <t>TARGET</t>
  </si>
  <si>
    <t xml:space="preserve">Sidareja </t>
  </si>
  <si>
    <t>Gunungreja</t>
  </si>
  <si>
    <t>Sudagaran</t>
  </si>
  <si>
    <t>Tinggarjaya</t>
  </si>
  <si>
    <t>Kunci</t>
  </si>
  <si>
    <t>Penyarang</t>
  </si>
  <si>
    <t>Karanggedang</t>
  </si>
  <si>
    <t>Margasari</t>
  </si>
  <si>
    <t>Tegalsari</t>
  </si>
  <si>
    <t>KECAMATAN  CIPARI</t>
  </si>
  <si>
    <t>Cipari</t>
  </si>
  <si>
    <t>Cisuru</t>
  </si>
  <si>
    <t>Kutasari</t>
  </si>
  <si>
    <t>Segaralangu</t>
  </si>
  <si>
    <t>Pegadingan</t>
  </si>
  <si>
    <t>Carui</t>
  </si>
  <si>
    <t>Serang</t>
  </si>
  <si>
    <t>Mekarsari</t>
  </si>
  <si>
    <t>Sidasari</t>
  </si>
  <si>
    <t>KECAMATAN  KEDUNGREJA</t>
  </si>
  <si>
    <t>1.</t>
  </si>
  <si>
    <t>Kedungreja</t>
  </si>
  <si>
    <t>2.</t>
  </si>
  <si>
    <t>Sidanegara</t>
  </si>
  <si>
    <t>3.</t>
  </si>
  <si>
    <t>Tambakreja</t>
  </si>
  <si>
    <t>Kaliwungu</t>
  </si>
  <si>
    <t>Bumireja</t>
  </si>
  <si>
    <t>Jatisari</t>
  </si>
  <si>
    <t>Ciklapa</t>
  </si>
  <si>
    <t>Bangunreja</t>
  </si>
  <si>
    <t>Rejamulya</t>
  </si>
  <si>
    <t>Bojongsari</t>
  </si>
  <si>
    <t xml:space="preserve"> KEPALA BIDANG PENAGIHAN PENGGALIAN </t>
  </si>
  <si>
    <t>KECAMATAN  PATIMUAN</t>
  </si>
  <si>
    <t>Patimuan</t>
  </si>
  <si>
    <t>Cinyawang</t>
  </si>
  <si>
    <t>Purwadadi</t>
  </si>
  <si>
    <t>4.</t>
  </si>
  <si>
    <t>Bulupayung</t>
  </si>
  <si>
    <t>Sidamukti</t>
  </si>
  <si>
    <t>Rawaapu</t>
  </si>
  <si>
    <t>Cimrutu</t>
  </si>
  <si>
    <t>KECAMATAN  GANDRUNGMANGU</t>
  </si>
  <si>
    <t>Gandrungmangu</t>
  </si>
  <si>
    <t>Gandrungmanis</t>
  </si>
  <si>
    <t>Muktisari</t>
  </si>
  <si>
    <t>Karanganyar</t>
  </si>
  <si>
    <t>Cisumur</t>
  </si>
  <si>
    <t>Cinangsi</t>
  </si>
  <si>
    <t>Wringinharjo</t>
  </si>
  <si>
    <t>Sidaurip</t>
  </si>
  <si>
    <t>Gintungreja</t>
  </si>
  <si>
    <t>Karanggintung</t>
  </si>
  <si>
    <t>Rungkang</t>
  </si>
  <si>
    <t>Layansari</t>
  </si>
  <si>
    <t>Bulusari</t>
  </si>
  <si>
    <t>Kertajaya</t>
  </si>
  <si>
    <t>KECAMATAN  KARANGPUCUNG</t>
  </si>
  <si>
    <t>Karangpucung</t>
  </si>
  <si>
    <t>Ciporos</t>
  </si>
  <si>
    <t>Pengawaren</t>
  </si>
  <si>
    <t>Ciruyung</t>
  </si>
  <si>
    <t>Bengbulang</t>
  </si>
  <si>
    <t>Surusunda</t>
  </si>
  <si>
    <t>Tayem</t>
  </si>
  <si>
    <t>Gunungtelu</t>
  </si>
  <si>
    <t>Cidadap</t>
  </si>
  <si>
    <t>Babakan</t>
  </si>
  <si>
    <t>Pamulihan</t>
  </si>
  <si>
    <t>Tayem Timur</t>
  </si>
  <si>
    <t>Sindangbarang</t>
  </si>
  <si>
    <t>KECAMATAN  KAWUNGANTEN</t>
  </si>
  <si>
    <t>Kawunganten</t>
  </si>
  <si>
    <t>Kawunganten Lor</t>
  </si>
  <si>
    <t>Bojong</t>
  </si>
  <si>
    <t>Ujungmanik</t>
  </si>
  <si>
    <t>Kubangkangkung</t>
  </si>
  <si>
    <t>Grugu</t>
  </si>
  <si>
    <t>Bringkeng</t>
  </si>
  <si>
    <t>Mentasan</t>
  </si>
  <si>
    <t>Kalijeruk</t>
  </si>
  <si>
    <t>Sarwodadi</t>
  </si>
  <si>
    <t>KECAMATAN  BANTARSARI</t>
  </si>
  <si>
    <t>Bantarsari</t>
  </si>
  <si>
    <t>Rawajaya</t>
  </si>
  <si>
    <t>Bulaksari</t>
  </si>
  <si>
    <t>Kamulyan</t>
  </si>
  <si>
    <t>Binangun</t>
  </si>
  <si>
    <t>Cikedondong</t>
  </si>
  <si>
    <t>Kedungwadas</t>
  </si>
  <si>
    <t>Citembong</t>
  </si>
  <si>
    <t>KECAMATAN  JERUKLEGI</t>
  </si>
  <si>
    <t>Tritih Wetan</t>
  </si>
  <si>
    <t>Jeruklegi Wetan</t>
  </si>
  <si>
    <t>Jeruklegi Kulon</t>
  </si>
  <si>
    <t>Jambusari</t>
  </si>
  <si>
    <t>Tritih Lor</t>
  </si>
  <si>
    <t>Brebeg</t>
  </si>
  <si>
    <t>Sumingkir</t>
  </si>
  <si>
    <t>Karangkemiri</t>
  </si>
  <si>
    <t>Cilibang</t>
  </si>
  <si>
    <t>Sawangan</t>
  </si>
  <si>
    <t>Prapagan</t>
  </si>
  <si>
    <t>Citepus</t>
  </si>
  <si>
    <t>KECAMATAN  KESUGIHAN</t>
  </si>
  <si>
    <t>Menganti</t>
  </si>
  <si>
    <t>Karangkandri</t>
  </si>
  <si>
    <t>Slarang</t>
  </si>
  <si>
    <t>Kesugihan</t>
  </si>
  <si>
    <t>Kalisabuk</t>
  </si>
  <si>
    <t>Planjan</t>
  </si>
  <si>
    <t>Kuripan Kidul</t>
  </si>
  <si>
    <t>Kesugihan Kidul</t>
  </si>
  <si>
    <t>Kuripan</t>
  </si>
  <si>
    <t>Dondong</t>
  </si>
  <si>
    <t>Ciwuni</t>
  </si>
  <si>
    <t>Karangjengkol</t>
  </si>
  <si>
    <t>Keleng</t>
  </si>
  <si>
    <t>Pesanggrahan</t>
  </si>
  <si>
    <t>Jangrana</t>
  </si>
  <si>
    <t>KECAMATAN  MAOS</t>
  </si>
  <si>
    <t>Maos Kidul</t>
  </si>
  <si>
    <t>Maos Lor</t>
  </si>
  <si>
    <t>Klapagada</t>
  </si>
  <si>
    <t>Karangrena</t>
  </si>
  <si>
    <t>Kalijaran</t>
  </si>
  <si>
    <t>Mernek</t>
  </si>
  <si>
    <t>Panisihan</t>
  </si>
  <si>
    <t>Glempang</t>
  </si>
  <si>
    <t>KECAMATAN  SAMPANG</t>
  </si>
  <si>
    <t>Karang Tengah</t>
  </si>
  <si>
    <t>Sampang</t>
  </si>
  <si>
    <t>Karangjati</t>
  </si>
  <si>
    <t>Karangasem</t>
  </si>
  <si>
    <t>Brani</t>
  </si>
  <si>
    <t>Paketingan</t>
  </si>
  <si>
    <t>Nusajati</t>
  </si>
  <si>
    <t>Ketanggung</t>
  </si>
  <si>
    <t>Paberasan</t>
  </si>
  <si>
    <t>KECAMATAN  ADIPALA</t>
  </si>
  <si>
    <t>Adipala</t>
  </si>
  <si>
    <t>Penggalang</t>
  </si>
  <si>
    <t>Adiraja Kulon</t>
  </si>
  <si>
    <t>Adiraja Wetan</t>
  </si>
  <si>
    <t>Bunton</t>
  </si>
  <si>
    <t>Adiraja</t>
  </si>
  <si>
    <t>Glempang pasir</t>
  </si>
  <si>
    <t>Welahan Wetan</t>
  </si>
  <si>
    <t>Wlahar</t>
  </si>
  <si>
    <t>Kalikudi</t>
  </si>
  <si>
    <t>Doplang</t>
  </si>
  <si>
    <t>Karang benda</t>
  </si>
  <si>
    <t>Pedasong</t>
  </si>
  <si>
    <t>Gombolharjo</t>
  </si>
  <si>
    <t xml:space="preserve">KEPALA BIDANG PENAGIHAN PENGGALIAN </t>
  </si>
  <si>
    <t>KECAMATAN  KROYA</t>
  </si>
  <si>
    <t>Bajing wetan</t>
  </si>
  <si>
    <t>Kroya</t>
  </si>
  <si>
    <t>Gentasari</t>
  </si>
  <si>
    <t>Kedawung</t>
  </si>
  <si>
    <t>Mujur</t>
  </si>
  <si>
    <t>Buntu</t>
  </si>
  <si>
    <t>Bajing Kulon</t>
  </si>
  <si>
    <t>Ayamalas</t>
  </si>
  <si>
    <t>Karangmangu</t>
  </si>
  <si>
    <t>Pucung Kidul</t>
  </si>
  <si>
    <t>Mergawati</t>
  </si>
  <si>
    <t>Pucung Lor</t>
  </si>
  <si>
    <t>Pekuncen</t>
  </si>
  <si>
    <t>Sikampuh</t>
  </si>
  <si>
    <t>Karangturi</t>
  </si>
  <si>
    <t>Mujur Lor</t>
  </si>
  <si>
    <t>KECAMATAN BINANGUN</t>
  </si>
  <si>
    <t>Jati</t>
  </si>
  <si>
    <t>Kepudang</t>
  </si>
  <si>
    <t>Jepara Kulon</t>
  </si>
  <si>
    <t>Jepara Wetan</t>
  </si>
  <si>
    <t>Bangkal</t>
  </si>
  <si>
    <t>Widarapayung Wetan</t>
  </si>
  <si>
    <t>Widarapayung Kulon</t>
  </si>
  <si>
    <t>Alangamba</t>
  </si>
  <si>
    <t>Pasuruhan</t>
  </si>
  <si>
    <t>Pesawahan</t>
  </si>
  <si>
    <t>Kemojing</t>
  </si>
  <si>
    <t>Karangnangka</t>
  </si>
  <si>
    <t>Pagubugan</t>
  </si>
  <si>
    <t>Pagubugan Kulon</t>
  </si>
  <si>
    <t>17.</t>
  </si>
  <si>
    <t>Sidayu</t>
  </si>
  <si>
    <t>KECAMATAN  NUSAWUNGU</t>
  </si>
  <si>
    <t>Karangpakis</t>
  </si>
  <si>
    <t>Jetis</t>
  </si>
  <si>
    <t>Danasri Kidul</t>
  </si>
  <si>
    <t>Danasri Lor</t>
  </si>
  <si>
    <t>Nusawungu</t>
  </si>
  <si>
    <t>Karangtawang</t>
  </si>
  <si>
    <t>Banjarsari</t>
  </si>
  <si>
    <t>Banjareja</t>
  </si>
  <si>
    <t>Karangsembung</t>
  </si>
  <si>
    <t>Nusawangkal</t>
  </si>
  <si>
    <t>Karangputat</t>
  </si>
  <si>
    <t>Banjarwaru</t>
  </si>
  <si>
    <t>Klumprit</t>
  </si>
  <si>
    <t>Kedungbenda</t>
  </si>
  <si>
    <t>Danasri</t>
  </si>
  <si>
    <t>Sikanco</t>
  </si>
  <si>
    <t>KECAMATAN  CILACAP SELATAN</t>
  </si>
  <si>
    <t>TAMBAKREJA</t>
  </si>
  <si>
    <t>SIDAKAYA</t>
  </si>
  <si>
    <t>CILACAP</t>
  </si>
  <si>
    <t>TEGALREJA</t>
  </si>
  <si>
    <t>TEGALKAMULYAN</t>
  </si>
  <si>
    <t>KECAMATAN  CILACAP UTARA</t>
  </si>
  <si>
    <t>GUMILIR</t>
  </si>
  <si>
    <t>MERTASINGA</t>
  </si>
  <si>
    <t>TRITIH KULON</t>
  </si>
  <si>
    <t>KARANGTALUN</t>
  </si>
  <si>
    <t>KEBONMANIS</t>
  </si>
  <si>
    <t xml:space="preserve">   </t>
  </si>
  <si>
    <t>KECAMATAN  CILACAP TENGAH</t>
  </si>
  <si>
    <t>DONAN</t>
  </si>
  <si>
    <t>SIDANEGARA</t>
  </si>
  <si>
    <t>GUNUNGSIMPING</t>
  </si>
  <si>
    <t>LOMANIS</t>
  </si>
  <si>
    <t>KUTAWARU</t>
  </si>
  <si>
    <t>DATA PBB-P2 TAHUN 2021</t>
  </si>
  <si>
    <t>MENARA TELEKOMUNIKASI</t>
  </si>
  <si>
    <t>INDOSAT</t>
  </si>
  <si>
    <t>-</t>
  </si>
  <si>
    <t>PROTELINDO</t>
  </si>
  <si>
    <t>STI</t>
  </si>
  <si>
    <t>TOWER BERSAMA GROUP</t>
  </si>
  <si>
    <t>XL AXIATA</t>
  </si>
  <si>
    <t>TELKOMSEL</t>
  </si>
  <si>
    <t>MITRATEL</t>
  </si>
  <si>
    <t>IBS TOWER</t>
  </si>
  <si>
    <t>HUTCHISON 3</t>
  </si>
  <si>
    <t>SOLUSI TUNAS PRATAMA</t>
  </si>
  <si>
    <t>PT. KERETA API INDONESIA</t>
  </si>
  <si>
    <t>JALUR KERETA API</t>
  </si>
  <si>
    <t>JUMLAH SELURUH</t>
  </si>
  <si>
    <t>TAPAK TOWER PLN</t>
  </si>
  <si>
    <t>TOWER SUTET PLN</t>
  </si>
  <si>
    <t>DAFTAR REALISASI PBB-P2 PER KECAMATAN</t>
  </si>
  <si>
    <t>KECAMATAN</t>
  </si>
  <si>
    <t xml:space="preserve">BAKU </t>
  </si>
  <si>
    <t>DESA</t>
  </si>
  <si>
    <t xml:space="preserve">DESA </t>
  </si>
  <si>
    <t>BLM LUNAS</t>
  </si>
  <si>
    <t>Kecamatan Luar Kota</t>
  </si>
  <si>
    <t>Wanareja</t>
  </si>
  <si>
    <t>Kampung laut</t>
  </si>
  <si>
    <t>Majenang</t>
  </si>
  <si>
    <t>Sidareja</t>
  </si>
  <si>
    <t>Jeruklegi</t>
  </si>
  <si>
    <t>Maos</t>
  </si>
  <si>
    <t>Kecamatan Dalam Kota</t>
  </si>
  <si>
    <t>Cilacap Selatan</t>
  </si>
  <si>
    <t>Cilacap Utara</t>
  </si>
  <si>
    <t>Cilacap Tengah</t>
  </si>
  <si>
    <t>III</t>
  </si>
  <si>
    <t>Menara Tower &amp; Tapak Tower PLN</t>
  </si>
  <si>
    <t>Menara Telekomunikasi</t>
  </si>
  <si>
    <t>PT. Kereta Api Indonesia</t>
  </si>
  <si>
    <t>Tapak Tower PLN</t>
  </si>
  <si>
    <t>Jumlah Total</t>
  </si>
  <si>
    <t>KEADAAN S/D 04 MARET  2021</t>
  </si>
  <si>
    <t>KEADAAN S/D 04 MARET 2021</t>
  </si>
  <si>
    <t xml:space="preserve"> </t>
  </si>
  <si>
    <t>SAMPAI DENGAN TANGGAL 04 MARET 2021</t>
  </si>
  <si>
    <t>Rejadadi</t>
  </si>
  <si>
    <t>Karangbenda</t>
  </si>
  <si>
    <t>Pesangrahan</t>
  </si>
  <si>
    <t>JML SPPT</t>
  </si>
  <si>
    <t>BAKU KETETAPAN</t>
  </si>
  <si>
    <t>Sepatnunggal</t>
  </si>
  <si>
    <t>KECAMATAN CIPARI</t>
  </si>
  <si>
    <t>KECAMATAN KEDUNGREJA</t>
  </si>
  <si>
    <t>KECAMATAN PATIMUAN</t>
  </si>
  <si>
    <t>Purwodadi</t>
  </si>
  <si>
    <t>KECAMATAN GANDRUNGMANGU</t>
  </si>
  <si>
    <t>KECAMATAN KARANGPUCUNG</t>
  </si>
  <si>
    <t>KECAMATAN KAWUNGANTEN</t>
  </si>
  <si>
    <t>KECAMATAN BANTARSARI</t>
  </si>
  <si>
    <t>KECAMATAN JERUKLEGI</t>
  </si>
  <si>
    <t>KECAMATAN KESUGIHAN</t>
  </si>
  <si>
    <t>KECAMATAN MAOS</t>
  </si>
  <si>
    <t>KECAMATAN SAMPANG</t>
  </si>
  <si>
    <t>Karangtengah</t>
  </si>
  <si>
    <t>KECAMATAN ADIPALA</t>
  </si>
  <si>
    <t>KECAMATAN KROYA</t>
  </si>
  <si>
    <t>Bajing</t>
  </si>
  <si>
    <t>KECAMATAN NUSAWUNGU</t>
  </si>
  <si>
    <t>KECAMATAN CILACAP SELATAN</t>
  </si>
  <si>
    <t>KECAMATAN CILACAP UTARA</t>
  </si>
  <si>
    <t>KECAMATAN CILACAP TENGAH</t>
  </si>
  <si>
    <t>NAMA DESA/ KELURAHAN</t>
  </si>
  <si>
    <t>KECAMATAN CIMANGGU</t>
  </si>
  <si>
    <t>KECAMATAN SIDAREJA</t>
  </si>
  <si>
    <t>Kecamatan</t>
  </si>
  <si>
    <t>Menara &amp; Tapak Tower PLN</t>
  </si>
  <si>
    <t>JML DESA/ KELURAHAN</t>
  </si>
  <si>
    <t>DESA/ KELURAHAN LUNAS</t>
  </si>
  <si>
    <t>DESA/ KELURAHAN BLM LUNAS</t>
  </si>
  <si>
    <t>DATA PBB-P2 TAHUN 2023</t>
  </si>
  <si>
    <t>DATA PBB-P2-P2 TAHUN 2023</t>
  </si>
  <si>
    <t>PERHUTANI</t>
  </si>
  <si>
    <t>TANAH PERHUTANI</t>
  </si>
  <si>
    <t>Perhutani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</si>
  <si>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</si>
  <si>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a.n  KEPALA BIDANG PENAGIHAN PENGGALIAN </t>
  </si>
  <si>
    <t>KEPALA SUB BIDANG PENAGIHAN</t>
  </si>
  <si>
    <t xml:space="preserve">EDI MULYONO, SE, M.Si, Ak </t>
  </si>
  <si>
    <t>NIP.19771227 200501 1 010</t>
  </si>
  <si>
    <t>NIP. 19771227 200501 1 010</t>
  </si>
  <si>
    <t>KEADAAN S/D 30 JUNI 2023</t>
  </si>
  <si>
    <t>SAMPAI DENGAN TANGGAL 30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</si>
</sst>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.00_);_(* \(#,##0.00\);_(* &quot;-&quot;_);_(@_)"/>
    <numFmt numFmtId="166" formatCode="_(* #,##0.000_);_(* \(#,##0.000\);_(* &quot;-&quot;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"/>
      <scheme val="minor"/>
    </font>
    <font>
      <sz val="14"/>
      <color indexed="8"/>
      <name val="Arial"/>
      <family val="2"/>
    </font>
    <font>
      <sz val="14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2" fillId="0" borderId="15" xfId="0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/>
    </xf>
    <xf numFmtId="41" fontId="2" fillId="0" borderId="0" xfId="1" applyFont="1" applyFill="1" applyBorder="1"/>
    <xf numFmtId="41" fontId="2" fillId="0" borderId="16" xfId="0" applyNumberFormat="1" applyFont="1" applyBorder="1"/>
    <xf numFmtId="41" fontId="2" fillId="0" borderId="0" xfId="1" applyFont="1" applyBorder="1"/>
    <xf numFmtId="165" fontId="4" fillId="0" borderId="16" xfId="1" applyNumberFormat="1" applyFont="1" applyBorder="1" applyAlignment="1">
      <alignment horizontal="center"/>
    </xf>
    <xf numFmtId="41" fontId="6" fillId="0" borderId="16" xfId="1" applyFont="1" applyBorder="1"/>
    <xf numFmtId="41" fontId="4" fillId="0" borderId="17" xfId="1" applyFont="1" applyBorder="1" applyAlignment="1"/>
    <xf numFmtId="41" fontId="6" fillId="0" borderId="16" xfId="1" applyFont="1" applyFill="1" applyBorder="1"/>
    <xf numFmtId="41" fontId="4" fillId="0" borderId="17" xfId="1" applyFont="1" applyBorder="1" applyAlignment="1">
      <alignment horizontal="center"/>
    </xf>
    <xf numFmtId="0" fontId="2" fillId="0" borderId="0" xfId="0" applyFont="1" applyBorder="1"/>
    <xf numFmtId="41" fontId="2" fillId="0" borderId="16" xfId="1" applyNumberFormat="1" applyFont="1" applyBorder="1" applyAlignment="1">
      <alignment horizontal="center"/>
    </xf>
    <xf numFmtId="0" fontId="6" fillId="0" borderId="16" xfId="0" applyFont="1" applyFill="1" applyBorder="1"/>
    <xf numFmtId="0" fontId="2" fillId="0" borderId="17" xfId="0" applyFont="1" applyBorder="1"/>
    <xf numFmtId="41" fontId="2" fillId="0" borderId="11" xfId="1" applyFont="1" applyFill="1" applyBorder="1"/>
    <xf numFmtId="41" fontId="2" fillId="0" borderId="8" xfId="0" applyNumberFormat="1" applyFont="1" applyBorder="1"/>
    <xf numFmtId="41" fontId="2" fillId="0" borderId="11" xfId="0" applyNumberFormat="1" applyFont="1" applyBorder="1"/>
    <xf numFmtId="165" fontId="2" fillId="0" borderId="8" xfId="0" applyNumberFormat="1" applyFont="1" applyBorder="1" applyAlignment="1">
      <alignment horizontal="center"/>
    </xf>
    <xf numFmtId="41" fontId="6" fillId="0" borderId="8" xfId="0" applyNumberFormat="1" applyFont="1" applyFill="1" applyBorder="1"/>
    <xf numFmtId="0" fontId="4" fillId="0" borderId="18" xfId="0" applyFont="1" applyBorder="1" applyAlignment="1">
      <alignment horizontal="center"/>
    </xf>
    <xf numFmtId="41" fontId="2" fillId="0" borderId="16" xfId="0" applyNumberFormat="1" applyFont="1" applyBorder="1" applyAlignment="1">
      <alignment horizontal="center"/>
    </xf>
    <xf numFmtId="0" fontId="2" fillId="0" borderId="21" xfId="0" applyFont="1" applyBorder="1"/>
    <xf numFmtId="0" fontId="5" fillId="0" borderId="16" xfId="0" applyFont="1" applyBorder="1"/>
    <xf numFmtId="41" fontId="3" fillId="0" borderId="0" xfId="0" applyNumberFormat="1" applyFont="1"/>
    <xf numFmtId="0" fontId="4" fillId="0" borderId="17" xfId="0" applyFont="1" applyBorder="1" applyAlignment="1">
      <alignment horizontal="center"/>
    </xf>
    <xf numFmtId="41" fontId="4" fillId="0" borderId="16" xfId="1" applyNumberFormat="1" applyFont="1" applyBorder="1" applyAlignment="1">
      <alignment horizontal="center"/>
    </xf>
    <xf numFmtId="0" fontId="2" fillId="0" borderId="0" xfId="0" applyFont="1" applyFill="1" applyBorder="1"/>
    <xf numFmtId="0" fontId="6" fillId="0" borderId="16" xfId="0" applyFont="1" applyBorder="1"/>
    <xf numFmtId="41" fontId="2" fillId="0" borderId="11" xfId="0" applyNumberFormat="1" applyFont="1" applyFill="1" applyBorder="1"/>
    <xf numFmtId="165" fontId="2" fillId="0" borderId="8" xfId="1" applyNumberFormat="1" applyFont="1" applyBorder="1" applyAlignment="1">
      <alignment horizontal="center"/>
    </xf>
    <xf numFmtId="41" fontId="6" fillId="0" borderId="8" xfId="0" applyNumberFormat="1" applyFont="1" applyBorder="1"/>
    <xf numFmtId="41" fontId="2" fillId="0" borderId="16" xfId="1" applyNumberFormat="1" applyFont="1" applyBorder="1"/>
    <xf numFmtId="0" fontId="3" fillId="0" borderId="22" xfId="0" applyFont="1" applyBorder="1"/>
    <xf numFmtId="41" fontId="4" fillId="0" borderId="25" xfId="0" applyNumberFormat="1" applyFont="1" applyFill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/>
    </xf>
    <xf numFmtId="41" fontId="4" fillId="0" borderId="25" xfId="1" applyFont="1" applyBorder="1" applyAlignment="1">
      <alignment horizontal="center" vertical="center"/>
    </xf>
    <xf numFmtId="165" fontId="4" fillId="0" borderId="26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horizontal="center" vertical="center"/>
    </xf>
    <xf numFmtId="41" fontId="4" fillId="0" borderId="27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2" fillId="0" borderId="16" xfId="1" applyFont="1" applyFill="1" applyBorder="1"/>
    <xf numFmtId="165" fontId="4" fillId="0" borderId="16" xfId="1" applyNumberFormat="1" applyFont="1" applyBorder="1"/>
    <xf numFmtId="41" fontId="2" fillId="0" borderId="8" xfId="1" applyFont="1" applyFill="1" applyBorder="1"/>
    <xf numFmtId="41" fontId="2" fillId="0" borderId="8" xfId="1" applyFont="1" applyBorder="1"/>
    <xf numFmtId="165" fontId="4" fillId="0" borderId="8" xfId="0" applyNumberFormat="1" applyFont="1" applyBorder="1"/>
    <xf numFmtId="41" fontId="6" fillId="0" borderId="8" xfId="1" applyFont="1" applyFill="1" applyBorder="1"/>
    <xf numFmtId="41" fontId="3" fillId="0" borderId="32" xfId="1" applyFont="1" applyBorder="1"/>
    <xf numFmtId="0" fontId="4" fillId="0" borderId="16" xfId="0" applyFont="1" applyBorder="1"/>
    <xf numFmtId="0" fontId="4" fillId="0" borderId="0" xfId="0" applyFont="1" applyBorder="1" applyAlignment="1">
      <alignment horizontal="center"/>
    </xf>
    <xf numFmtId="41" fontId="6" fillId="0" borderId="16" xfId="1" applyFont="1" applyFill="1" applyBorder="1" applyAlignment="1">
      <alignment horizontal="right"/>
    </xf>
    <xf numFmtId="41" fontId="2" fillId="0" borderId="16" xfId="1" applyFont="1" applyBorder="1"/>
    <xf numFmtId="41" fontId="2" fillId="0" borderId="11" xfId="1" applyFont="1" applyBorder="1"/>
    <xf numFmtId="41" fontId="4" fillId="0" borderId="8" xfId="0" applyNumberFormat="1" applyFont="1" applyBorder="1" applyAlignment="1">
      <alignment horizontal="center"/>
    </xf>
    <xf numFmtId="41" fontId="4" fillId="0" borderId="26" xfId="0" applyNumberFormat="1" applyFont="1" applyFill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center" vertical="center"/>
    </xf>
    <xf numFmtId="41" fontId="7" fillId="0" borderId="26" xfId="0" applyNumberFormat="1" applyFont="1" applyBorder="1" applyAlignment="1">
      <alignment vertical="center"/>
    </xf>
    <xf numFmtId="41" fontId="8" fillId="0" borderId="33" xfId="1" applyFont="1" applyBorder="1"/>
    <xf numFmtId="0" fontId="3" fillId="0" borderId="0" xfId="0" applyFont="1" applyFill="1"/>
    <xf numFmtId="0" fontId="4" fillId="0" borderId="10" xfId="0" applyFont="1" applyFill="1" applyBorder="1" applyAlignment="1">
      <alignment horizontal="center"/>
    </xf>
    <xf numFmtId="41" fontId="4" fillId="0" borderId="16" xfId="1" applyNumberFormat="1" applyFont="1" applyBorder="1"/>
    <xf numFmtId="0" fontId="3" fillId="0" borderId="18" xfId="0" applyFont="1" applyBorder="1"/>
    <xf numFmtId="41" fontId="4" fillId="0" borderId="16" xfId="1" applyFont="1" applyBorder="1"/>
    <xf numFmtId="41" fontId="4" fillId="0" borderId="25" xfId="1" applyFont="1" applyFill="1" applyBorder="1" applyAlignment="1">
      <alignment horizontal="center" vertical="center"/>
    </xf>
    <xf numFmtId="41" fontId="4" fillId="0" borderId="26" xfId="1" applyFont="1" applyBorder="1" applyAlignment="1">
      <alignment horizontal="center" vertical="center"/>
    </xf>
    <xf numFmtId="41" fontId="7" fillId="0" borderId="26" xfId="1" applyFont="1" applyBorder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/>
    <xf numFmtId="0" fontId="4" fillId="0" borderId="14" xfId="0" applyFont="1" applyBorder="1"/>
    <xf numFmtId="165" fontId="2" fillId="0" borderId="14" xfId="0" applyNumberFormat="1" applyFont="1" applyBorder="1"/>
    <xf numFmtId="0" fontId="3" fillId="0" borderId="17" xfId="0" applyFont="1" applyFill="1" applyBorder="1"/>
    <xf numFmtId="0" fontId="2" fillId="0" borderId="8" xfId="0" applyFont="1" applyBorder="1"/>
    <xf numFmtId="165" fontId="2" fillId="0" borderId="8" xfId="1" applyNumberFormat="1" applyFont="1" applyBorder="1"/>
    <xf numFmtId="41" fontId="3" fillId="0" borderId="22" xfId="1" applyFont="1" applyFill="1" applyBorder="1"/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2" fillId="0" borderId="8" xfId="1" applyNumberFormat="1" applyFont="1" applyBorder="1"/>
    <xf numFmtId="41" fontId="6" fillId="0" borderId="8" xfId="1" applyFont="1" applyBorder="1"/>
    <xf numFmtId="165" fontId="4" fillId="0" borderId="26" xfId="1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1" fontId="3" fillId="0" borderId="0" xfId="1" applyFont="1" applyFill="1"/>
    <xf numFmtId="41" fontId="3" fillId="0" borderId="0" xfId="0" applyNumberFormat="1" applyFont="1" applyFill="1"/>
    <xf numFmtId="0" fontId="2" fillId="0" borderId="8" xfId="0" applyFont="1" applyBorder="1" applyAlignment="1">
      <alignment horizontal="center"/>
    </xf>
    <xf numFmtId="41" fontId="3" fillId="0" borderId="22" xfId="1" applyFont="1" applyBorder="1"/>
    <xf numFmtId="0" fontId="3" fillId="0" borderId="14" xfId="0" applyFont="1" applyBorder="1"/>
    <xf numFmtId="0" fontId="3" fillId="0" borderId="16" xfId="0" applyFont="1" applyBorder="1"/>
    <xf numFmtId="41" fontId="4" fillId="0" borderId="16" xfId="1" applyFont="1" applyBorder="1" applyAlignment="1">
      <alignment horizontal="center"/>
    </xf>
    <xf numFmtId="0" fontId="8" fillId="0" borderId="0" xfId="0" applyFont="1"/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23" xfId="0" applyFont="1" applyBorder="1"/>
    <xf numFmtId="0" fontId="4" fillId="0" borderId="26" xfId="0" applyFont="1" applyBorder="1" applyAlignment="1">
      <alignment vertical="center"/>
    </xf>
    <xf numFmtId="165" fontId="4" fillId="0" borderId="2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horizontal="center" vertical="center"/>
    </xf>
    <xf numFmtId="41" fontId="4" fillId="0" borderId="34" xfId="1" applyFont="1" applyBorder="1" applyAlignment="1">
      <alignment horizontal="center" vertical="center"/>
    </xf>
    <xf numFmtId="41" fontId="3" fillId="0" borderId="17" xfId="1" applyFont="1" applyBorder="1"/>
    <xf numFmtId="165" fontId="4" fillId="0" borderId="8" xfId="1" applyNumberFormat="1" applyFont="1" applyBorder="1"/>
    <xf numFmtId="41" fontId="4" fillId="0" borderId="8" xfId="1" applyFont="1" applyBorder="1" applyAlignment="1">
      <alignment horizontal="center"/>
    </xf>
    <xf numFmtId="0" fontId="4" fillId="0" borderId="35" xfId="0" applyFont="1" applyBorder="1"/>
    <xf numFmtId="0" fontId="2" fillId="0" borderId="35" xfId="0" applyFont="1" applyFill="1" applyBorder="1"/>
    <xf numFmtId="0" fontId="2" fillId="0" borderId="35" xfId="0" applyFont="1" applyBorder="1"/>
    <xf numFmtId="0" fontId="3" fillId="0" borderId="35" xfId="0" applyFont="1" applyBorder="1"/>
    <xf numFmtId="41" fontId="4" fillId="0" borderId="17" xfId="1" applyFont="1" applyBorder="1"/>
    <xf numFmtId="41" fontId="6" fillId="0" borderId="16" xfId="1" applyNumberFormat="1" applyFont="1" applyFill="1" applyBorder="1"/>
    <xf numFmtId="41" fontId="4" fillId="0" borderId="22" xfId="1" applyFont="1" applyBorder="1"/>
    <xf numFmtId="0" fontId="4" fillId="0" borderId="35" xfId="0" applyFont="1" applyFill="1" applyBorder="1" applyAlignment="1">
      <alignment horizontal="center"/>
    </xf>
    <xf numFmtId="41" fontId="3" fillId="0" borderId="21" xfId="1" applyFont="1" applyBorder="1"/>
    <xf numFmtId="1" fontId="4" fillId="0" borderId="16" xfId="1" applyNumberFormat="1" applyFont="1" applyBorder="1"/>
    <xf numFmtId="2" fontId="4" fillId="0" borderId="8" xfId="1" applyNumberFormat="1" applyFont="1" applyBorder="1"/>
    <xf numFmtId="0" fontId="2" fillId="0" borderId="16" xfId="0" applyFont="1" applyFill="1" applyBorder="1"/>
    <xf numFmtId="41" fontId="4" fillId="0" borderId="21" xfId="1" applyFont="1" applyBorder="1"/>
    <xf numFmtId="41" fontId="6" fillId="0" borderId="20" xfId="1" applyFont="1" applyFill="1" applyBorder="1"/>
    <xf numFmtId="41" fontId="4" fillId="0" borderId="0" xfId="1" applyFont="1" applyBorder="1"/>
    <xf numFmtId="165" fontId="4" fillId="0" borderId="8" xfId="1" applyNumberFormat="1" applyFont="1" applyBorder="1" applyAlignment="1">
      <alignment horizontal="right"/>
    </xf>
    <xf numFmtId="41" fontId="8" fillId="0" borderId="22" xfId="1" applyFont="1" applyBorder="1"/>
    <xf numFmtId="41" fontId="4" fillId="0" borderId="33" xfId="1" applyFont="1" applyBorder="1"/>
    <xf numFmtId="41" fontId="4" fillId="0" borderId="8" xfId="1" applyNumberFormat="1" applyFont="1" applyBorder="1"/>
    <xf numFmtId="41" fontId="8" fillId="0" borderId="27" xfId="1" applyFont="1" applyBorder="1" applyAlignment="1">
      <alignment horizontal="left" vertical="center"/>
    </xf>
    <xf numFmtId="41" fontId="4" fillId="0" borderId="33" xfId="1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17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2" fillId="0" borderId="40" xfId="0" applyFont="1" applyBorder="1"/>
    <xf numFmtId="165" fontId="4" fillId="0" borderId="40" xfId="1" applyNumberFormat="1" applyFont="1" applyBorder="1"/>
    <xf numFmtId="41" fontId="4" fillId="0" borderId="40" xfId="1" applyNumberFormat="1" applyFont="1" applyBorder="1"/>
    <xf numFmtId="41" fontId="6" fillId="0" borderId="10" xfId="1" applyFont="1" applyFill="1" applyBorder="1"/>
    <xf numFmtId="41" fontId="6" fillId="0" borderId="11" xfId="1" applyFont="1" applyFill="1" applyBorder="1"/>
    <xf numFmtId="41" fontId="6" fillId="0" borderId="0" xfId="1" applyFont="1" applyFill="1" applyBorder="1"/>
    <xf numFmtId="0" fontId="3" fillId="0" borderId="41" xfId="0" applyFont="1" applyBorder="1"/>
    <xf numFmtId="165" fontId="4" fillId="0" borderId="10" xfId="1" applyNumberFormat="1" applyFont="1" applyBorder="1"/>
    <xf numFmtId="41" fontId="6" fillId="0" borderId="0" xfId="1" applyFont="1" applyBorder="1"/>
    <xf numFmtId="41" fontId="6" fillId="0" borderId="11" xfId="1" applyFont="1" applyBorder="1"/>
    <xf numFmtId="165" fontId="4" fillId="0" borderId="26" xfId="1" applyNumberFormat="1" applyFont="1" applyBorder="1" applyAlignment="1">
      <alignment vertical="center"/>
    </xf>
    <xf numFmtId="41" fontId="7" fillId="0" borderId="25" xfId="1" applyFont="1" applyBorder="1" applyAlignment="1">
      <alignment horizontal="center" vertical="center"/>
    </xf>
    <xf numFmtId="41" fontId="4" fillId="0" borderId="33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2" fillId="0" borderId="16" xfId="1" applyNumberFormat="1" applyFont="1" applyBorder="1"/>
    <xf numFmtId="41" fontId="4" fillId="0" borderId="41" xfId="1" applyFont="1" applyBorder="1"/>
    <xf numFmtId="41" fontId="2" fillId="0" borderId="41" xfId="1" applyFont="1" applyBorder="1"/>
    <xf numFmtId="41" fontId="2" fillId="0" borderId="22" xfId="1" applyFont="1" applyBorder="1"/>
    <xf numFmtId="41" fontId="6" fillId="0" borderId="0" xfId="1" applyNumberFormat="1" applyFont="1" applyFill="1" applyBorder="1"/>
    <xf numFmtId="0" fontId="4" fillId="0" borderId="40" xfId="0" applyFont="1" applyBorder="1"/>
    <xf numFmtId="41" fontId="2" fillId="0" borderId="15" xfId="1" applyFont="1" applyFill="1" applyBorder="1"/>
    <xf numFmtId="41" fontId="2" fillId="0" borderId="14" xfId="1" applyFont="1" applyBorder="1"/>
    <xf numFmtId="41" fontId="2" fillId="0" borderId="15" xfId="1" applyFont="1" applyBorder="1"/>
    <xf numFmtId="41" fontId="2" fillId="0" borderId="14" xfId="1" applyNumberFormat="1" applyFont="1" applyBorder="1"/>
    <xf numFmtId="41" fontId="4" fillId="0" borderId="42" xfId="1" applyFont="1" applyBorder="1" applyAlignment="1">
      <alignment horizontal="center" vertical="center"/>
    </xf>
    <xf numFmtId="0" fontId="2" fillId="0" borderId="41" xfId="0" applyFont="1" applyBorder="1"/>
    <xf numFmtId="41" fontId="2" fillId="2" borderId="11" xfId="1" applyFont="1" applyFill="1" applyBorder="1"/>
    <xf numFmtId="41" fontId="4" fillId="0" borderId="8" xfId="1" applyFont="1" applyFill="1" applyBorder="1"/>
    <xf numFmtId="41" fontId="2" fillId="0" borderId="14" xfId="1" applyFont="1" applyFill="1" applyBorder="1"/>
    <xf numFmtId="41" fontId="4" fillId="0" borderId="15" xfId="1" applyNumberFormat="1" applyFont="1" applyBorder="1"/>
    <xf numFmtId="41" fontId="6" fillId="0" borderId="43" xfId="1" applyFont="1" applyFill="1" applyBorder="1"/>
    <xf numFmtId="0" fontId="4" fillId="0" borderId="41" xfId="0" applyFont="1" applyBorder="1"/>
    <xf numFmtId="0" fontId="5" fillId="0" borderId="40" xfId="0" applyFont="1" applyBorder="1"/>
    <xf numFmtId="41" fontId="2" fillId="0" borderId="44" xfId="1" applyFont="1" applyBorder="1"/>
    <xf numFmtId="41" fontId="4" fillId="0" borderId="0" xfId="1" applyNumberFormat="1" applyFont="1" applyBorder="1"/>
    <xf numFmtId="41" fontId="6" fillId="0" borderId="40" xfId="1" applyFont="1" applyFill="1" applyBorder="1"/>
    <xf numFmtId="41" fontId="6" fillId="0" borderId="40" xfId="1" applyFont="1" applyBorder="1"/>
    <xf numFmtId="41" fontId="2" fillId="0" borderId="10" xfId="1" applyFont="1" applyFill="1" applyBorder="1"/>
    <xf numFmtId="41" fontId="2" fillId="0" borderId="10" xfId="1" applyFont="1" applyBorder="1"/>
    <xf numFmtId="41" fontId="2" fillId="0" borderId="45" xfId="1" applyFont="1" applyBorder="1"/>
    <xf numFmtId="41" fontId="6" fillId="0" borderId="39" xfId="1" applyFont="1" applyBorder="1"/>
    <xf numFmtId="41" fontId="4" fillId="0" borderId="11" xfId="1" applyFont="1" applyFill="1" applyBorder="1"/>
    <xf numFmtId="41" fontId="4" fillId="0" borderId="8" xfId="1" applyFont="1" applyBorder="1"/>
    <xf numFmtId="41" fontId="4" fillId="0" borderId="42" xfId="1" applyFont="1" applyBorder="1"/>
    <xf numFmtId="0" fontId="2" fillId="0" borderId="2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41" fontId="4" fillId="0" borderId="41" xfId="1" applyFont="1" applyBorder="1" applyAlignment="1">
      <alignment horizontal="center"/>
    </xf>
    <xf numFmtId="41" fontId="4" fillId="0" borderId="22" xfId="1" applyFont="1" applyBorder="1" applyAlignment="1">
      <alignment horizontal="center"/>
    </xf>
    <xf numFmtId="41" fontId="2" fillId="0" borderId="15" xfId="1" applyNumberFormat="1" applyFont="1" applyBorder="1"/>
    <xf numFmtId="41" fontId="2" fillId="0" borderId="0" xfId="1" applyNumberFormat="1" applyFont="1" applyBorder="1"/>
    <xf numFmtId="41" fontId="7" fillId="0" borderId="16" xfId="1" applyNumberFormat="1" applyFont="1" applyBorder="1"/>
    <xf numFmtId="165" fontId="7" fillId="0" borderId="16" xfId="1" applyNumberFormat="1" applyFont="1" applyBorder="1"/>
    <xf numFmtId="41" fontId="6" fillId="0" borderId="0" xfId="1" applyNumberFormat="1" applyFont="1" applyBorder="1"/>
    <xf numFmtId="41" fontId="4" fillId="0" borderId="11" xfId="1" applyFont="1" applyBorder="1"/>
    <xf numFmtId="165" fontId="7" fillId="0" borderId="8" xfId="1" applyNumberFormat="1" applyFont="1" applyBorder="1"/>
    <xf numFmtId="165" fontId="7" fillId="0" borderId="26" xfId="1" quotePrefix="1" applyNumberFormat="1" applyFont="1" applyBorder="1" applyAlignment="1">
      <alignment horizontal="center" vertical="center"/>
    </xf>
    <xf numFmtId="41" fontId="4" fillId="0" borderId="34" xfId="1" applyFont="1" applyBorder="1"/>
    <xf numFmtId="0" fontId="9" fillId="0" borderId="0" xfId="0" applyFont="1"/>
    <xf numFmtId="41" fontId="6" fillId="0" borderId="14" xfId="1" applyFont="1" applyFill="1" applyBorder="1"/>
    <xf numFmtId="0" fontId="2" fillId="0" borderId="17" xfId="0" applyFont="1" applyBorder="1" applyAlignment="1">
      <alignment horizontal="center"/>
    </xf>
    <xf numFmtId="41" fontId="2" fillId="2" borderId="16" xfId="1" applyFont="1" applyFill="1" applyBorder="1"/>
    <xf numFmtId="41" fontId="2" fillId="2" borderId="44" xfId="1" applyFont="1" applyFill="1" applyBorder="1"/>
    <xf numFmtId="3" fontId="10" fillId="0" borderId="16" xfId="0" applyNumberFormat="1" applyFont="1" applyBorder="1"/>
    <xf numFmtId="41" fontId="6" fillId="0" borderId="10" xfId="1" applyFont="1" applyBorder="1"/>
    <xf numFmtId="41" fontId="4" fillId="0" borderId="32" xfId="1" applyFont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44" xfId="0" applyFont="1" applyBorder="1"/>
    <xf numFmtId="41" fontId="2" fillId="0" borderId="44" xfId="1" applyFont="1" applyFill="1" applyBorder="1"/>
    <xf numFmtId="41" fontId="2" fillId="0" borderId="17" xfId="1" applyFont="1" applyBorder="1" applyAlignment="1">
      <alignment horizontal="center"/>
    </xf>
    <xf numFmtId="41" fontId="2" fillId="0" borderId="39" xfId="1" applyFont="1" applyBorder="1"/>
    <xf numFmtId="41" fontId="4" fillId="0" borderId="35" xfId="1" applyFont="1" applyFill="1" applyBorder="1" applyAlignment="1">
      <alignment horizontal="center" vertical="center"/>
    </xf>
    <xf numFmtId="41" fontId="4" fillId="0" borderId="26" xfId="1" applyFont="1" applyFill="1" applyBorder="1" applyAlignment="1">
      <alignment horizontal="center" vertical="center"/>
    </xf>
    <xf numFmtId="41" fontId="7" fillId="0" borderId="35" xfId="1" applyFont="1" applyBorder="1" applyAlignment="1">
      <alignment horizontal="center" vertical="center"/>
    </xf>
    <xf numFmtId="41" fontId="2" fillId="0" borderId="27" xfId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0" fontId="5" fillId="0" borderId="43" xfId="0" applyFont="1" applyBorder="1"/>
    <xf numFmtId="0" fontId="2" fillId="0" borderId="46" xfId="0" applyFont="1" applyBorder="1"/>
    <xf numFmtId="0" fontId="2" fillId="0" borderId="43" xfId="0" applyFont="1" applyBorder="1"/>
    <xf numFmtId="0" fontId="2" fillId="0" borderId="47" xfId="0" applyFont="1" applyBorder="1" applyAlignment="1">
      <alignment horizontal="center"/>
    </xf>
    <xf numFmtId="41" fontId="6" fillId="0" borderId="44" xfId="1" applyFont="1" applyFill="1" applyBorder="1"/>
    <xf numFmtId="165" fontId="7" fillId="0" borderId="40" xfId="1" applyNumberFormat="1" applyFont="1" applyFill="1" applyBorder="1"/>
    <xf numFmtId="41" fontId="6" fillId="0" borderId="39" xfId="1" applyFont="1" applyFill="1" applyBorder="1"/>
    <xf numFmtId="41" fontId="7" fillId="0" borderId="26" xfId="1" applyFont="1" applyFill="1" applyBorder="1" applyAlignment="1">
      <alignment horizontal="center" vertical="center"/>
    </xf>
    <xf numFmtId="41" fontId="7" fillId="0" borderId="25" xfId="1" applyFont="1" applyFill="1" applyBorder="1" applyAlignment="1">
      <alignment horizontal="center" vertical="center"/>
    </xf>
    <xf numFmtId="165" fontId="7" fillId="0" borderId="29" xfId="1" applyNumberFormat="1" applyFont="1" applyFill="1" applyBorder="1"/>
    <xf numFmtId="41" fontId="7" fillId="0" borderId="35" xfId="1" applyFont="1" applyFill="1" applyBorder="1" applyAlignment="1">
      <alignment horizontal="center" vertical="center"/>
    </xf>
    <xf numFmtId="41" fontId="3" fillId="0" borderId="33" xfId="1" applyFont="1" applyBorder="1"/>
    <xf numFmtId="0" fontId="11" fillId="0" borderId="0" xfId="0" applyFont="1" applyFill="1"/>
    <xf numFmtId="0" fontId="4" fillId="0" borderId="49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3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1" fontId="2" fillId="0" borderId="41" xfId="1" applyFont="1" applyBorder="1" applyAlignment="1">
      <alignment horizontal="center"/>
    </xf>
    <xf numFmtId="0" fontId="3" fillId="0" borderId="52" xfId="0" applyFont="1" applyBorder="1"/>
    <xf numFmtId="0" fontId="2" fillId="0" borderId="29" xfId="0" applyFont="1" applyBorder="1"/>
    <xf numFmtId="41" fontId="2" fillId="0" borderId="29" xfId="1" applyFont="1" applyFill="1" applyBorder="1"/>
    <xf numFmtId="41" fontId="2" fillId="0" borderId="29" xfId="1" applyFont="1" applyBorder="1"/>
    <xf numFmtId="165" fontId="4" fillId="0" borderId="29" xfId="1" applyNumberFormat="1" applyFont="1" applyBorder="1"/>
    <xf numFmtId="41" fontId="4" fillId="0" borderId="29" xfId="1" applyFont="1" applyBorder="1"/>
    <xf numFmtId="41" fontId="6" fillId="0" borderId="29" xfId="1" applyFont="1" applyBorder="1"/>
    <xf numFmtId="41" fontId="2" fillId="0" borderId="42" xfId="1" applyFont="1" applyBorder="1" applyAlignment="1">
      <alignment horizontal="center"/>
    </xf>
    <xf numFmtId="41" fontId="4" fillId="0" borderId="55" xfId="1" applyFont="1" applyFill="1" applyBorder="1" applyAlignment="1">
      <alignment horizontal="center" vertical="center"/>
    </xf>
    <xf numFmtId="41" fontId="4" fillId="0" borderId="56" xfId="1" applyFont="1" applyBorder="1" applyAlignment="1">
      <alignment horizontal="center" vertical="center"/>
    </xf>
    <xf numFmtId="41" fontId="4" fillId="0" borderId="55" xfId="1" applyNumberFormat="1" applyFont="1" applyBorder="1" applyAlignment="1">
      <alignment horizontal="center" vertical="center"/>
    </xf>
    <xf numFmtId="165" fontId="4" fillId="0" borderId="56" xfId="1" applyNumberFormat="1" applyFont="1" applyBorder="1"/>
    <xf numFmtId="41" fontId="7" fillId="0" borderId="55" xfId="1" applyFont="1" applyBorder="1" applyAlignment="1">
      <alignment horizontal="center" vertical="center"/>
    </xf>
    <xf numFmtId="41" fontId="3" fillId="0" borderId="57" xfId="1" applyFont="1" applyBorder="1"/>
    <xf numFmtId="0" fontId="4" fillId="3" borderId="4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38" xfId="0" applyFont="1" applyBorder="1"/>
    <xf numFmtId="0" fontId="2" fillId="0" borderId="58" xfId="0" applyFont="1" applyBorder="1"/>
    <xf numFmtId="0" fontId="2" fillId="0" borderId="31" xfId="0" applyFont="1" applyBorder="1"/>
    <xf numFmtId="0" fontId="2" fillId="0" borderId="38" xfId="0" applyFont="1" applyBorder="1"/>
    <xf numFmtId="0" fontId="2" fillId="0" borderId="6" xfId="0" applyFont="1" applyBorder="1" applyAlignment="1">
      <alignment horizontal="center"/>
    </xf>
    <xf numFmtId="41" fontId="4" fillId="0" borderId="44" xfId="1" applyFont="1" applyBorder="1"/>
    <xf numFmtId="41" fontId="4" fillId="0" borderId="40" xfId="1" applyFont="1" applyBorder="1"/>
    <xf numFmtId="41" fontId="4" fillId="0" borderId="0" xfId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9" xfId="0" applyFont="1" applyBorder="1"/>
    <xf numFmtId="41" fontId="4" fillId="0" borderId="29" xfId="1" applyFont="1" applyFill="1" applyBorder="1"/>
    <xf numFmtId="41" fontId="4" fillId="0" borderId="60" xfId="1" applyFont="1" applyBorder="1"/>
    <xf numFmtId="41" fontId="4" fillId="0" borderId="35" xfId="1" applyFont="1" applyBorder="1"/>
    <xf numFmtId="41" fontId="4" fillId="0" borderId="49" xfId="1" applyFont="1" applyBorder="1"/>
    <xf numFmtId="41" fontId="4" fillId="0" borderId="29" xfId="1" applyFont="1" applyFill="1" applyBorder="1" applyAlignment="1"/>
    <xf numFmtId="41" fontId="4" fillId="0" borderId="34" xfId="1" applyFont="1" applyBorder="1" applyAlignment="1">
      <alignment horizontal="center"/>
    </xf>
    <xf numFmtId="0" fontId="9" fillId="0" borderId="59" xfId="0" applyFont="1" applyBorder="1"/>
    <xf numFmtId="0" fontId="4" fillId="0" borderId="29" xfId="0" applyFont="1" applyBorder="1" applyAlignment="1">
      <alignment vertical="center"/>
    </xf>
    <xf numFmtId="41" fontId="4" fillId="0" borderId="29" xfId="1" applyFont="1" applyBorder="1" applyAlignment="1">
      <alignment horizontal="center" vertical="center"/>
    </xf>
    <xf numFmtId="41" fontId="4" fillId="0" borderId="35" xfId="1" applyNumberFormat="1" applyFont="1" applyBorder="1" applyAlignment="1">
      <alignment horizontal="center" vertical="center"/>
    </xf>
    <xf numFmtId="166" fontId="4" fillId="0" borderId="29" xfId="1" quotePrefix="1" applyNumberFormat="1" applyFont="1" applyBorder="1" applyAlignment="1">
      <alignment horizontal="center" vertical="center"/>
    </xf>
    <xf numFmtId="41" fontId="4" fillId="0" borderId="29" xfId="1" applyFont="1" applyBorder="1" applyAlignment="1">
      <alignment vertical="center"/>
    </xf>
    <xf numFmtId="41" fontId="4" fillId="0" borderId="42" xfId="1" applyFont="1" applyBorder="1" applyAlignment="1">
      <alignment horizontal="center"/>
    </xf>
    <xf numFmtId="41" fontId="3" fillId="0" borderId="0" xfId="1" applyFont="1"/>
    <xf numFmtId="0" fontId="12" fillId="0" borderId="0" xfId="0" applyFont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0" borderId="14" xfId="0" applyFont="1" applyBorder="1"/>
    <xf numFmtId="0" fontId="13" fillId="0" borderId="16" xfId="0" applyFont="1" applyBorder="1"/>
    <xf numFmtId="0" fontId="12" fillId="0" borderId="18" xfId="0" applyFont="1" applyBorder="1" applyAlignment="1">
      <alignment horizontal="center"/>
    </xf>
    <xf numFmtId="0" fontId="12" fillId="0" borderId="16" xfId="0" applyFont="1" applyBorder="1"/>
    <xf numFmtId="41" fontId="12" fillId="0" borderId="0" xfId="1" applyFont="1" applyFill="1" applyBorder="1"/>
    <xf numFmtId="41" fontId="12" fillId="0" borderId="16" xfId="1" applyFont="1" applyBorder="1"/>
    <xf numFmtId="41" fontId="12" fillId="0" borderId="0" xfId="1" applyFont="1" applyBorder="1"/>
    <xf numFmtId="165" fontId="12" fillId="0" borderId="16" xfId="1" applyNumberFormat="1" applyFont="1" applyBorder="1"/>
    <xf numFmtId="41" fontId="12" fillId="0" borderId="44" xfId="1" applyFont="1" applyFill="1" applyBorder="1" applyAlignment="1"/>
    <xf numFmtId="41" fontId="12" fillId="0" borderId="41" xfId="1" applyFont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4" fillId="0" borderId="38" xfId="0" applyFont="1" applyBorder="1"/>
    <xf numFmtId="3" fontId="16" fillId="0" borderId="4" xfId="0" applyNumberFormat="1" applyFont="1" applyBorder="1"/>
    <xf numFmtId="41" fontId="4" fillId="0" borderId="58" xfId="1" applyFont="1" applyBorder="1"/>
    <xf numFmtId="41" fontId="4" fillId="0" borderId="31" xfId="1" applyFont="1" applyBorder="1"/>
    <xf numFmtId="41" fontId="4" fillId="0" borderId="4" xfId="1" applyFont="1" applyBorder="1"/>
    <xf numFmtId="41" fontId="4" fillId="0" borderId="58" xfId="1" applyFont="1" applyFill="1" applyBorder="1" applyAlignment="1"/>
    <xf numFmtId="41" fontId="4" fillId="0" borderId="36" xfId="1" applyFont="1" applyBorder="1" applyAlignment="1">
      <alignment horizontal="center"/>
    </xf>
    <xf numFmtId="41" fontId="4" fillId="0" borderId="60" xfId="1" applyFont="1" applyBorder="1" applyAlignment="1"/>
    <xf numFmtId="0" fontId="13" fillId="0" borderId="0" xfId="0" applyFont="1"/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3" fillId="0" borderId="0" xfId="0" applyFont="1" applyBorder="1"/>
    <xf numFmtId="0" fontId="13" fillId="0" borderId="44" xfId="0" applyFont="1" applyBorder="1"/>
    <xf numFmtId="0" fontId="12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1" fontId="13" fillId="2" borderId="16" xfId="1" applyFont="1" applyFill="1" applyBorder="1" applyAlignment="1">
      <alignment horizontal="left"/>
    </xf>
    <xf numFmtId="41" fontId="13" fillId="0" borderId="16" xfId="0" applyNumberFormat="1" applyFont="1" applyFill="1" applyBorder="1"/>
    <xf numFmtId="41" fontId="13" fillId="0" borderId="0" xfId="1" applyFont="1" applyBorder="1" applyAlignment="1">
      <alignment horizontal="left"/>
    </xf>
    <xf numFmtId="41" fontId="13" fillId="0" borderId="16" xfId="1" applyFont="1" applyFill="1" applyBorder="1" applyAlignment="1">
      <alignment horizontal="left"/>
    </xf>
    <xf numFmtId="41" fontId="13" fillId="0" borderId="16" xfId="1" applyFont="1" applyFill="1" applyBorder="1"/>
    <xf numFmtId="41" fontId="17" fillId="0" borderId="16" xfId="0" applyNumberFormat="1" applyFont="1" applyFill="1" applyBorder="1"/>
    <xf numFmtId="0" fontId="13" fillId="0" borderId="16" xfId="0" applyFont="1" applyFill="1" applyBorder="1" applyAlignment="1">
      <alignment horizontal="left"/>
    </xf>
    <xf numFmtId="41" fontId="13" fillId="0" borderId="44" xfId="1" applyFont="1" applyFill="1" applyBorder="1" applyAlignment="1">
      <alignment horizontal="left"/>
    </xf>
    <xf numFmtId="41" fontId="13" fillId="0" borderId="0" xfId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2" fillId="0" borderId="11" xfId="0" applyNumberFormat="1" applyFont="1" applyFill="1" applyBorder="1" applyAlignment="1">
      <alignment horizontal="left"/>
    </xf>
    <xf numFmtId="41" fontId="12" fillId="0" borderId="8" xfId="0" applyNumberFormat="1" applyFont="1" applyFill="1" applyBorder="1" applyAlignment="1">
      <alignment horizontal="left"/>
    </xf>
    <xf numFmtId="41" fontId="12" fillId="0" borderId="11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41" fontId="13" fillId="0" borderId="8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3" fillId="0" borderId="8" xfId="0" applyFont="1" applyBorder="1" applyAlignment="1"/>
    <xf numFmtId="41" fontId="13" fillId="0" borderId="8" xfId="1" applyFont="1" applyFill="1" applyBorder="1" applyAlignment="1">
      <alignment horizontal="left"/>
    </xf>
    <xf numFmtId="0" fontId="13" fillId="0" borderId="46" xfId="0" applyFont="1" applyBorder="1" applyAlignment="1"/>
    <xf numFmtId="41" fontId="13" fillId="0" borderId="14" xfId="1" applyFont="1" applyFill="1" applyBorder="1" applyAlignment="1">
      <alignment horizontal="left"/>
    </xf>
    <xf numFmtId="0" fontId="12" fillId="0" borderId="46" xfId="0" applyFont="1" applyBorder="1" applyAlignment="1"/>
    <xf numFmtId="41" fontId="12" fillId="0" borderId="14" xfId="1" applyFont="1" applyFill="1" applyBorder="1" applyAlignment="1">
      <alignment horizontal="left"/>
    </xf>
    <xf numFmtId="41" fontId="12" fillId="0" borderId="65" xfId="1" applyFont="1" applyFill="1" applyBorder="1" applyAlignment="1">
      <alignment horizontal="left" vertical="center"/>
    </xf>
    <xf numFmtId="165" fontId="12" fillId="0" borderId="65" xfId="1" applyNumberFormat="1" applyFont="1" applyFill="1" applyBorder="1" applyAlignment="1">
      <alignment horizontal="left" vertical="center"/>
    </xf>
    <xf numFmtId="41" fontId="12" fillId="0" borderId="65" xfId="1" applyFont="1" applyFill="1" applyBorder="1" applyAlignment="1">
      <alignment horizontal="center" vertical="center"/>
    </xf>
    <xf numFmtId="41" fontId="8" fillId="0" borderId="22" xfId="0" applyNumberFormat="1" applyFont="1" applyBorder="1" applyAlignment="1">
      <alignment horizontal="right"/>
    </xf>
    <xf numFmtId="43" fontId="4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43" fontId="3" fillId="0" borderId="32" xfId="0" applyNumberFormat="1" applyFont="1" applyBorder="1" applyAlignment="1">
      <alignment horizontal="right"/>
    </xf>
    <xf numFmtId="41" fontId="4" fillId="0" borderId="27" xfId="1" applyFont="1" applyBorder="1"/>
    <xf numFmtId="0" fontId="4" fillId="0" borderId="22" xfId="0" applyFont="1" applyBorder="1"/>
    <xf numFmtId="167" fontId="3" fillId="0" borderId="22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4" fillId="0" borderId="14" xfId="1" applyNumberFormat="1" applyFont="1" applyBorder="1"/>
    <xf numFmtId="41" fontId="6" fillId="0" borderId="15" xfId="1" applyFont="1" applyBorder="1"/>
    <xf numFmtId="0" fontId="2" fillId="0" borderId="13" xfId="0" applyFont="1" applyBorder="1" applyAlignment="1">
      <alignment horizontal="center"/>
    </xf>
    <xf numFmtId="41" fontId="4" fillId="0" borderId="15" xfId="1" applyFont="1" applyFill="1" applyBorder="1"/>
    <xf numFmtId="41" fontId="4" fillId="0" borderId="14" xfId="1" applyFont="1" applyBorder="1"/>
    <xf numFmtId="41" fontId="4" fillId="0" borderId="15" xfId="1" applyFont="1" applyBorder="1"/>
    <xf numFmtId="165" fontId="7" fillId="0" borderId="14" xfId="1" applyNumberFormat="1" applyFont="1" applyBorder="1"/>
    <xf numFmtId="0" fontId="12" fillId="0" borderId="8" xfId="0" applyFont="1" applyBorder="1"/>
    <xf numFmtId="41" fontId="12" fillId="0" borderId="8" xfId="1" applyFont="1" applyFill="1" applyBorder="1"/>
    <xf numFmtId="41" fontId="12" fillId="0" borderId="8" xfId="1" applyFont="1" applyBorder="1"/>
    <xf numFmtId="165" fontId="12" fillId="0" borderId="8" xfId="1" applyNumberFormat="1" applyFont="1" applyBorder="1"/>
    <xf numFmtId="41" fontId="12" fillId="0" borderId="8" xfId="1" applyFont="1" applyFill="1" applyBorder="1" applyAlignment="1"/>
    <xf numFmtId="41" fontId="12" fillId="0" borderId="8" xfId="1" applyFont="1" applyBorder="1" applyAlignment="1">
      <alignment horizontal="center"/>
    </xf>
    <xf numFmtId="0" fontId="12" fillId="0" borderId="65" xfId="0" applyFont="1" applyFill="1" applyBorder="1" applyAlignment="1">
      <alignment horizontal="right" vertical="center"/>
    </xf>
    <xf numFmtId="2" fontId="13" fillId="0" borderId="16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1" fontId="13" fillId="2" borderId="16" xfId="0" applyNumberFormat="1" applyFont="1" applyFill="1" applyBorder="1" applyAlignment="1">
      <alignment horizontal="right" vertical="center"/>
    </xf>
    <xf numFmtId="0" fontId="13" fillId="0" borderId="4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2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41" fontId="13" fillId="0" borderId="8" xfId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41" fontId="12" fillId="0" borderId="14" xfId="1" applyFont="1" applyFill="1" applyBorder="1" applyAlignment="1">
      <alignment horizontal="right" vertical="center"/>
    </xf>
    <xf numFmtId="165" fontId="12" fillId="0" borderId="65" xfId="1" applyNumberFormat="1" applyFont="1" applyFill="1" applyBorder="1" applyAlignment="1">
      <alignment horizontal="right" vertical="center"/>
    </xf>
    <xf numFmtId="41" fontId="12" fillId="0" borderId="65" xfId="1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5" fontId="4" fillId="0" borderId="29" xfId="1" quotePrefix="1" applyNumberFormat="1" applyFont="1" applyBorder="1" applyAlignment="1">
      <alignment horizontal="center" vertical="center"/>
    </xf>
    <xf numFmtId="41" fontId="13" fillId="0" borderId="16" xfId="0" applyNumberFormat="1" applyFont="1" applyFill="1" applyBorder="1" applyAlignment="1">
      <alignment horizontal="center"/>
    </xf>
    <xf numFmtId="41" fontId="13" fillId="0" borderId="0" xfId="0" applyNumberFormat="1" applyFont="1" applyFill="1" applyBorder="1" applyAlignment="1">
      <alignment horizontal="center"/>
    </xf>
    <xf numFmtId="41" fontId="13" fillId="0" borderId="44" xfId="0" applyNumberFormat="1" applyFont="1" applyFill="1" applyBorder="1" applyAlignment="1">
      <alignment horizontal="center"/>
    </xf>
    <xf numFmtId="41" fontId="13" fillId="0" borderId="16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41" fontId="4" fillId="0" borderId="0" xfId="1" applyFont="1" applyFill="1" applyBorder="1"/>
    <xf numFmtId="41" fontId="4" fillId="0" borderId="44" xfId="1" applyFont="1" applyFill="1" applyBorder="1" applyAlignment="1"/>
    <xf numFmtId="41" fontId="4" fillId="0" borderId="46" xfId="1" applyFont="1" applyFill="1" applyBorder="1" applyAlignment="1"/>
    <xf numFmtId="41" fontId="4" fillId="0" borderId="21" xfId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10" xfId="0" applyFont="1" applyBorder="1"/>
    <xf numFmtId="41" fontId="4" fillId="0" borderId="62" xfId="1" applyFont="1" applyFill="1" applyBorder="1"/>
    <xf numFmtId="41" fontId="4" fillId="0" borderId="10" xfId="1" applyFont="1" applyBorder="1"/>
    <xf numFmtId="41" fontId="4" fillId="0" borderId="62" xfId="1" applyFont="1" applyBorder="1"/>
    <xf numFmtId="41" fontId="4" fillId="0" borderId="45" xfId="1" applyFont="1" applyFill="1" applyBorder="1" applyAlignment="1"/>
    <xf numFmtId="41" fontId="4" fillId="0" borderId="37" xfId="1" applyFont="1" applyBorder="1" applyAlignment="1">
      <alignment horizontal="center"/>
    </xf>
    <xf numFmtId="0" fontId="0" fillId="0" borderId="0" xfId="0" applyAlignment="1"/>
    <xf numFmtId="165" fontId="4" fillId="0" borderId="29" xfId="1" applyNumberFormat="1" applyFont="1" applyBorder="1" applyAlignment="1">
      <alignment horizontal="right" vertical="center"/>
    </xf>
    <xf numFmtId="41" fontId="4" fillId="2" borderId="25" xfId="1" applyFont="1" applyFill="1" applyBorder="1" applyAlignment="1">
      <alignment horizontal="center" vertical="center"/>
    </xf>
    <xf numFmtId="41" fontId="4" fillId="2" borderId="35" xfId="1" applyFont="1" applyFill="1" applyBorder="1" applyAlignment="1">
      <alignment horizontal="center" vertical="center"/>
    </xf>
    <xf numFmtId="41" fontId="4" fillId="2" borderId="55" xfId="1" applyFont="1" applyFill="1" applyBorder="1" applyAlignment="1">
      <alignment horizontal="center" vertical="center"/>
    </xf>
    <xf numFmtId="41" fontId="4" fillId="0" borderId="33" xfId="1" applyFont="1" applyBorder="1" applyAlignment="1">
      <alignment horizontal="center"/>
    </xf>
    <xf numFmtId="41" fontId="2" fillId="0" borderId="22" xfId="1" applyFont="1" applyBorder="1" applyAlignment="1">
      <alignment horizontal="center"/>
    </xf>
    <xf numFmtId="165" fontId="6" fillId="0" borderId="8" xfId="1" applyNumberFormat="1" applyFont="1" applyBorder="1"/>
    <xf numFmtId="41" fontId="2" fillId="0" borderId="32" xfId="1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3" fontId="16" fillId="0" borderId="16" xfId="0" applyNumberFormat="1" applyFont="1" applyBorder="1"/>
    <xf numFmtId="0" fontId="3" fillId="0" borderId="66" xfId="0" applyFont="1" applyBorder="1"/>
    <xf numFmtId="165" fontId="12" fillId="0" borderId="11" xfId="0" applyNumberFormat="1" applyFont="1" applyFill="1" applyBorder="1" applyAlignment="1">
      <alignment horizontal="left"/>
    </xf>
    <xf numFmtId="41" fontId="12" fillId="0" borderId="2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41" fontId="4" fillId="0" borderId="27" xfId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1" fontId="4" fillId="0" borderId="22" xfId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1" fontId="3" fillId="0" borderId="1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1" fontId="3" fillId="0" borderId="21" xfId="1" applyFont="1" applyBorder="1" applyAlignment="1">
      <alignment horizontal="center"/>
    </xf>
    <xf numFmtId="41" fontId="3" fillId="0" borderId="22" xfId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4" fillId="0" borderId="57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/>
    </xf>
    <xf numFmtId="41" fontId="13" fillId="0" borderId="40" xfId="1" applyFont="1" applyFill="1" applyBorder="1" applyAlignment="1">
      <alignment horizontal="left"/>
    </xf>
    <xf numFmtId="0" fontId="0" fillId="0" borderId="0" xfId="0" applyFill="1"/>
    <xf numFmtId="0" fontId="12" fillId="0" borderId="4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/>
    </xf>
    <xf numFmtId="41" fontId="13" fillId="0" borderId="8" xfId="0" applyNumberFormat="1" applyFont="1" applyFill="1" applyBorder="1" applyAlignment="1">
      <alignment horizontal="left" vertical="center"/>
    </xf>
    <xf numFmtId="41" fontId="13" fillId="0" borderId="8" xfId="1" applyFont="1" applyFill="1" applyBorder="1" applyAlignment="1">
      <alignment horizontal="left" vertical="center"/>
    </xf>
    <xf numFmtId="41" fontId="13" fillId="0" borderId="8" xfId="1" applyNumberFormat="1" applyFont="1" applyFill="1" applyBorder="1" applyAlignment="1">
      <alignment horizontal="center" vertical="center"/>
    </xf>
    <xf numFmtId="2" fontId="0" fillId="0" borderId="0" xfId="0" applyNumberForma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6" fontId="4" fillId="0" borderId="16" xfId="1" applyNumberFormat="1" applyFont="1" applyBorder="1"/>
    <xf numFmtId="167" fontId="6" fillId="0" borderId="16" xfId="2" applyNumberFormat="1" applyFont="1" applyFill="1" applyBorder="1"/>
    <xf numFmtId="41" fontId="7" fillId="0" borderId="26" xfId="0" applyNumberFormat="1" applyFont="1" applyFill="1" applyBorder="1" applyAlignment="1">
      <alignment vertical="center"/>
    </xf>
    <xf numFmtId="0" fontId="13" fillId="0" borderId="40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41" fontId="13" fillId="0" borderId="10" xfId="0" applyNumberFormat="1" applyFont="1" applyFill="1" applyBorder="1" applyAlignment="1">
      <alignment horizontal="center"/>
    </xf>
    <xf numFmtId="165" fontId="13" fillId="0" borderId="8" xfId="0" applyNumberFormat="1" applyFont="1" applyFill="1" applyBorder="1" applyAlignment="1">
      <alignment horizontal="center" vertical="center"/>
    </xf>
    <xf numFmtId="41" fontId="13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41" fontId="12" fillId="0" borderId="11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1" fontId="12" fillId="0" borderId="8" xfId="0" applyNumberFormat="1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12" fillId="0" borderId="14" xfId="0" applyFont="1" applyFill="1" applyBorder="1" applyAlignment="1"/>
    <xf numFmtId="41" fontId="13" fillId="0" borderId="14" xfId="0" applyNumberFormat="1" applyFont="1" applyFill="1" applyBorder="1" applyAlignment="1">
      <alignment horizontal="left"/>
    </xf>
    <xf numFmtId="165" fontId="13" fillId="0" borderId="14" xfId="0" applyNumberFormat="1" applyFont="1" applyFill="1" applyBorder="1" applyAlignment="1">
      <alignment horizontal="center"/>
    </xf>
    <xf numFmtId="41" fontId="13" fillId="0" borderId="14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6" xfId="0" applyFont="1" applyFill="1" applyBorder="1" applyAlignment="1"/>
    <xf numFmtId="41" fontId="13" fillId="0" borderId="16" xfId="0" applyNumberFormat="1" applyFont="1" applyFill="1" applyBorder="1" applyAlignment="1">
      <alignment horizontal="left"/>
    </xf>
    <xf numFmtId="165" fontId="13" fillId="0" borderId="16" xfId="1" applyNumberFormat="1" applyFont="1" applyFill="1" applyBorder="1" applyAlignment="1">
      <alignment horizontal="center" vertical="center"/>
    </xf>
    <xf numFmtId="0" fontId="0" fillId="0" borderId="0" xfId="0" applyFont="1" applyFill="1"/>
    <xf numFmtId="41" fontId="13" fillId="0" borderId="16" xfId="0" applyNumberFormat="1" applyFont="1" applyFill="1" applyBorder="1" applyAlignment="1"/>
    <xf numFmtId="0" fontId="13" fillId="0" borderId="44" xfId="0" applyFont="1" applyFill="1" applyBorder="1" applyAlignment="1"/>
    <xf numFmtId="0" fontId="13" fillId="0" borderId="8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165" fontId="13" fillId="0" borderId="8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20" xfId="0" applyFont="1" applyBorder="1" applyAlignment="1">
      <alignment horizontal="left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3:W1535"/>
  <sheetViews>
    <sheetView topLeftCell="A1480" zoomScale="80" zoomScaleNormal="80" workbookViewId="0">
      <selection activeCell="C1488" sqref="C1488:J1508"/>
    </sheetView>
  </sheetViews>
  <sheetFormatPr defaultRowHeight="18.75" x14ac:dyDescent="0.3"/>
  <cols>
    <col min="1" max="2" width="9.140625" style="2"/>
    <col min="3" max="3" width="6.42578125" style="2" customWidth="1"/>
    <col min="4" max="4" width="36.5703125" style="2" customWidth="1"/>
    <col min="5" max="5" width="22.28515625" style="2" customWidth="1"/>
    <col min="6" max="7" width="22.85546875" style="2" customWidth="1"/>
    <col min="8" max="8" width="13.140625" style="2" bestFit="1" customWidth="1"/>
    <col min="9" max="9" width="13" style="2" customWidth="1"/>
    <col min="10" max="10" width="12.7109375" style="443" bestFit="1" customWidth="1"/>
    <col min="11" max="11" width="9.140625" style="2"/>
    <col min="12" max="13" width="9.28515625" style="2" customWidth="1"/>
    <col min="14" max="16384" width="9.140625" style="2"/>
  </cols>
  <sheetData>
    <row r="3" spans="3:23" x14ac:dyDescent="0.3">
      <c r="C3" s="515" t="s">
        <v>414</v>
      </c>
      <c r="D3" s="515"/>
      <c r="E3" s="515"/>
      <c r="F3" s="515"/>
      <c r="G3" s="515"/>
      <c r="H3" s="515"/>
      <c r="I3" s="515"/>
      <c r="J3" s="515"/>
      <c r="K3" s="1"/>
      <c r="L3" s="1"/>
      <c r="M3" s="1"/>
      <c r="N3" s="1"/>
    </row>
    <row r="4" spans="3:23" x14ac:dyDescent="0.3">
      <c r="C4" s="516" t="s">
        <v>1</v>
      </c>
      <c r="D4" s="516"/>
      <c r="E4" s="516"/>
      <c r="F4" s="516"/>
      <c r="G4" s="516"/>
      <c r="H4" s="516"/>
      <c r="I4" s="516"/>
      <c r="J4" s="516"/>
    </row>
    <row r="5" spans="3:23" x14ac:dyDescent="0.3">
      <c r="C5" s="515" t="s">
        <v>425</v>
      </c>
      <c r="D5" s="515"/>
      <c r="E5" s="515"/>
      <c r="F5" s="515"/>
      <c r="G5" s="515"/>
      <c r="H5" s="515"/>
      <c r="I5" s="515"/>
      <c r="J5" s="515"/>
      <c r="K5" s="1"/>
      <c r="L5" s="1"/>
      <c r="M5" s="1"/>
      <c r="N5" s="1"/>
    </row>
    <row r="6" spans="3:23" ht="19.5" thickBot="1" x14ac:dyDescent="0.35">
      <c r="C6" s="3"/>
      <c r="D6" s="3"/>
      <c r="E6" s="4"/>
      <c r="F6" s="1"/>
      <c r="G6" s="1"/>
      <c r="H6" s="1"/>
      <c r="I6" s="1"/>
      <c r="J6" s="440"/>
      <c r="K6" s="1"/>
    </row>
    <row r="7" spans="3:23" x14ac:dyDescent="0.3">
      <c r="C7" s="517" t="s">
        <v>2</v>
      </c>
      <c r="D7" s="519" t="s">
        <v>406</v>
      </c>
      <c r="E7" s="521" t="s">
        <v>4</v>
      </c>
      <c r="F7" s="523" t="s">
        <v>5</v>
      </c>
      <c r="G7" s="523" t="s">
        <v>6</v>
      </c>
      <c r="H7" s="525" t="s">
        <v>7</v>
      </c>
      <c r="I7" s="5" t="s">
        <v>8</v>
      </c>
      <c r="J7" s="527" t="s">
        <v>9</v>
      </c>
      <c r="K7" s="1"/>
      <c r="N7" s="1"/>
      <c r="O7" s="1"/>
      <c r="P7" s="1"/>
      <c r="Q7" s="1"/>
      <c r="T7" s="1"/>
      <c r="U7" s="1"/>
      <c r="V7" s="1"/>
      <c r="W7" s="1"/>
    </row>
    <row r="8" spans="3:23" x14ac:dyDescent="0.3">
      <c r="C8" s="518"/>
      <c r="D8" s="520"/>
      <c r="E8" s="522"/>
      <c r="F8" s="524"/>
      <c r="G8" s="524"/>
      <c r="H8" s="526"/>
      <c r="I8" s="6" t="s">
        <v>10</v>
      </c>
      <c r="J8" s="528"/>
      <c r="K8" s="1"/>
      <c r="N8" s="1"/>
      <c r="O8" s="1"/>
      <c r="P8" s="1"/>
      <c r="Q8" s="1"/>
      <c r="T8" s="1"/>
      <c r="U8" s="1"/>
      <c r="V8" s="1"/>
      <c r="W8" s="1"/>
    </row>
    <row r="9" spans="3:23" x14ac:dyDescent="0.3">
      <c r="C9" s="7" t="s">
        <v>11</v>
      </c>
      <c r="D9" s="8" t="s">
        <v>12</v>
      </c>
      <c r="E9" s="9"/>
      <c r="F9" s="10"/>
      <c r="G9" s="11"/>
      <c r="H9" s="10"/>
      <c r="I9" s="12"/>
      <c r="J9" s="441"/>
      <c r="K9" s="1"/>
      <c r="N9" s="1"/>
      <c r="O9" s="1"/>
      <c r="P9" s="1"/>
      <c r="Q9" s="1"/>
      <c r="T9" s="1"/>
      <c r="U9" s="1"/>
      <c r="V9" s="1"/>
      <c r="W9" s="1"/>
    </row>
    <row r="10" spans="3:23" x14ac:dyDescent="0.3">
      <c r="C10" s="14">
        <v>1</v>
      </c>
      <c r="D10" s="12" t="s">
        <v>13</v>
      </c>
      <c r="E10" s="15">
        <v>273098117</v>
      </c>
      <c r="F10" s="16">
        <v>137211442</v>
      </c>
      <c r="G10" s="17">
        <f>E10-F10</f>
        <v>135886675</v>
      </c>
      <c r="H10" s="18">
        <f>F10/E10*100</f>
        <v>50.242544147603915</v>
      </c>
      <c r="I10" s="19">
        <v>8807</v>
      </c>
      <c r="J10" s="22">
        <v>0</v>
      </c>
      <c r="K10" s="1"/>
      <c r="N10" s="1"/>
      <c r="O10" s="1"/>
      <c r="P10" s="1"/>
      <c r="Q10" s="1"/>
      <c r="T10" s="1"/>
      <c r="U10" s="1"/>
      <c r="V10" s="1"/>
      <c r="W10" s="1"/>
    </row>
    <row r="11" spans="3:23" x14ac:dyDescent="0.3">
      <c r="C11" s="14">
        <v>2</v>
      </c>
      <c r="D11" s="12" t="s">
        <v>14</v>
      </c>
      <c r="E11" s="15">
        <v>167451867</v>
      </c>
      <c r="F11" s="61">
        <v>26979632</v>
      </c>
      <c r="G11" s="17">
        <f>E11-F11</f>
        <v>140472235</v>
      </c>
      <c r="H11" s="18">
        <f>F11/E11*100</f>
        <v>16.111872912112709</v>
      </c>
      <c r="I11" s="19">
        <v>5704</v>
      </c>
      <c r="J11" s="22">
        <v>0</v>
      </c>
      <c r="K11" s="1"/>
      <c r="N11" s="1"/>
      <c r="O11" s="1"/>
      <c r="P11" s="1"/>
      <c r="Q11" s="1"/>
      <c r="T11" s="1"/>
      <c r="U11" s="1"/>
      <c r="V11" s="1"/>
      <c r="W11" s="1"/>
    </row>
    <row r="12" spans="3:23" x14ac:dyDescent="0.3">
      <c r="C12" s="14">
        <v>3</v>
      </c>
      <c r="D12" s="12" t="s">
        <v>15</v>
      </c>
      <c r="E12" s="15">
        <v>192611483</v>
      </c>
      <c r="F12" s="16">
        <v>61928698</v>
      </c>
      <c r="G12" s="17">
        <f>E12-F12</f>
        <v>130682785</v>
      </c>
      <c r="H12" s="18">
        <f>F12/E12*100</f>
        <v>32.152131864329192</v>
      </c>
      <c r="I12" s="21">
        <v>4737</v>
      </c>
      <c r="J12" s="22">
        <v>0</v>
      </c>
      <c r="K12" s="1"/>
      <c r="N12" s="1"/>
      <c r="O12" s="1"/>
      <c r="P12" s="1"/>
      <c r="Q12" s="1"/>
      <c r="T12" s="1"/>
      <c r="U12" s="1"/>
      <c r="V12" s="1"/>
      <c r="W12" s="1"/>
    </row>
    <row r="13" spans="3:23" x14ac:dyDescent="0.3">
      <c r="C13" s="14">
        <v>4</v>
      </c>
      <c r="D13" s="12" t="s">
        <v>16</v>
      </c>
      <c r="E13" s="15">
        <v>186991341</v>
      </c>
      <c r="F13" s="16">
        <v>86104199</v>
      </c>
      <c r="G13" s="17">
        <f>E13-F13</f>
        <v>100887142</v>
      </c>
      <c r="H13" s="18">
        <f>F13/E13*100</f>
        <v>46.047158408260195</v>
      </c>
      <c r="I13" s="21">
        <v>7122</v>
      </c>
      <c r="J13" s="22">
        <v>0</v>
      </c>
      <c r="K13" s="1"/>
      <c r="N13" s="1"/>
      <c r="O13" s="1"/>
      <c r="P13" s="1"/>
      <c r="Q13" s="1"/>
      <c r="T13" s="1"/>
      <c r="U13" s="1"/>
      <c r="V13" s="1"/>
      <c r="W13" s="1"/>
    </row>
    <row r="14" spans="3:23" x14ac:dyDescent="0.3">
      <c r="C14" s="14"/>
      <c r="D14" s="12"/>
      <c r="E14" s="15"/>
      <c r="F14" s="12"/>
      <c r="G14" s="23"/>
      <c r="H14" s="24"/>
      <c r="I14" s="25"/>
      <c r="J14" s="207"/>
      <c r="K14" s="1"/>
      <c r="N14" s="1"/>
      <c r="O14" s="1"/>
      <c r="P14" s="1"/>
      <c r="Q14" s="1"/>
      <c r="T14" s="1"/>
      <c r="U14" s="1"/>
      <c r="V14" s="1"/>
      <c r="W14" s="1"/>
    </row>
    <row r="15" spans="3:23" x14ac:dyDescent="0.3">
      <c r="C15" s="531" t="s">
        <v>17</v>
      </c>
      <c r="D15" s="532"/>
      <c r="E15" s="27">
        <f>SUM(E10:E13)</f>
        <v>820152808</v>
      </c>
      <c r="F15" s="28">
        <f>SUM(F10:F14)</f>
        <v>312223971</v>
      </c>
      <c r="G15" s="29">
        <f>SUM(G10:G14)</f>
        <v>507928837</v>
      </c>
      <c r="H15" s="30">
        <f>SUM(F15/E15*100)</f>
        <v>38.068999819848202</v>
      </c>
      <c r="I15" s="31">
        <f>SUM(I10:I14)</f>
        <v>26370</v>
      </c>
      <c r="J15" s="195">
        <v>0</v>
      </c>
      <c r="K15" s="1"/>
      <c r="N15" s="1"/>
      <c r="O15" s="1"/>
      <c r="P15" s="1"/>
      <c r="Q15" s="1"/>
      <c r="T15" s="1"/>
      <c r="U15" s="1"/>
      <c r="V15" s="1"/>
      <c r="W15" s="1"/>
    </row>
    <row r="16" spans="3:23" x14ac:dyDescent="0.3">
      <c r="C16" s="32"/>
      <c r="D16" s="12"/>
      <c r="E16" s="15"/>
      <c r="F16" s="12"/>
      <c r="G16" s="23"/>
      <c r="H16" s="33"/>
      <c r="I16" s="25"/>
      <c r="J16" s="192"/>
      <c r="K16" s="1"/>
    </row>
    <row r="17" spans="3:13" x14ac:dyDescent="0.3">
      <c r="C17" s="32" t="s">
        <v>18</v>
      </c>
      <c r="D17" s="35" t="s">
        <v>19</v>
      </c>
      <c r="E17" s="15"/>
      <c r="F17" s="12"/>
      <c r="G17" s="23" t="s">
        <v>378</v>
      </c>
      <c r="H17" s="33"/>
      <c r="I17" s="25"/>
      <c r="J17" s="207"/>
      <c r="K17" s="1"/>
    </row>
    <row r="18" spans="3:13" x14ac:dyDescent="0.3">
      <c r="C18" s="14">
        <v>5</v>
      </c>
      <c r="D18" s="12" t="s">
        <v>20</v>
      </c>
      <c r="E18" s="15">
        <v>180391172</v>
      </c>
      <c r="F18" s="16">
        <v>180391172</v>
      </c>
      <c r="G18" s="17">
        <f>E18-F18</f>
        <v>0</v>
      </c>
      <c r="H18" s="18">
        <f t="shared" ref="H18:H27" si="0">F18/E18*100</f>
        <v>100</v>
      </c>
      <c r="I18" s="21">
        <v>5716</v>
      </c>
      <c r="J18" s="22" t="s">
        <v>21</v>
      </c>
      <c r="K18" s="1"/>
      <c r="L18" s="36"/>
    </row>
    <row r="19" spans="3:13" x14ac:dyDescent="0.3">
      <c r="C19" s="14">
        <v>6</v>
      </c>
      <c r="D19" s="12" t="s">
        <v>22</v>
      </c>
      <c r="E19" s="15">
        <v>155430728</v>
      </c>
      <c r="F19" s="16">
        <v>155430728</v>
      </c>
      <c r="G19" s="17">
        <f t="shared" ref="G19:G27" si="1">E19-F19</f>
        <v>0</v>
      </c>
      <c r="H19" s="18">
        <f>F19/E19*100</f>
        <v>100</v>
      </c>
      <c r="I19" s="21">
        <v>5691</v>
      </c>
      <c r="J19" s="22" t="s">
        <v>21</v>
      </c>
      <c r="K19" s="1"/>
      <c r="L19" s="36"/>
    </row>
    <row r="20" spans="3:13" x14ac:dyDescent="0.3">
      <c r="C20" s="14">
        <v>7</v>
      </c>
      <c r="D20" s="12" t="s">
        <v>23</v>
      </c>
      <c r="E20" s="15">
        <v>43452063</v>
      </c>
      <c r="F20" s="16">
        <v>43452063</v>
      </c>
      <c r="G20" s="17">
        <f t="shared" si="1"/>
        <v>0</v>
      </c>
      <c r="H20" s="18">
        <f t="shared" si="0"/>
        <v>100</v>
      </c>
      <c r="I20" s="21">
        <v>1434</v>
      </c>
      <c r="J20" s="22" t="s">
        <v>21</v>
      </c>
      <c r="K20" s="1"/>
    </row>
    <row r="21" spans="3:13" x14ac:dyDescent="0.3">
      <c r="C21" s="14">
        <v>8</v>
      </c>
      <c r="D21" s="12" t="s">
        <v>24</v>
      </c>
      <c r="E21" s="15">
        <v>44839978</v>
      </c>
      <c r="F21" s="16">
        <v>44839978</v>
      </c>
      <c r="G21" s="17">
        <f t="shared" si="1"/>
        <v>0</v>
      </c>
      <c r="H21" s="18">
        <f t="shared" si="0"/>
        <v>100</v>
      </c>
      <c r="I21" s="21">
        <v>1183</v>
      </c>
      <c r="J21" s="22" t="s">
        <v>21</v>
      </c>
      <c r="K21" s="1"/>
    </row>
    <row r="22" spans="3:13" x14ac:dyDescent="0.3">
      <c r="C22" s="14">
        <v>9</v>
      </c>
      <c r="D22" s="12" t="s">
        <v>25</v>
      </c>
      <c r="E22" s="15">
        <v>61654183</v>
      </c>
      <c r="F22" s="16">
        <v>61654183</v>
      </c>
      <c r="G22" s="17">
        <f t="shared" si="1"/>
        <v>0</v>
      </c>
      <c r="H22" s="18">
        <f t="shared" si="0"/>
        <v>100</v>
      </c>
      <c r="I22" s="21">
        <v>2059</v>
      </c>
      <c r="J22" s="22" t="s">
        <v>21</v>
      </c>
      <c r="K22" s="1"/>
    </row>
    <row r="23" spans="3:13" x14ac:dyDescent="0.3">
      <c r="C23" s="14">
        <v>10</v>
      </c>
      <c r="D23" s="12" t="s">
        <v>26</v>
      </c>
      <c r="E23" s="15">
        <v>46474889</v>
      </c>
      <c r="F23" s="16">
        <v>15839384</v>
      </c>
      <c r="G23" s="17">
        <f t="shared" si="1"/>
        <v>30635505</v>
      </c>
      <c r="H23" s="18">
        <f t="shared" si="0"/>
        <v>34.081596192731091</v>
      </c>
      <c r="I23" s="21">
        <v>1809</v>
      </c>
      <c r="J23" s="22">
        <v>0</v>
      </c>
      <c r="K23" s="1"/>
    </row>
    <row r="24" spans="3:13" x14ac:dyDescent="0.3">
      <c r="C24" s="14">
        <v>11</v>
      </c>
      <c r="D24" s="12" t="s">
        <v>27</v>
      </c>
      <c r="E24" s="15">
        <v>90628277</v>
      </c>
      <c r="F24" s="16">
        <v>54536661</v>
      </c>
      <c r="G24" s="17">
        <f t="shared" si="1"/>
        <v>36091616</v>
      </c>
      <c r="H24" s="18">
        <f t="shared" si="0"/>
        <v>60.176208580021886</v>
      </c>
      <c r="I24" s="21">
        <v>3368</v>
      </c>
      <c r="J24" s="22">
        <v>0</v>
      </c>
      <c r="K24" s="1"/>
    </row>
    <row r="25" spans="3:13" x14ac:dyDescent="0.3">
      <c r="C25" s="14">
        <v>12</v>
      </c>
      <c r="D25" s="12" t="s">
        <v>28</v>
      </c>
      <c r="E25" s="15">
        <v>142512594</v>
      </c>
      <c r="F25" s="61">
        <v>68902376</v>
      </c>
      <c r="G25" s="17">
        <f t="shared" si="1"/>
        <v>73610218</v>
      </c>
      <c r="H25" s="18">
        <f t="shared" si="0"/>
        <v>48.348271592053123</v>
      </c>
      <c r="I25" s="21">
        <v>5103</v>
      </c>
      <c r="J25" s="22">
        <v>0</v>
      </c>
      <c r="K25" s="1"/>
      <c r="M25" s="36"/>
    </row>
    <row r="26" spans="3:13" x14ac:dyDescent="0.3">
      <c r="C26" s="14">
        <v>13</v>
      </c>
      <c r="D26" s="12" t="s">
        <v>29</v>
      </c>
      <c r="E26" s="15">
        <v>129054889</v>
      </c>
      <c r="F26" s="16">
        <v>129054889</v>
      </c>
      <c r="G26" s="17">
        <f t="shared" si="1"/>
        <v>0</v>
      </c>
      <c r="H26" s="18">
        <f t="shared" si="0"/>
        <v>100</v>
      </c>
      <c r="I26" s="21">
        <v>5178</v>
      </c>
      <c r="J26" s="22" t="s">
        <v>21</v>
      </c>
      <c r="K26" s="1"/>
      <c r="M26" s="36"/>
    </row>
    <row r="27" spans="3:13" x14ac:dyDescent="0.3">
      <c r="C27" s="14">
        <v>14</v>
      </c>
      <c r="D27" s="12" t="s">
        <v>30</v>
      </c>
      <c r="E27" s="15">
        <v>150136228</v>
      </c>
      <c r="F27" s="61">
        <v>17221829</v>
      </c>
      <c r="G27" s="17">
        <f t="shared" si="1"/>
        <v>132914399</v>
      </c>
      <c r="H27" s="18">
        <f t="shared" si="0"/>
        <v>11.470801704169629</v>
      </c>
      <c r="I27" s="21">
        <v>5363</v>
      </c>
      <c r="J27" s="22">
        <v>0</v>
      </c>
      <c r="M27" s="36"/>
    </row>
    <row r="28" spans="3:13" x14ac:dyDescent="0.3">
      <c r="C28" s="14"/>
      <c r="D28" s="12"/>
      <c r="E28" s="39"/>
      <c r="F28" s="16"/>
      <c r="G28" s="23"/>
      <c r="H28" s="16"/>
      <c r="I28" s="40"/>
      <c r="J28" s="441"/>
    </row>
    <row r="29" spans="3:13" x14ac:dyDescent="0.3">
      <c r="C29" s="531" t="s">
        <v>17</v>
      </c>
      <c r="D29" s="532"/>
      <c r="E29" s="41">
        <f>SUM(E18:E27)</f>
        <v>1044575001</v>
      </c>
      <c r="F29" s="28">
        <f>SUM(F18:F28)</f>
        <v>771323263</v>
      </c>
      <c r="G29" s="29">
        <f>SUM(G18:G28)</f>
        <v>273251738</v>
      </c>
      <c r="H29" s="42">
        <f>SUM(F29/E29*100)</f>
        <v>73.840869469553766</v>
      </c>
      <c r="I29" s="43">
        <f>SUM(I18:I28)</f>
        <v>36904</v>
      </c>
      <c r="J29" s="400">
        <v>6</v>
      </c>
    </row>
    <row r="30" spans="3:13" x14ac:dyDescent="0.3">
      <c r="C30" s="531"/>
      <c r="D30" s="532"/>
      <c r="E30" s="39"/>
      <c r="F30" s="12"/>
      <c r="G30" s="23"/>
      <c r="H30" s="44"/>
      <c r="I30" s="40"/>
      <c r="J30" s="442"/>
    </row>
    <row r="31" spans="3:13" ht="19.5" thickBot="1" x14ac:dyDescent="0.35">
      <c r="C31" s="533" t="s">
        <v>31</v>
      </c>
      <c r="D31" s="534"/>
      <c r="E31" s="46">
        <f>E15+E29</f>
        <v>1864727809</v>
      </c>
      <c r="F31" s="47">
        <f>F15+F29</f>
        <v>1083547234</v>
      </c>
      <c r="G31" s="48">
        <f>G15+G29</f>
        <v>781180575</v>
      </c>
      <c r="H31" s="49">
        <f>F31/E31*100</f>
        <v>58.107528014025554</v>
      </c>
      <c r="I31" s="50">
        <f>I15+I29</f>
        <v>63274</v>
      </c>
      <c r="J31" s="51">
        <f>J15+J29</f>
        <v>6</v>
      </c>
    </row>
    <row r="34" spans="6:11" x14ac:dyDescent="0.3">
      <c r="F34" s="529" t="s">
        <v>420</v>
      </c>
      <c r="G34" s="529"/>
      <c r="H34" s="529"/>
      <c r="I34" s="529"/>
      <c r="J34" s="529"/>
      <c r="K34" s="52"/>
    </row>
    <row r="35" spans="6:11" x14ac:dyDescent="0.3">
      <c r="F35" s="529" t="s">
        <v>33</v>
      </c>
      <c r="G35" s="529"/>
      <c r="H35" s="529"/>
      <c r="I35" s="529"/>
      <c r="J35" s="529"/>
      <c r="K35" s="52"/>
    </row>
    <row r="36" spans="6:11" x14ac:dyDescent="0.3">
      <c r="F36" s="529" t="s">
        <v>421</v>
      </c>
      <c r="G36" s="529"/>
      <c r="H36" s="529"/>
      <c r="I36" s="529"/>
      <c r="J36" s="529"/>
      <c r="K36" s="3"/>
    </row>
    <row r="37" spans="6:11" x14ac:dyDescent="0.3">
      <c r="G37" s="3"/>
      <c r="H37" s="3"/>
      <c r="I37" s="3"/>
      <c r="J37" s="439"/>
      <c r="K37" s="3"/>
    </row>
    <row r="38" spans="6:11" x14ac:dyDescent="0.3">
      <c r="G38" s="3"/>
      <c r="H38" s="3"/>
      <c r="I38" s="3"/>
      <c r="J38" s="513"/>
      <c r="K38" s="3"/>
    </row>
    <row r="39" spans="6:11" x14ac:dyDescent="0.3">
      <c r="G39" s="3"/>
      <c r="H39" s="3"/>
      <c r="I39" s="3"/>
      <c r="J39" s="439"/>
      <c r="K39" s="3"/>
    </row>
    <row r="40" spans="6:11" x14ac:dyDescent="0.3">
      <c r="F40" s="530" t="s">
        <v>422</v>
      </c>
      <c r="G40" s="530"/>
      <c r="H40" s="530"/>
      <c r="I40" s="530"/>
      <c r="J40" s="530"/>
      <c r="K40" s="3"/>
    </row>
    <row r="41" spans="6:11" x14ac:dyDescent="0.3">
      <c r="F41" s="529" t="s">
        <v>35</v>
      </c>
      <c r="G41" s="529"/>
      <c r="H41" s="529"/>
      <c r="I41" s="529"/>
      <c r="J41" s="529"/>
      <c r="K41" s="52"/>
    </row>
    <row r="42" spans="6:11" x14ac:dyDescent="0.3">
      <c r="F42" s="529" t="s">
        <v>423</v>
      </c>
      <c r="G42" s="529"/>
      <c r="H42" s="529"/>
      <c r="I42" s="529"/>
      <c r="J42" s="529"/>
      <c r="K42" s="52"/>
    </row>
    <row r="43" spans="6:11" x14ac:dyDescent="0.3">
      <c r="F43" s="529"/>
      <c r="G43" s="529"/>
      <c r="H43" s="529"/>
      <c r="I43" s="529"/>
      <c r="J43" s="529"/>
      <c r="K43" s="52"/>
    </row>
    <row r="44" spans="6:11" x14ac:dyDescent="0.3">
      <c r="G44" s="53"/>
      <c r="H44" s="53"/>
      <c r="I44" s="53"/>
      <c r="J44" s="439"/>
      <c r="K44" s="53"/>
    </row>
    <row r="45" spans="6:11" x14ac:dyDescent="0.3">
      <c r="G45" s="53"/>
      <c r="H45" s="53"/>
      <c r="I45" s="53"/>
      <c r="J45" s="439"/>
      <c r="K45" s="53"/>
    </row>
    <row r="46" spans="6:11" x14ac:dyDescent="0.3">
      <c r="G46" s="53"/>
      <c r="H46" s="53"/>
      <c r="I46" s="53"/>
      <c r="J46" s="439"/>
      <c r="K46" s="53"/>
    </row>
    <row r="47" spans="6:11" x14ac:dyDescent="0.3">
      <c r="G47" s="53"/>
      <c r="H47" s="53"/>
      <c r="I47" s="53"/>
      <c r="J47" s="439"/>
      <c r="K47" s="53"/>
    </row>
    <row r="48" spans="6:11" x14ac:dyDescent="0.3">
      <c r="G48" s="53"/>
      <c r="H48" s="53"/>
      <c r="I48" s="53"/>
      <c r="J48" s="439"/>
      <c r="K48" s="53"/>
    </row>
    <row r="49" spans="7:11" x14ac:dyDescent="0.3">
      <c r="G49" s="53"/>
      <c r="H49" s="53"/>
      <c r="I49" s="53"/>
      <c r="J49" s="439"/>
      <c r="K49" s="53"/>
    </row>
    <row r="50" spans="7:11" x14ac:dyDescent="0.3">
      <c r="G50" s="53"/>
      <c r="H50" s="53"/>
      <c r="I50" s="53"/>
      <c r="J50" s="439"/>
      <c r="K50" s="53"/>
    </row>
    <row r="51" spans="7:11" x14ac:dyDescent="0.3">
      <c r="G51" s="53"/>
      <c r="H51" s="53"/>
      <c r="I51" s="53"/>
      <c r="J51" s="439"/>
      <c r="K51" s="53"/>
    </row>
    <row r="52" spans="7:11" x14ac:dyDescent="0.3">
      <c r="G52" s="53"/>
      <c r="H52" s="53"/>
      <c r="I52" s="53"/>
      <c r="J52" s="439"/>
      <c r="K52" s="53"/>
    </row>
    <row r="53" spans="7:11" x14ac:dyDescent="0.3">
      <c r="G53" s="53"/>
      <c r="H53" s="53"/>
      <c r="I53" s="53"/>
      <c r="J53" s="439"/>
      <c r="K53" s="53"/>
    </row>
    <row r="54" spans="7:11" x14ac:dyDescent="0.3">
      <c r="G54" s="53"/>
      <c r="H54" s="53"/>
      <c r="I54" s="53"/>
      <c r="J54" s="439"/>
      <c r="K54" s="53"/>
    </row>
    <row r="55" spans="7:11" x14ac:dyDescent="0.3">
      <c r="G55" s="53"/>
      <c r="H55" s="53"/>
      <c r="I55" s="53"/>
      <c r="J55" s="439"/>
      <c r="K55" s="53"/>
    </row>
    <row r="56" spans="7:11" x14ac:dyDescent="0.3">
      <c r="G56" s="53"/>
      <c r="H56" s="53"/>
      <c r="I56" s="53"/>
      <c r="J56" s="439"/>
      <c r="K56" s="53"/>
    </row>
    <row r="57" spans="7:11" x14ac:dyDescent="0.3">
      <c r="G57" s="53"/>
      <c r="H57" s="53"/>
      <c r="I57" s="53"/>
      <c r="J57" s="439"/>
      <c r="K57" s="53"/>
    </row>
    <row r="58" spans="7:11" x14ac:dyDescent="0.3">
      <c r="G58" s="53"/>
      <c r="H58" s="53"/>
      <c r="I58" s="53"/>
      <c r="J58" s="439"/>
      <c r="K58" s="53"/>
    </row>
    <row r="59" spans="7:11" x14ac:dyDescent="0.3">
      <c r="G59" s="53"/>
      <c r="H59" s="53"/>
      <c r="I59" s="53"/>
      <c r="J59" s="439"/>
      <c r="K59" s="53"/>
    </row>
    <row r="60" spans="7:11" x14ac:dyDescent="0.3">
      <c r="G60" s="53"/>
      <c r="H60" s="53"/>
      <c r="I60" s="53"/>
      <c r="J60" s="439"/>
      <c r="K60" s="53"/>
    </row>
    <row r="61" spans="7:11" x14ac:dyDescent="0.3">
      <c r="G61" s="53"/>
      <c r="H61" s="53"/>
      <c r="I61" s="53"/>
      <c r="J61" s="439"/>
      <c r="K61" s="53"/>
    </row>
    <row r="62" spans="7:11" x14ac:dyDescent="0.3">
      <c r="G62" s="53"/>
      <c r="H62" s="53"/>
      <c r="I62" s="53"/>
      <c r="J62" s="439"/>
      <c r="K62" s="53"/>
    </row>
    <row r="63" spans="7:11" x14ac:dyDescent="0.3">
      <c r="G63" s="53"/>
      <c r="H63" s="53"/>
      <c r="I63" s="53"/>
      <c r="J63" s="439"/>
      <c r="K63" s="53"/>
    </row>
    <row r="64" spans="7:11" x14ac:dyDescent="0.3">
      <c r="G64" s="53"/>
      <c r="H64" s="53"/>
      <c r="I64" s="53"/>
      <c r="J64" s="439"/>
      <c r="K64" s="53"/>
    </row>
    <row r="65" spans="3:11" x14ac:dyDescent="0.3">
      <c r="G65" s="53"/>
      <c r="H65" s="53"/>
      <c r="I65" s="53"/>
      <c r="J65" s="439"/>
      <c r="K65" s="53"/>
    </row>
    <row r="66" spans="3:11" x14ac:dyDescent="0.3">
      <c r="G66" s="53"/>
      <c r="H66" s="53"/>
      <c r="I66" s="53"/>
      <c r="J66" s="439"/>
      <c r="K66" s="53"/>
    </row>
    <row r="67" spans="3:11" x14ac:dyDescent="0.3">
      <c r="G67" s="53"/>
      <c r="H67" s="53"/>
      <c r="I67" s="53"/>
      <c r="J67" s="439"/>
      <c r="K67" s="53"/>
    </row>
    <row r="68" spans="3:11" x14ac:dyDescent="0.3">
      <c r="G68" s="53"/>
      <c r="H68" s="53"/>
      <c r="I68" s="53"/>
      <c r="J68" s="439"/>
      <c r="K68" s="53"/>
    </row>
    <row r="69" spans="3:11" x14ac:dyDescent="0.3">
      <c r="G69" s="53"/>
      <c r="H69" s="53"/>
      <c r="I69" s="53"/>
      <c r="J69" s="439"/>
      <c r="K69" s="53"/>
    </row>
    <row r="70" spans="3:11" x14ac:dyDescent="0.3">
      <c r="G70" s="53"/>
      <c r="H70" s="53"/>
      <c r="I70" s="53"/>
      <c r="J70" s="439"/>
      <c r="K70" s="53"/>
    </row>
    <row r="71" spans="3:11" x14ac:dyDescent="0.3">
      <c r="G71" s="53"/>
      <c r="H71" s="53"/>
      <c r="I71" s="53"/>
      <c r="J71" s="439"/>
      <c r="K71" s="53"/>
    </row>
    <row r="72" spans="3:11" x14ac:dyDescent="0.3">
      <c r="G72" s="53"/>
      <c r="H72" s="53"/>
      <c r="I72" s="53"/>
      <c r="J72" s="439"/>
      <c r="K72" s="53"/>
    </row>
    <row r="73" spans="3:11" x14ac:dyDescent="0.3">
      <c r="G73" s="53"/>
      <c r="H73" s="53"/>
      <c r="I73" s="53"/>
      <c r="J73" s="439"/>
      <c r="K73" s="53"/>
    </row>
    <row r="74" spans="3:11" x14ac:dyDescent="0.3">
      <c r="G74" s="53"/>
      <c r="H74" s="53"/>
      <c r="I74" s="53"/>
      <c r="J74" s="439"/>
      <c r="K74" s="53"/>
    </row>
    <row r="75" spans="3:11" x14ac:dyDescent="0.3">
      <c r="G75" s="53"/>
      <c r="H75" s="53"/>
      <c r="I75" s="53"/>
      <c r="J75" s="439"/>
      <c r="K75" s="53"/>
    </row>
    <row r="76" spans="3:11" x14ac:dyDescent="0.3">
      <c r="G76" s="53"/>
      <c r="H76" s="53"/>
      <c r="I76" s="53"/>
      <c r="J76" s="439"/>
      <c r="K76" s="53"/>
    </row>
    <row r="77" spans="3:11" x14ac:dyDescent="0.3">
      <c r="G77" s="53"/>
      <c r="H77" s="53"/>
      <c r="I77" s="53"/>
      <c r="J77" s="439"/>
      <c r="K77" s="53"/>
    </row>
    <row r="78" spans="3:11" x14ac:dyDescent="0.3">
      <c r="G78" s="53"/>
      <c r="H78" s="53"/>
      <c r="I78" s="53"/>
      <c r="J78" s="439"/>
      <c r="K78" s="53"/>
    </row>
    <row r="79" spans="3:11" x14ac:dyDescent="0.3">
      <c r="G79" s="53"/>
      <c r="H79" s="53"/>
      <c r="I79" s="53"/>
      <c r="J79" s="439"/>
      <c r="K79" s="53"/>
    </row>
    <row r="80" spans="3:11" x14ac:dyDescent="0.3">
      <c r="C80" s="515" t="s">
        <v>414</v>
      </c>
      <c r="D80" s="515"/>
      <c r="E80" s="515"/>
      <c r="F80" s="515"/>
      <c r="G80" s="515"/>
      <c r="H80" s="515"/>
      <c r="I80" s="515"/>
      <c r="J80" s="515"/>
    </row>
    <row r="81" spans="3:11" x14ac:dyDescent="0.3">
      <c r="C81" s="529" t="s">
        <v>37</v>
      </c>
      <c r="D81" s="529"/>
      <c r="E81" s="529"/>
      <c r="F81" s="529"/>
      <c r="G81" s="529"/>
      <c r="H81" s="529"/>
      <c r="I81" s="529"/>
      <c r="J81" s="529"/>
    </row>
    <row r="82" spans="3:11" x14ac:dyDescent="0.3">
      <c r="C82" s="515" t="s">
        <v>425</v>
      </c>
      <c r="D82" s="515"/>
      <c r="E82" s="515"/>
      <c r="F82" s="515"/>
      <c r="G82" s="515"/>
      <c r="H82" s="515"/>
      <c r="I82" s="515"/>
      <c r="J82" s="515"/>
    </row>
    <row r="83" spans="3:11" ht="19.5" thickBot="1" x14ac:dyDescent="0.35">
      <c r="C83" s="54"/>
      <c r="D83" s="54"/>
      <c r="E83" s="54"/>
      <c r="F83" s="54"/>
      <c r="G83" s="54"/>
      <c r="H83" s="54"/>
      <c r="I83" s="54"/>
    </row>
    <row r="84" spans="3:11" x14ac:dyDescent="0.3">
      <c r="C84" s="535" t="s">
        <v>2</v>
      </c>
      <c r="D84" s="519" t="s">
        <v>406</v>
      </c>
      <c r="E84" s="537" t="s">
        <v>4</v>
      </c>
      <c r="F84" s="539" t="s">
        <v>5</v>
      </c>
      <c r="G84" s="539" t="s">
        <v>6</v>
      </c>
      <c r="H84" s="541" t="s">
        <v>7</v>
      </c>
      <c r="I84" s="55" t="s">
        <v>8</v>
      </c>
      <c r="J84" s="543" t="s">
        <v>9</v>
      </c>
    </row>
    <row r="85" spans="3:11" ht="19.5" thickBot="1" x14ac:dyDescent="0.35">
      <c r="C85" s="536"/>
      <c r="D85" s="520"/>
      <c r="E85" s="538"/>
      <c r="F85" s="540"/>
      <c r="G85" s="540"/>
      <c r="H85" s="542"/>
      <c r="I85" s="56" t="s">
        <v>10</v>
      </c>
      <c r="J85" s="544"/>
    </row>
    <row r="86" spans="3:11" x14ac:dyDescent="0.3">
      <c r="C86" s="57" t="s">
        <v>11</v>
      </c>
      <c r="D86" s="58" t="s">
        <v>12</v>
      </c>
      <c r="E86" s="59"/>
      <c r="F86" s="60"/>
      <c r="G86" s="59"/>
      <c r="H86" s="60"/>
      <c r="I86" s="55"/>
      <c r="J86" s="441"/>
    </row>
    <row r="87" spans="3:11" x14ac:dyDescent="0.3">
      <c r="C87" s="14">
        <v>1</v>
      </c>
      <c r="D87" s="12" t="s">
        <v>38</v>
      </c>
      <c r="E87" s="15">
        <v>302727538</v>
      </c>
      <c r="F87" s="61">
        <v>225518673</v>
      </c>
      <c r="G87" s="17">
        <f>E87-F87</f>
        <v>77208865</v>
      </c>
      <c r="H87" s="62">
        <f>F87/E87*100</f>
        <v>74.495592469027386</v>
      </c>
      <c r="I87" s="21">
        <v>6193</v>
      </c>
      <c r="J87" s="22">
        <v>0</v>
      </c>
    </row>
    <row r="88" spans="3:11" x14ac:dyDescent="0.3">
      <c r="C88" s="14">
        <v>2</v>
      </c>
      <c r="D88" s="12" t="s">
        <v>39</v>
      </c>
      <c r="E88" s="15">
        <v>304956085</v>
      </c>
      <c r="F88" s="61">
        <v>160310044</v>
      </c>
      <c r="G88" s="17">
        <f>E88-F88</f>
        <v>144646041</v>
      </c>
      <c r="H88" s="62">
        <f>F88/E88*100</f>
        <v>52.568239128594527</v>
      </c>
      <c r="I88" s="21">
        <v>7731</v>
      </c>
      <c r="J88" s="22">
        <v>0</v>
      </c>
    </row>
    <row r="89" spans="3:11" x14ac:dyDescent="0.3">
      <c r="C89" s="14">
        <v>3</v>
      </c>
      <c r="D89" s="12" t="s">
        <v>40</v>
      </c>
      <c r="E89" s="15">
        <v>357952688</v>
      </c>
      <c r="F89" s="61">
        <v>253118238</v>
      </c>
      <c r="G89" s="17">
        <f>E89-F89</f>
        <v>104834450</v>
      </c>
      <c r="H89" s="62">
        <f>F89/E89*100</f>
        <v>70.712763581761394</v>
      </c>
      <c r="I89" s="21">
        <v>10343</v>
      </c>
      <c r="J89" s="22">
        <v>0</v>
      </c>
    </row>
    <row r="90" spans="3:11" x14ac:dyDescent="0.3">
      <c r="C90" s="14">
        <v>4</v>
      </c>
      <c r="D90" s="12" t="s">
        <v>41</v>
      </c>
      <c r="E90" s="15">
        <v>440177492</v>
      </c>
      <c r="F90" s="61">
        <v>225717018</v>
      </c>
      <c r="G90" s="17">
        <f>E90-F90</f>
        <v>214460474</v>
      </c>
      <c r="H90" s="62">
        <f>F90/E90*100</f>
        <v>51.278636936756413</v>
      </c>
      <c r="I90" s="21">
        <v>9985</v>
      </c>
      <c r="J90" s="22">
        <v>0</v>
      </c>
    </row>
    <row r="91" spans="3:11" x14ac:dyDescent="0.3">
      <c r="C91" s="14"/>
      <c r="D91" s="12"/>
      <c r="E91" s="15"/>
      <c r="F91" s="61"/>
      <c r="G91" s="17"/>
      <c r="H91" s="18"/>
      <c r="I91" s="21"/>
      <c r="J91" s="441"/>
    </row>
    <row r="92" spans="3:11" x14ac:dyDescent="0.3">
      <c r="C92" s="531" t="s">
        <v>42</v>
      </c>
      <c r="D92" s="532"/>
      <c r="E92" s="27">
        <f>SUM(E87:E91)</f>
        <v>1405813803</v>
      </c>
      <c r="F92" s="63">
        <f>SUM(F87:F91)</f>
        <v>864663973</v>
      </c>
      <c r="G92" s="64">
        <f>SUM(G87:G91)</f>
        <v>541149830</v>
      </c>
      <c r="H92" s="65">
        <f>SUM(F92/E92*100)</f>
        <v>61.506294158928533</v>
      </c>
      <c r="I92" s="66">
        <f>SUM(I87:I91)</f>
        <v>34252</v>
      </c>
      <c r="J92" s="212">
        <v>0</v>
      </c>
    </row>
    <row r="93" spans="3:11" x14ac:dyDescent="0.3">
      <c r="C93" s="32"/>
      <c r="D93" s="12"/>
      <c r="E93" s="15"/>
      <c r="F93" s="61"/>
      <c r="G93" s="17"/>
      <c r="H93" s="38"/>
      <c r="I93" s="21"/>
      <c r="J93" s="441"/>
    </row>
    <row r="94" spans="3:11" x14ac:dyDescent="0.3">
      <c r="C94" s="32" t="s">
        <v>18</v>
      </c>
      <c r="D94" s="68" t="s">
        <v>19</v>
      </c>
      <c r="E94" s="15"/>
      <c r="F94" s="61"/>
      <c r="G94" s="17"/>
      <c r="H94" s="38"/>
      <c r="I94" s="21"/>
      <c r="J94" s="441"/>
    </row>
    <row r="95" spans="3:11" x14ac:dyDescent="0.3">
      <c r="C95" s="14" t="s">
        <v>43</v>
      </c>
      <c r="D95" s="12" t="s">
        <v>44</v>
      </c>
      <c r="E95" s="15">
        <v>189414546</v>
      </c>
      <c r="F95" s="61">
        <v>43933251</v>
      </c>
      <c r="G95" s="17">
        <f t="shared" ref="G95:G106" si="2">E95-F95</f>
        <v>145481295</v>
      </c>
      <c r="H95" s="62">
        <f>F95/E95*100</f>
        <v>23.194232928657971</v>
      </c>
      <c r="I95" s="21">
        <v>5348</v>
      </c>
      <c r="J95" s="22">
        <v>0</v>
      </c>
    </row>
    <row r="96" spans="3:11" x14ac:dyDescent="0.3">
      <c r="C96" s="14" t="s">
        <v>45</v>
      </c>
      <c r="D96" s="12" t="s">
        <v>46</v>
      </c>
      <c r="E96" s="15">
        <v>251971186</v>
      </c>
      <c r="F96" s="61">
        <v>162033778</v>
      </c>
      <c r="G96" s="17">
        <f t="shared" si="2"/>
        <v>89937408</v>
      </c>
      <c r="H96" s="62">
        <f t="shared" ref="H96:H106" si="3">F96/E96*100</f>
        <v>64.30647113753713</v>
      </c>
      <c r="I96" s="21">
        <v>6600</v>
      </c>
      <c r="J96" s="22">
        <v>0</v>
      </c>
      <c r="K96" s="69"/>
    </row>
    <row r="97" spans="3:11" x14ac:dyDescent="0.3">
      <c r="C97" s="14" t="s">
        <v>47</v>
      </c>
      <c r="D97" s="12" t="s">
        <v>48</v>
      </c>
      <c r="E97" s="15">
        <v>131444442</v>
      </c>
      <c r="F97" s="61">
        <v>38135276</v>
      </c>
      <c r="G97" s="17">
        <f t="shared" si="2"/>
        <v>93309166</v>
      </c>
      <c r="H97" s="62">
        <f t="shared" si="3"/>
        <v>29.012467487974881</v>
      </c>
      <c r="I97" s="21">
        <v>4640</v>
      </c>
      <c r="J97" s="22">
        <v>0</v>
      </c>
    </row>
    <row r="98" spans="3:11" x14ac:dyDescent="0.3">
      <c r="C98" s="14" t="s">
        <v>49</v>
      </c>
      <c r="D98" s="12" t="s">
        <v>50</v>
      </c>
      <c r="E98" s="15">
        <v>303051284</v>
      </c>
      <c r="F98" s="61">
        <v>229754984</v>
      </c>
      <c r="G98" s="17">
        <f t="shared" si="2"/>
        <v>73296300</v>
      </c>
      <c r="H98" s="62">
        <f t="shared" si="3"/>
        <v>75.813895578149086</v>
      </c>
      <c r="I98" s="21">
        <v>7394</v>
      </c>
      <c r="J98" s="22">
        <v>0</v>
      </c>
      <c r="K98" s="69"/>
    </row>
    <row r="99" spans="3:11" x14ac:dyDescent="0.3">
      <c r="C99" s="14" t="s">
        <v>51</v>
      </c>
      <c r="D99" s="12" t="s">
        <v>52</v>
      </c>
      <c r="E99" s="15">
        <v>213473031</v>
      </c>
      <c r="F99" s="61">
        <v>183919960</v>
      </c>
      <c r="G99" s="17">
        <f t="shared" si="2"/>
        <v>29553071</v>
      </c>
      <c r="H99" s="62">
        <f t="shared" si="3"/>
        <v>86.156063432668461</v>
      </c>
      <c r="I99" s="21">
        <v>6405</v>
      </c>
      <c r="J99" s="22">
        <v>0</v>
      </c>
      <c r="K99" s="69"/>
    </row>
    <row r="100" spans="3:11" x14ac:dyDescent="0.3">
      <c r="C100" s="14" t="s">
        <v>53</v>
      </c>
      <c r="D100" s="12" t="s">
        <v>54</v>
      </c>
      <c r="E100" s="15">
        <v>59653227</v>
      </c>
      <c r="F100" s="61">
        <v>59653227</v>
      </c>
      <c r="G100" s="17">
        <f t="shared" si="2"/>
        <v>0</v>
      </c>
      <c r="H100" s="62">
        <f t="shared" si="3"/>
        <v>100</v>
      </c>
      <c r="I100" s="70">
        <v>2506</v>
      </c>
      <c r="J100" s="22" t="s">
        <v>21</v>
      </c>
    </row>
    <row r="101" spans="3:11" x14ac:dyDescent="0.3">
      <c r="C101" s="14" t="s">
        <v>55</v>
      </c>
      <c r="D101" s="12" t="s">
        <v>56</v>
      </c>
      <c r="E101" s="15">
        <v>143243864</v>
      </c>
      <c r="F101" s="61">
        <v>125756603</v>
      </c>
      <c r="G101" s="17">
        <f t="shared" si="2"/>
        <v>17487261</v>
      </c>
      <c r="H101" s="62">
        <f t="shared" si="3"/>
        <v>87.79196503663151</v>
      </c>
      <c r="I101" s="21">
        <v>3907</v>
      </c>
      <c r="J101" s="22">
        <v>0</v>
      </c>
    </row>
    <row r="102" spans="3:11" x14ac:dyDescent="0.3">
      <c r="C102" s="14" t="s">
        <v>57</v>
      </c>
      <c r="D102" s="12" t="s">
        <v>58</v>
      </c>
      <c r="E102" s="15">
        <v>201272060</v>
      </c>
      <c r="F102" s="61">
        <v>201272060</v>
      </c>
      <c r="G102" s="17">
        <f t="shared" si="2"/>
        <v>0</v>
      </c>
      <c r="H102" s="62">
        <f t="shared" si="3"/>
        <v>100</v>
      </c>
      <c r="I102" s="21">
        <v>3301</v>
      </c>
      <c r="J102" s="22" t="s">
        <v>21</v>
      </c>
    </row>
    <row r="103" spans="3:11" x14ac:dyDescent="0.3">
      <c r="C103" s="14" t="s">
        <v>59</v>
      </c>
      <c r="D103" s="12" t="s">
        <v>60</v>
      </c>
      <c r="E103" s="15">
        <v>184539426</v>
      </c>
      <c r="F103" s="61">
        <v>32683722</v>
      </c>
      <c r="G103" s="17">
        <f t="shared" si="2"/>
        <v>151855704</v>
      </c>
      <c r="H103" s="62">
        <f t="shared" si="3"/>
        <v>17.710969795690161</v>
      </c>
      <c r="I103" s="21">
        <v>5665</v>
      </c>
      <c r="J103" s="22">
        <v>0</v>
      </c>
    </row>
    <row r="104" spans="3:11" x14ac:dyDescent="0.3">
      <c r="C104" s="14" t="s">
        <v>61</v>
      </c>
      <c r="D104" s="12" t="s">
        <v>62</v>
      </c>
      <c r="E104" s="15">
        <v>127346804</v>
      </c>
      <c r="F104" s="61">
        <v>96209971</v>
      </c>
      <c r="G104" s="17">
        <f t="shared" si="2"/>
        <v>31136833</v>
      </c>
      <c r="H104" s="62">
        <f t="shared" si="3"/>
        <v>75.549576414968385</v>
      </c>
      <c r="I104" s="21">
        <v>3124</v>
      </c>
      <c r="J104" s="22">
        <v>0</v>
      </c>
    </row>
    <row r="105" spans="3:11" x14ac:dyDescent="0.3">
      <c r="C105" s="14" t="s">
        <v>63</v>
      </c>
      <c r="D105" s="12" t="s">
        <v>64</v>
      </c>
      <c r="E105" s="15">
        <v>227080363</v>
      </c>
      <c r="F105" s="61">
        <v>227080363</v>
      </c>
      <c r="G105" s="17">
        <f t="shared" si="2"/>
        <v>0</v>
      </c>
      <c r="H105" s="62">
        <f t="shared" si="3"/>
        <v>100</v>
      </c>
      <c r="I105" s="21">
        <v>4243</v>
      </c>
      <c r="J105" s="22" t="s">
        <v>21</v>
      </c>
    </row>
    <row r="106" spans="3:11" x14ac:dyDescent="0.3">
      <c r="C106" s="14" t="s">
        <v>65</v>
      </c>
      <c r="D106" s="12" t="s">
        <v>66</v>
      </c>
      <c r="E106" s="15">
        <v>283161111</v>
      </c>
      <c r="F106" s="61">
        <v>115349524</v>
      </c>
      <c r="G106" s="17">
        <f t="shared" si="2"/>
        <v>167811587</v>
      </c>
      <c r="H106" s="62">
        <f t="shared" si="3"/>
        <v>40.736358037527268</v>
      </c>
      <c r="I106" s="21">
        <v>5950</v>
      </c>
      <c r="J106" s="22">
        <v>0</v>
      </c>
    </row>
    <row r="107" spans="3:11" x14ac:dyDescent="0.3">
      <c r="C107" s="14"/>
      <c r="D107" s="12"/>
      <c r="E107" s="15"/>
      <c r="F107" s="186"/>
      <c r="G107" s="17"/>
      <c r="H107" s="24"/>
      <c r="I107" s="40"/>
      <c r="J107" s="441"/>
    </row>
    <row r="108" spans="3:11" x14ac:dyDescent="0.3">
      <c r="C108" s="531" t="s">
        <v>42</v>
      </c>
      <c r="D108" s="532"/>
      <c r="E108" s="27">
        <f>SUM(E95:E107)</f>
        <v>2315651344</v>
      </c>
      <c r="F108" s="64">
        <f>SUM(F95:F107)</f>
        <v>1515782719</v>
      </c>
      <c r="G108" s="72">
        <f>SUM(G95:G107)</f>
        <v>799868625</v>
      </c>
      <c r="H108" s="65">
        <f>F108/E108*100</f>
        <v>65.458158151808547</v>
      </c>
      <c r="I108" s="43">
        <f>SUM(I95:I107)</f>
        <v>59083</v>
      </c>
      <c r="J108" s="444">
        <v>3</v>
      </c>
    </row>
    <row r="109" spans="3:11" x14ac:dyDescent="0.3">
      <c r="C109" s="531"/>
      <c r="D109" s="532"/>
      <c r="E109" s="39"/>
      <c r="F109" s="12"/>
      <c r="G109" s="23"/>
      <c r="H109" s="73"/>
      <c r="I109" s="40"/>
      <c r="J109" s="441"/>
    </row>
    <row r="110" spans="3:11" ht="19.5" thickBot="1" x14ac:dyDescent="0.35">
      <c r="C110" s="533" t="s">
        <v>17</v>
      </c>
      <c r="D110" s="534"/>
      <c r="E110" s="74">
        <f>E92+E108</f>
        <v>3721465147</v>
      </c>
      <c r="F110" s="74">
        <f>F92+F108</f>
        <v>2380446692</v>
      </c>
      <c r="G110" s="75">
        <f>G92+G108</f>
        <v>1341018455</v>
      </c>
      <c r="H110" s="76">
        <f>F110/E110*100</f>
        <v>63.965309306173658</v>
      </c>
      <c r="I110" s="481">
        <f>I92+I108</f>
        <v>93335</v>
      </c>
      <c r="J110" s="423">
        <f>J92+J108</f>
        <v>3</v>
      </c>
    </row>
    <row r="111" spans="3:11" x14ac:dyDescent="0.3">
      <c r="E111" s="79"/>
    </row>
    <row r="112" spans="3:11" x14ac:dyDescent="0.3">
      <c r="E112" s="79"/>
      <c r="F112" s="529"/>
      <c r="G112" s="529"/>
      <c r="H112" s="529"/>
      <c r="I112" s="529"/>
      <c r="J112" s="529"/>
      <c r="K112" s="52"/>
    </row>
    <row r="113" spans="5:11" x14ac:dyDescent="0.3">
      <c r="F113" s="529" t="s">
        <v>420</v>
      </c>
      <c r="G113" s="529"/>
      <c r="H113" s="529"/>
      <c r="I113" s="529"/>
      <c r="J113" s="529"/>
      <c r="K113" s="52"/>
    </row>
    <row r="114" spans="5:11" x14ac:dyDescent="0.3">
      <c r="F114" s="529" t="s">
        <v>33</v>
      </c>
      <c r="G114" s="529"/>
      <c r="H114" s="529"/>
      <c r="I114" s="529"/>
      <c r="J114" s="529"/>
      <c r="K114" s="52"/>
    </row>
    <row r="115" spans="5:11" x14ac:dyDescent="0.3">
      <c r="F115" s="529" t="s">
        <v>421</v>
      </c>
      <c r="G115" s="529"/>
      <c r="H115" s="529"/>
      <c r="I115" s="529"/>
      <c r="J115" s="529"/>
      <c r="K115" s="3"/>
    </row>
    <row r="116" spans="5:11" x14ac:dyDescent="0.3">
      <c r="G116" s="3"/>
      <c r="H116" s="3"/>
      <c r="I116" s="3"/>
      <c r="J116" s="513"/>
      <c r="K116" s="3"/>
    </row>
    <row r="117" spans="5:11" x14ac:dyDescent="0.3">
      <c r="G117" s="3"/>
      <c r="H117" s="3"/>
      <c r="I117" s="3"/>
      <c r="J117" s="513"/>
      <c r="K117" s="3"/>
    </row>
    <row r="118" spans="5:11" x14ac:dyDescent="0.3">
      <c r="G118" s="3"/>
      <c r="H118" s="3"/>
      <c r="I118" s="3"/>
      <c r="J118" s="513"/>
      <c r="K118" s="3"/>
    </row>
    <row r="119" spans="5:11" x14ac:dyDescent="0.3">
      <c r="F119" s="530" t="s">
        <v>422</v>
      </c>
      <c r="G119" s="530"/>
      <c r="H119" s="530"/>
      <c r="I119" s="530"/>
      <c r="J119" s="530"/>
      <c r="K119" s="3"/>
    </row>
    <row r="120" spans="5:11" x14ac:dyDescent="0.3">
      <c r="F120" s="529" t="s">
        <v>35</v>
      </c>
      <c r="G120" s="529"/>
      <c r="H120" s="529"/>
      <c r="I120" s="529"/>
      <c r="J120" s="529"/>
      <c r="K120" s="52"/>
    </row>
    <row r="121" spans="5:11" x14ac:dyDescent="0.3">
      <c r="F121" s="529" t="s">
        <v>423</v>
      </c>
      <c r="G121" s="529"/>
      <c r="H121" s="529"/>
      <c r="I121" s="529"/>
      <c r="J121" s="529"/>
      <c r="K121" s="52"/>
    </row>
    <row r="122" spans="5:11" x14ac:dyDescent="0.3">
      <c r="E122" s="79"/>
    </row>
    <row r="123" spans="5:11" x14ac:dyDescent="0.3">
      <c r="E123" s="79"/>
      <c r="G123" s="2" t="s">
        <v>67</v>
      </c>
    </row>
    <row r="124" spans="5:11" x14ac:dyDescent="0.3">
      <c r="E124" s="79"/>
    </row>
    <row r="125" spans="5:11" x14ac:dyDescent="0.3">
      <c r="E125" s="79"/>
    </row>
    <row r="126" spans="5:11" x14ac:dyDescent="0.3">
      <c r="E126" s="79"/>
    </row>
    <row r="127" spans="5:11" x14ac:dyDescent="0.3">
      <c r="E127" s="79"/>
    </row>
    <row r="128" spans="5:11" x14ac:dyDescent="0.3">
      <c r="E128" s="79"/>
    </row>
    <row r="129" spans="5:5" x14ac:dyDescent="0.3">
      <c r="E129" s="79"/>
    </row>
    <row r="130" spans="5:5" x14ac:dyDescent="0.3">
      <c r="E130" s="79"/>
    </row>
    <row r="131" spans="5:5" x14ac:dyDescent="0.3">
      <c r="E131" s="79"/>
    </row>
    <row r="132" spans="5:5" x14ac:dyDescent="0.3">
      <c r="E132" s="79"/>
    </row>
    <row r="133" spans="5:5" x14ac:dyDescent="0.3">
      <c r="E133" s="79"/>
    </row>
    <row r="134" spans="5:5" x14ac:dyDescent="0.3">
      <c r="E134" s="79"/>
    </row>
    <row r="135" spans="5:5" x14ac:dyDescent="0.3">
      <c r="E135" s="79"/>
    </row>
    <row r="136" spans="5:5" x14ac:dyDescent="0.3">
      <c r="E136" s="79"/>
    </row>
    <row r="137" spans="5:5" x14ac:dyDescent="0.3">
      <c r="E137" s="79"/>
    </row>
    <row r="138" spans="5:5" x14ac:dyDescent="0.3">
      <c r="E138" s="79"/>
    </row>
    <row r="139" spans="5:5" x14ac:dyDescent="0.3">
      <c r="E139" s="79"/>
    </row>
    <row r="140" spans="5:5" x14ac:dyDescent="0.3">
      <c r="E140" s="79"/>
    </row>
    <row r="141" spans="5:5" x14ac:dyDescent="0.3">
      <c r="E141" s="79"/>
    </row>
    <row r="142" spans="5:5" x14ac:dyDescent="0.3">
      <c r="E142" s="79"/>
    </row>
    <row r="143" spans="5:5" x14ac:dyDescent="0.3">
      <c r="E143" s="79"/>
    </row>
    <row r="144" spans="5:5" x14ac:dyDescent="0.3">
      <c r="E144" s="79"/>
    </row>
    <row r="145" spans="3:10" x14ac:dyDescent="0.3">
      <c r="E145" s="79"/>
    </row>
    <row r="146" spans="3:10" x14ac:dyDescent="0.3">
      <c r="E146" s="79"/>
    </row>
    <row r="147" spans="3:10" x14ac:dyDescent="0.3">
      <c r="E147" s="79"/>
    </row>
    <row r="148" spans="3:10" x14ac:dyDescent="0.3">
      <c r="E148" s="79"/>
    </row>
    <row r="149" spans="3:10" x14ac:dyDescent="0.3">
      <c r="E149" s="79"/>
    </row>
    <row r="150" spans="3:10" x14ac:dyDescent="0.3">
      <c r="E150" s="79"/>
    </row>
    <row r="151" spans="3:10" x14ac:dyDescent="0.3">
      <c r="E151" s="79"/>
    </row>
    <row r="152" spans="3:10" x14ac:dyDescent="0.3">
      <c r="E152" s="79"/>
    </row>
    <row r="153" spans="3:10" x14ac:dyDescent="0.3">
      <c r="E153" s="79"/>
    </row>
    <row r="154" spans="3:10" x14ac:dyDescent="0.3">
      <c r="E154" s="79"/>
    </row>
    <row r="155" spans="3:10" x14ac:dyDescent="0.3">
      <c r="C155" s="515" t="s">
        <v>414</v>
      </c>
      <c r="D155" s="515"/>
      <c r="E155" s="515"/>
      <c r="F155" s="515"/>
      <c r="G155" s="515"/>
      <c r="H155" s="515"/>
      <c r="I155" s="515"/>
      <c r="J155" s="515"/>
    </row>
    <row r="156" spans="3:10" x14ac:dyDescent="0.3">
      <c r="C156" s="529" t="s">
        <v>68</v>
      </c>
      <c r="D156" s="529"/>
      <c r="E156" s="529"/>
      <c r="F156" s="529"/>
      <c r="G156" s="529"/>
      <c r="H156" s="529"/>
      <c r="I156" s="529"/>
      <c r="J156" s="529"/>
    </row>
    <row r="157" spans="3:10" x14ac:dyDescent="0.3">
      <c r="C157" s="515" t="s">
        <v>425</v>
      </c>
      <c r="D157" s="515"/>
      <c r="E157" s="515"/>
      <c r="F157" s="515"/>
      <c r="G157" s="515"/>
      <c r="H157" s="515"/>
      <c r="I157" s="515"/>
      <c r="J157" s="515"/>
    </row>
    <row r="158" spans="3:10" ht="19.5" thickBot="1" x14ac:dyDescent="0.35">
      <c r="C158" s="3"/>
      <c r="D158" s="3"/>
      <c r="E158" s="4"/>
      <c r="F158" s="1"/>
      <c r="G158" s="1"/>
      <c r="H158" s="1"/>
      <c r="I158" s="1"/>
    </row>
    <row r="159" spans="3:10" x14ac:dyDescent="0.3">
      <c r="C159" s="535" t="s">
        <v>2</v>
      </c>
      <c r="D159" s="519" t="s">
        <v>406</v>
      </c>
      <c r="E159" s="537" t="s">
        <v>4</v>
      </c>
      <c r="F159" s="539" t="s">
        <v>5</v>
      </c>
      <c r="G159" s="539" t="s">
        <v>6</v>
      </c>
      <c r="H159" s="541" t="s">
        <v>7</v>
      </c>
      <c r="I159" s="55" t="s">
        <v>8</v>
      </c>
      <c r="J159" s="543" t="s">
        <v>9</v>
      </c>
    </row>
    <row r="160" spans="3:10" x14ac:dyDescent="0.3">
      <c r="C160" s="545"/>
      <c r="D160" s="520"/>
      <c r="E160" s="538"/>
      <c r="F160" s="546"/>
      <c r="G160" s="546"/>
      <c r="H160" s="547"/>
      <c r="I160" s="80" t="s">
        <v>10</v>
      </c>
      <c r="J160" s="544"/>
    </row>
    <row r="161" spans="3:14" x14ac:dyDescent="0.3">
      <c r="C161" s="7"/>
      <c r="D161" s="8"/>
      <c r="E161" s="9"/>
      <c r="F161" s="10"/>
      <c r="G161" s="11"/>
      <c r="H161" s="10"/>
      <c r="I161" s="12"/>
      <c r="J161" s="441"/>
    </row>
    <row r="162" spans="3:14" x14ac:dyDescent="0.3">
      <c r="C162" s="14">
        <v>1</v>
      </c>
      <c r="D162" s="12" t="s">
        <v>69</v>
      </c>
      <c r="E162" s="15">
        <v>13963686</v>
      </c>
      <c r="F162" s="71">
        <v>13963686</v>
      </c>
      <c r="G162" s="17">
        <f>E162-F162</f>
        <v>0</v>
      </c>
      <c r="H162" s="62">
        <f>F162/E162*100</f>
        <v>100</v>
      </c>
      <c r="I162" s="19">
        <v>642</v>
      </c>
      <c r="J162" s="22" t="s">
        <v>21</v>
      </c>
    </row>
    <row r="163" spans="3:14" x14ac:dyDescent="0.3">
      <c r="C163" s="14">
        <v>2</v>
      </c>
      <c r="D163" s="12" t="s">
        <v>70</v>
      </c>
      <c r="E163" s="15">
        <v>12725612</v>
      </c>
      <c r="F163" s="71">
        <v>5454691</v>
      </c>
      <c r="G163" s="17">
        <f>E163-F163</f>
        <v>7270921</v>
      </c>
      <c r="H163" s="62">
        <f>F163/E163*100</f>
        <v>42.863879552511897</v>
      </c>
      <c r="I163" s="19">
        <v>737</v>
      </c>
      <c r="J163" s="22">
        <v>0</v>
      </c>
    </row>
    <row r="164" spans="3:14" x14ac:dyDescent="0.3">
      <c r="C164" s="14">
        <v>3</v>
      </c>
      <c r="D164" s="12" t="s">
        <v>71</v>
      </c>
      <c r="E164" s="15">
        <v>98278823</v>
      </c>
      <c r="F164" s="71">
        <v>7195051</v>
      </c>
      <c r="G164" s="17">
        <f>E164-F164</f>
        <v>91083772</v>
      </c>
      <c r="H164" s="62">
        <f>F164/E164*100</f>
        <v>7.3210593903836232</v>
      </c>
      <c r="I164" s="19">
        <v>2307</v>
      </c>
      <c r="J164" s="22">
        <v>0</v>
      </c>
    </row>
    <row r="165" spans="3:14" x14ac:dyDescent="0.3">
      <c r="C165" s="14">
        <v>4</v>
      </c>
      <c r="D165" s="12" t="s">
        <v>72</v>
      </c>
      <c r="E165" s="15">
        <v>67624136</v>
      </c>
      <c r="F165" s="71">
        <v>45665859</v>
      </c>
      <c r="G165" s="17">
        <f>E165-F165</f>
        <v>21958277</v>
      </c>
      <c r="H165" s="62">
        <f>F165/E165*100</f>
        <v>67.528935231054191</v>
      </c>
      <c r="I165" s="19">
        <v>3691</v>
      </c>
      <c r="J165" s="22">
        <v>0</v>
      </c>
    </row>
    <row r="166" spans="3:14" x14ac:dyDescent="0.3">
      <c r="C166" s="82"/>
      <c r="D166" s="12"/>
      <c r="E166" s="15"/>
      <c r="F166" s="71"/>
      <c r="G166" s="71"/>
      <c r="H166" s="83"/>
      <c r="I166" s="19"/>
      <c r="J166" s="441"/>
    </row>
    <row r="167" spans="3:14" ht="19.5" thickBot="1" x14ac:dyDescent="0.35">
      <c r="C167" s="533" t="s">
        <v>31</v>
      </c>
      <c r="D167" s="534"/>
      <c r="E167" s="84">
        <f>SUM(E162:E166)</f>
        <v>192592257</v>
      </c>
      <c r="F167" s="85">
        <f>SUM(F162:F166)</f>
        <v>72279287</v>
      </c>
      <c r="G167" s="48">
        <f>SUM(G162:G166)</f>
        <v>120312970</v>
      </c>
      <c r="H167" s="49">
        <f>F167/E167*100</f>
        <v>37.529695183955397</v>
      </c>
      <c r="I167" s="86">
        <f>SUM(I162:I166)</f>
        <v>7377</v>
      </c>
      <c r="J167" s="445">
        <v>1</v>
      </c>
    </row>
    <row r="168" spans="3:14" x14ac:dyDescent="0.3">
      <c r="E168" s="79"/>
    </row>
    <row r="169" spans="3:14" x14ac:dyDescent="0.3">
      <c r="E169" s="79"/>
      <c r="F169" s="529"/>
      <c r="G169" s="529"/>
      <c r="H169" s="529"/>
      <c r="I169" s="529"/>
      <c r="J169" s="529"/>
      <c r="N169" s="2" t="s">
        <v>378</v>
      </c>
    </row>
    <row r="170" spans="3:14" x14ac:dyDescent="0.3">
      <c r="F170" s="529" t="s">
        <v>420</v>
      </c>
      <c r="G170" s="529"/>
      <c r="H170" s="529"/>
      <c r="I170" s="529"/>
      <c r="J170" s="529"/>
      <c r="K170" s="52"/>
    </row>
    <row r="171" spans="3:14" x14ac:dyDescent="0.3">
      <c r="F171" s="529" t="s">
        <v>33</v>
      </c>
      <c r="G171" s="529"/>
      <c r="H171" s="529"/>
      <c r="I171" s="529"/>
      <c r="J171" s="529"/>
      <c r="K171" s="52"/>
    </row>
    <row r="172" spans="3:14" x14ac:dyDescent="0.3">
      <c r="F172" s="529" t="s">
        <v>421</v>
      </c>
      <c r="G172" s="529"/>
      <c r="H172" s="529"/>
      <c r="I172" s="529"/>
      <c r="J172" s="529"/>
      <c r="K172" s="3"/>
    </row>
    <row r="173" spans="3:14" x14ac:dyDescent="0.3">
      <c r="G173" s="3"/>
      <c r="H173" s="3"/>
      <c r="I173" s="3"/>
      <c r="J173" s="513"/>
      <c r="K173" s="3"/>
    </row>
    <row r="174" spans="3:14" x14ac:dyDescent="0.3">
      <c r="G174" s="3"/>
      <c r="H174" s="3"/>
      <c r="I174" s="3"/>
      <c r="J174" s="513"/>
      <c r="K174" s="3"/>
    </row>
    <row r="175" spans="3:14" x14ac:dyDescent="0.3">
      <c r="G175" s="3"/>
      <c r="H175" s="3"/>
      <c r="I175" s="3"/>
      <c r="J175" s="513"/>
      <c r="K175" s="3"/>
    </row>
    <row r="176" spans="3:14" x14ac:dyDescent="0.3">
      <c r="F176" s="530" t="s">
        <v>422</v>
      </c>
      <c r="G176" s="530"/>
      <c r="H176" s="530"/>
      <c r="I176" s="530"/>
      <c r="J176" s="530"/>
      <c r="K176" s="3"/>
    </row>
    <row r="177" spans="5:11" x14ac:dyDescent="0.3">
      <c r="F177" s="529" t="s">
        <v>35</v>
      </c>
      <c r="G177" s="529"/>
      <c r="H177" s="529"/>
      <c r="I177" s="529"/>
      <c r="J177" s="529"/>
      <c r="K177" s="52"/>
    </row>
    <row r="178" spans="5:11" x14ac:dyDescent="0.3">
      <c r="F178" s="529" t="s">
        <v>423</v>
      </c>
      <c r="G178" s="529"/>
      <c r="H178" s="529"/>
      <c r="I178" s="529"/>
      <c r="J178" s="529"/>
      <c r="K178" s="52"/>
    </row>
    <row r="179" spans="5:11" x14ac:dyDescent="0.3">
      <c r="E179" s="79"/>
    </row>
    <row r="180" spans="5:11" x14ac:dyDescent="0.3">
      <c r="E180" s="79"/>
    </row>
    <row r="181" spans="5:11" x14ac:dyDescent="0.3">
      <c r="E181" s="79"/>
    </row>
    <row r="182" spans="5:11" x14ac:dyDescent="0.3">
      <c r="E182" s="79"/>
    </row>
    <row r="183" spans="5:11" x14ac:dyDescent="0.3">
      <c r="E183" s="79"/>
    </row>
    <row r="184" spans="5:11" x14ac:dyDescent="0.3">
      <c r="E184" s="79"/>
    </row>
    <row r="185" spans="5:11" x14ac:dyDescent="0.3">
      <c r="E185" s="79"/>
    </row>
    <row r="186" spans="5:11" x14ac:dyDescent="0.3">
      <c r="E186" s="79"/>
    </row>
    <row r="187" spans="5:11" x14ac:dyDescent="0.3">
      <c r="E187" s="79"/>
    </row>
    <row r="188" spans="5:11" x14ac:dyDescent="0.3">
      <c r="E188" s="79"/>
    </row>
    <row r="189" spans="5:11" x14ac:dyDescent="0.3">
      <c r="E189" s="79"/>
    </row>
    <row r="190" spans="5:11" x14ac:dyDescent="0.3">
      <c r="E190" s="79"/>
    </row>
    <row r="191" spans="5:11" x14ac:dyDescent="0.3">
      <c r="E191" s="79"/>
    </row>
    <row r="192" spans="5:11" x14ac:dyDescent="0.3">
      <c r="E192" s="79"/>
    </row>
    <row r="193" spans="5:5" x14ac:dyDescent="0.3">
      <c r="E193" s="79"/>
    </row>
    <row r="194" spans="5:5" x14ac:dyDescent="0.3">
      <c r="E194" s="79"/>
    </row>
    <row r="195" spans="5:5" x14ac:dyDescent="0.3">
      <c r="E195" s="79"/>
    </row>
    <row r="196" spans="5:5" x14ac:dyDescent="0.3">
      <c r="E196" s="79"/>
    </row>
    <row r="197" spans="5:5" x14ac:dyDescent="0.3">
      <c r="E197" s="79"/>
    </row>
    <row r="198" spans="5:5" x14ac:dyDescent="0.3">
      <c r="E198" s="79"/>
    </row>
    <row r="199" spans="5:5" x14ac:dyDescent="0.3">
      <c r="E199" s="79"/>
    </row>
    <row r="200" spans="5:5" x14ac:dyDescent="0.3">
      <c r="E200" s="79"/>
    </row>
    <row r="201" spans="5:5" x14ac:dyDescent="0.3">
      <c r="E201" s="79"/>
    </row>
    <row r="202" spans="5:5" x14ac:dyDescent="0.3">
      <c r="E202" s="79"/>
    </row>
    <row r="203" spans="5:5" x14ac:dyDescent="0.3">
      <c r="E203" s="79"/>
    </row>
    <row r="204" spans="5:5" x14ac:dyDescent="0.3">
      <c r="E204" s="79"/>
    </row>
    <row r="205" spans="5:5" x14ac:dyDescent="0.3">
      <c r="E205" s="79"/>
    </row>
    <row r="206" spans="5:5" x14ac:dyDescent="0.3">
      <c r="E206" s="79"/>
    </row>
    <row r="207" spans="5:5" x14ac:dyDescent="0.3">
      <c r="E207" s="79"/>
    </row>
    <row r="208" spans="5:5" x14ac:dyDescent="0.3">
      <c r="E208" s="79"/>
    </row>
    <row r="209" spans="5:5" x14ac:dyDescent="0.3">
      <c r="E209" s="79"/>
    </row>
    <row r="210" spans="5:5" x14ac:dyDescent="0.3">
      <c r="E210" s="79"/>
    </row>
    <row r="211" spans="5:5" x14ac:dyDescent="0.3">
      <c r="E211" s="79"/>
    </row>
    <row r="212" spans="5:5" x14ac:dyDescent="0.3">
      <c r="E212" s="79"/>
    </row>
    <row r="213" spans="5:5" x14ac:dyDescent="0.3">
      <c r="E213" s="79"/>
    </row>
    <row r="214" spans="5:5" x14ac:dyDescent="0.3">
      <c r="E214" s="79"/>
    </row>
    <row r="215" spans="5:5" x14ac:dyDescent="0.3">
      <c r="E215" s="79"/>
    </row>
    <row r="216" spans="5:5" x14ac:dyDescent="0.3">
      <c r="E216" s="79"/>
    </row>
    <row r="217" spans="5:5" x14ac:dyDescent="0.3">
      <c r="E217" s="79"/>
    </row>
    <row r="218" spans="5:5" x14ac:dyDescent="0.3">
      <c r="E218" s="79"/>
    </row>
    <row r="219" spans="5:5" x14ac:dyDescent="0.3">
      <c r="E219" s="79"/>
    </row>
    <row r="220" spans="5:5" x14ac:dyDescent="0.3">
      <c r="E220" s="79"/>
    </row>
    <row r="221" spans="5:5" x14ac:dyDescent="0.3">
      <c r="E221" s="79"/>
    </row>
    <row r="222" spans="5:5" x14ac:dyDescent="0.3">
      <c r="E222" s="79"/>
    </row>
    <row r="223" spans="5:5" x14ac:dyDescent="0.3">
      <c r="E223" s="79"/>
    </row>
    <row r="224" spans="5:5" x14ac:dyDescent="0.3">
      <c r="E224" s="79"/>
    </row>
    <row r="225" spans="3:10" x14ac:dyDescent="0.3">
      <c r="E225" s="79"/>
    </row>
    <row r="226" spans="3:10" x14ac:dyDescent="0.3">
      <c r="E226" s="79"/>
    </row>
    <row r="227" spans="3:10" x14ac:dyDescent="0.3">
      <c r="E227" s="79"/>
    </row>
    <row r="228" spans="3:10" x14ac:dyDescent="0.3">
      <c r="E228" s="79"/>
    </row>
    <row r="229" spans="3:10" x14ac:dyDescent="0.3">
      <c r="E229" s="79"/>
    </row>
    <row r="230" spans="3:10" x14ac:dyDescent="0.3">
      <c r="E230" s="79"/>
    </row>
    <row r="231" spans="3:10" x14ac:dyDescent="0.3">
      <c r="E231" s="79"/>
    </row>
    <row r="232" spans="3:10" x14ac:dyDescent="0.3">
      <c r="E232" s="79"/>
    </row>
    <row r="233" spans="3:10" x14ac:dyDescent="0.3">
      <c r="C233" s="515" t="s">
        <v>414</v>
      </c>
      <c r="D233" s="515"/>
      <c r="E233" s="515"/>
      <c r="F233" s="515"/>
      <c r="G233" s="515"/>
      <c r="H233" s="515"/>
      <c r="I233" s="515"/>
      <c r="J233" s="515"/>
    </row>
    <row r="234" spans="3:10" x14ac:dyDescent="0.3">
      <c r="C234" s="516" t="s">
        <v>73</v>
      </c>
      <c r="D234" s="516"/>
      <c r="E234" s="516"/>
      <c r="F234" s="516"/>
      <c r="G234" s="516"/>
      <c r="H234" s="516"/>
      <c r="I234" s="516"/>
      <c r="J234" s="516"/>
    </row>
    <row r="235" spans="3:10" x14ac:dyDescent="0.3">
      <c r="C235" s="515" t="s">
        <v>425</v>
      </c>
      <c r="D235" s="515"/>
      <c r="E235" s="515"/>
      <c r="F235" s="515"/>
      <c r="G235" s="515"/>
      <c r="H235" s="515"/>
      <c r="I235" s="515"/>
      <c r="J235" s="515"/>
    </row>
    <row r="236" spans="3:10" ht="19.5" thickBot="1" x14ac:dyDescent="0.35">
      <c r="C236" s="54"/>
      <c r="D236" s="54"/>
      <c r="E236" s="54"/>
      <c r="F236" s="54"/>
      <c r="G236" s="54"/>
      <c r="H236" s="54"/>
      <c r="I236" s="54"/>
    </row>
    <row r="237" spans="3:10" x14ac:dyDescent="0.3">
      <c r="C237" s="535" t="s">
        <v>2</v>
      </c>
      <c r="D237" s="519" t="s">
        <v>406</v>
      </c>
      <c r="E237" s="537" t="s">
        <v>4</v>
      </c>
      <c r="F237" s="539" t="s">
        <v>5</v>
      </c>
      <c r="G237" s="539" t="s">
        <v>6</v>
      </c>
      <c r="H237" s="541" t="s">
        <v>7</v>
      </c>
      <c r="I237" s="55" t="s">
        <v>8</v>
      </c>
      <c r="J237" s="543" t="s">
        <v>9</v>
      </c>
    </row>
    <row r="238" spans="3:10" x14ac:dyDescent="0.3">
      <c r="C238" s="545"/>
      <c r="D238" s="520"/>
      <c r="E238" s="538"/>
      <c r="F238" s="546"/>
      <c r="G238" s="546"/>
      <c r="H238" s="547"/>
      <c r="I238" s="80" t="s">
        <v>10</v>
      </c>
      <c r="J238" s="544"/>
    </row>
    <row r="239" spans="3:10" x14ac:dyDescent="0.3">
      <c r="C239" s="7" t="s">
        <v>11</v>
      </c>
      <c r="D239" s="89" t="s">
        <v>12</v>
      </c>
      <c r="E239" s="9"/>
      <c r="F239" s="10"/>
      <c r="G239" s="11"/>
      <c r="H239" s="90"/>
      <c r="I239" s="12"/>
      <c r="J239" s="441"/>
    </row>
    <row r="240" spans="3:10" x14ac:dyDescent="0.3">
      <c r="C240" s="14">
        <v>1</v>
      </c>
      <c r="D240" s="12" t="s">
        <v>74</v>
      </c>
      <c r="E240" s="15">
        <v>448475399</v>
      </c>
      <c r="F240" s="61">
        <v>281958590</v>
      </c>
      <c r="G240" s="17">
        <f>E240-F240</f>
        <v>166516809</v>
      </c>
      <c r="H240" s="62">
        <f>F240/E240*100</f>
        <v>62.87046973562088</v>
      </c>
      <c r="I240" s="21">
        <v>5817</v>
      </c>
      <c r="J240" s="22">
        <v>0</v>
      </c>
    </row>
    <row r="241" spans="3:10" x14ac:dyDescent="0.3">
      <c r="C241" s="14">
        <v>2</v>
      </c>
      <c r="D241" s="12" t="s">
        <v>75</v>
      </c>
      <c r="E241" s="15">
        <v>467200522</v>
      </c>
      <c r="F241" s="61">
        <v>378086669</v>
      </c>
      <c r="G241" s="17">
        <f t="shared" ref="G241:G247" si="4">E241-F241</f>
        <v>89113853</v>
      </c>
      <c r="H241" s="62">
        <f t="shared" ref="H241:H247" si="5">F241/E241*100</f>
        <v>80.925994556144772</v>
      </c>
      <c r="I241" s="21">
        <v>4614</v>
      </c>
      <c r="J241" s="22">
        <v>0</v>
      </c>
    </row>
    <row r="242" spans="3:10" x14ac:dyDescent="0.3">
      <c r="C242" s="14">
        <v>3</v>
      </c>
      <c r="D242" s="12" t="s">
        <v>76</v>
      </c>
      <c r="E242" s="15">
        <v>274286342</v>
      </c>
      <c r="F242" s="61">
        <v>130967839</v>
      </c>
      <c r="G242" s="17">
        <f t="shared" si="4"/>
        <v>143318503</v>
      </c>
      <c r="H242" s="62">
        <f t="shared" si="5"/>
        <v>47.74858202746384</v>
      </c>
      <c r="I242" s="21">
        <v>8976</v>
      </c>
      <c r="J242" s="22">
        <v>0</v>
      </c>
    </row>
    <row r="243" spans="3:10" x14ac:dyDescent="0.3">
      <c r="C243" s="14">
        <v>4</v>
      </c>
      <c r="D243" s="12" t="s">
        <v>77</v>
      </c>
      <c r="E243" s="15">
        <v>372665895</v>
      </c>
      <c r="F243" s="61">
        <v>224727629</v>
      </c>
      <c r="G243" s="17">
        <f t="shared" si="4"/>
        <v>147938266</v>
      </c>
      <c r="H243" s="62">
        <f t="shared" si="5"/>
        <v>60.302708676896764</v>
      </c>
      <c r="I243" s="21">
        <v>9571</v>
      </c>
      <c r="J243" s="22">
        <v>0</v>
      </c>
    </row>
    <row r="244" spans="3:10" x14ac:dyDescent="0.3">
      <c r="C244" s="14">
        <v>5</v>
      </c>
      <c r="D244" s="12" t="s">
        <v>78</v>
      </c>
      <c r="E244" s="15">
        <v>181137375</v>
      </c>
      <c r="F244" s="61">
        <v>102002934</v>
      </c>
      <c r="G244" s="17">
        <f t="shared" si="4"/>
        <v>79134441</v>
      </c>
      <c r="H244" s="62">
        <f t="shared" si="5"/>
        <v>56.312472232746003</v>
      </c>
      <c r="I244" s="21">
        <v>3955</v>
      </c>
      <c r="J244" s="22">
        <v>0</v>
      </c>
    </row>
    <row r="245" spans="3:10" x14ac:dyDescent="0.3">
      <c r="C245" s="14">
        <v>6</v>
      </c>
      <c r="D245" s="12" t="s">
        <v>79</v>
      </c>
      <c r="E245" s="15">
        <v>276082344</v>
      </c>
      <c r="F245" s="61">
        <v>152898056</v>
      </c>
      <c r="G245" s="17">
        <f t="shared" si="4"/>
        <v>123184288</v>
      </c>
      <c r="H245" s="62">
        <f t="shared" si="5"/>
        <v>55.38132347934571</v>
      </c>
      <c r="I245" s="21">
        <v>5422</v>
      </c>
      <c r="J245" s="22">
        <v>0</v>
      </c>
    </row>
    <row r="246" spans="3:10" x14ac:dyDescent="0.3">
      <c r="C246" s="14">
        <v>7</v>
      </c>
      <c r="D246" s="12" t="s">
        <v>80</v>
      </c>
      <c r="E246" s="15">
        <v>166285213</v>
      </c>
      <c r="F246" s="61">
        <v>112949305</v>
      </c>
      <c r="G246" s="17">
        <f t="shared" si="4"/>
        <v>53335908</v>
      </c>
      <c r="H246" s="62">
        <f t="shared" si="5"/>
        <v>67.925044543798379</v>
      </c>
      <c r="I246" s="21">
        <v>5483</v>
      </c>
      <c r="J246" s="22">
        <v>0</v>
      </c>
    </row>
    <row r="247" spans="3:10" x14ac:dyDescent="0.3">
      <c r="C247" s="14">
        <v>8</v>
      </c>
      <c r="D247" s="12" t="s">
        <v>81</v>
      </c>
      <c r="E247" s="15">
        <v>265723920</v>
      </c>
      <c r="F247" s="61">
        <v>64914770</v>
      </c>
      <c r="G247" s="17">
        <f t="shared" si="4"/>
        <v>200809150</v>
      </c>
      <c r="H247" s="62">
        <f t="shared" si="5"/>
        <v>24.429404022039115</v>
      </c>
      <c r="I247" s="21">
        <v>5669</v>
      </c>
      <c r="J247" s="22">
        <v>0</v>
      </c>
    </row>
    <row r="248" spans="3:10" x14ac:dyDescent="0.3">
      <c r="C248" s="14"/>
      <c r="D248" s="12"/>
      <c r="E248" s="15"/>
      <c r="F248" s="61"/>
      <c r="G248" s="17"/>
      <c r="H248" s="71"/>
      <c r="I248" s="21"/>
      <c r="J248" s="446"/>
    </row>
    <row r="249" spans="3:10" x14ac:dyDescent="0.3">
      <c r="C249" s="531" t="s">
        <v>17</v>
      </c>
      <c r="D249" s="532"/>
      <c r="E249" s="27">
        <f>SUM(E240:E248)</f>
        <v>2451857010</v>
      </c>
      <c r="F249" s="63">
        <f>SUM(F240:F248)</f>
        <v>1448505792</v>
      </c>
      <c r="G249" s="72">
        <f>SUM(G240:G248)</f>
        <v>1003351218</v>
      </c>
      <c r="H249" s="93">
        <f>F249/E249*100</f>
        <v>59.077906504833244</v>
      </c>
      <c r="I249" s="66">
        <f>SUM(I240:I248)</f>
        <v>49507</v>
      </c>
      <c r="J249" s="447">
        <v>0</v>
      </c>
    </row>
    <row r="250" spans="3:10" x14ac:dyDescent="0.3">
      <c r="C250" s="32"/>
      <c r="D250" s="12"/>
      <c r="E250" s="15"/>
      <c r="F250" s="61"/>
      <c r="G250" s="17"/>
      <c r="H250" s="71"/>
      <c r="I250" s="21"/>
      <c r="J250" s="446"/>
    </row>
    <row r="251" spans="3:10" x14ac:dyDescent="0.3">
      <c r="C251" s="32" t="s">
        <v>18</v>
      </c>
      <c r="D251" s="68" t="s">
        <v>19</v>
      </c>
      <c r="E251" s="15"/>
      <c r="F251" s="61"/>
      <c r="G251" s="17"/>
      <c r="H251" s="71"/>
      <c r="I251" s="21"/>
      <c r="J251" s="446"/>
    </row>
    <row r="252" spans="3:10" x14ac:dyDescent="0.3">
      <c r="C252" s="14">
        <v>9</v>
      </c>
      <c r="D252" s="12" t="s">
        <v>82</v>
      </c>
      <c r="E252" s="15">
        <v>246999924</v>
      </c>
      <c r="F252" s="61">
        <v>115277845</v>
      </c>
      <c r="G252" s="17">
        <f t="shared" ref="G252:G260" si="6">E252-F252</f>
        <v>131722079</v>
      </c>
      <c r="H252" s="62">
        <f t="shared" ref="H252:H260" si="7">F252/E252*100</f>
        <v>46.67120666806359</v>
      </c>
      <c r="I252" s="21">
        <v>6480</v>
      </c>
      <c r="J252" s="22">
        <v>0</v>
      </c>
    </row>
    <row r="253" spans="3:10" x14ac:dyDescent="0.3">
      <c r="C253" s="14">
        <v>10</v>
      </c>
      <c r="D253" s="12" t="s">
        <v>83</v>
      </c>
      <c r="E253" s="15">
        <v>143212898</v>
      </c>
      <c r="F253" s="61">
        <v>77025425</v>
      </c>
      <c r="G253" s="17">
        <f t="shared" si="6"/>
        <v>66187473</v>
      </c>
      <c r="H253" s="62">
        <f t="shared" si="7"/>
        <v>53.783860305654876</v>
      </c>
      <c r="I253" s="21">
        <v>7122</v>
      </c>
      <c r="J253" s="22">
        <v>0</v>
      </c>
    </row>
    <row r="254" spans="3:10" x14ac:dyDescent="0.3">
      <c r="C254" s="14">
        <v>11</v>
      </c>
      <c r="D254" s="12" t="s">
        <v>84</v>
      </c>
      <c r="E254" s="15">
        <v>150620616</v>
      </c>
      <c r="F254" s="61">
        <v>126792264</v>
      </c>
      <c r="G254" s="17">
        <f t="shared" si="6"/>
        <v>23828352</v>
      </c>
      <c r="H254" s="62">
        <f t="shared" si="7"/>
        <v>84.179886769285289</v>
      </c>
      <c r="I254" s="21">
        <v>5900</v>
      </c>
      <c r="J254" s="22">
        <v>0</v>
      </c>
    </row>
    <row r="255" spans="3:10" x14ac:dyDescent="0.3">
      <c r="C255" s="14">
        <v>12</v>
      </c>
      <c r="D255" s="12" t="s">
        <v>385</v>
      </c>
      <c r="E255" s="15">
        <v>73759900</v>
      </c>
      <c r="F255" s="61">
        <v>33041344</v>
      </c>
      <c r="G255" s="17">
        <f t="shared" si="6"/>
        <v>40718556</v>
      </c>
      <c r="H255" s="62">
        <f t="shared" si="7"/>
        <v>44.795809104947267</v>
      </c>
      <c r="I255" s="21">
        <v>3345</v>
      </c>
      <c r="J255" s="22">
        <v>0</v>
      </c>
    </row>
    <row r="256" spans="3:10" x14ac:dyDescent="0.3">
      <c r="C256" s="14">
        <v>13</v>
      </c>
      <c r="D256" s="12" t="s">
        <v>86</v>
      </c>
      <c r="E256" s="15">
        <v>85964354</v>
      </c>
      <c r="F256" s="61">
        <v>85964354</v>
      </c>
      <c r="G256" s="17">
        <f t="shared" si="6"/>
        <v>0</v>
      </c>
      <c r="H256" s="62">
        <f t="shared" si="7"/>
        <v>100</v>
      </c>
      <c r="I256" s="21">
        <v>4247</v>
      </c>
      <c r="J256" s="22" t="s">
        <v>21</v>
      </c>
    </row>
    <row r="257" spans="3:11" x14ac:dyDescent="0.3">
      <c r="C257" s="14">
        <v>14</v>
      </c>
      <c r="D257" s="12" t="s">
        <v>87</v>
      </c>
      <c r="E257" s="15">
        <v>140895188</v>
      </c>
      <c r="F257" s="61">
        <v>140895188</v>
      </c>
      <c r="G257" s="17">
        <f t="shared" si="6"/>
        <v>0</v>
      </c>
      <c r="H257" s="62">
        <f t="shared" si="7"/>
        <v>100</v>
      </c>
      <c r="I257" s="21">
        <v>5583</v>
      </c>
      <c r="J257" s="22" t="s">
        <v>21</v>
      </c>
    </row>
    <row r="258" spans="3:11" x14ac:dyDescent="0.3">
      <c r="C258" s="14">
        <v>15</v>
      </c>
      <c r="D258" s="12" t="s">
        <v>88</v>
      </c>
      <c r="E258" s="15">
        <v>75320917</v>
      </c>
      <c r="F258" s="61">
        <v>75320917</v>
      </c>
      <c r="G258" s="17">
        <f t="shared" si="6"/>
        <v>0</v>
      </c>
      <c r="H258" s="62">
        <f t="shared" si="7"/>
        <v>100</v>
      </c>
      <c r="I258" s="21">
        <v>3343</v>
      </c>
      <c r="J258" s="22" t="s">
        <v>21</v>
      </c>
    </row>
    <row r="259" spans="3:11" x14ac:dyDescent="0.3">
      <c r="C259" s="14">
        <v>16</v>
      </c>
      <c r="D259" s="12" t="s">
        <v>89</v>
      </c>
      <c r="E259" s="15">
        <v>60428627</v>
      </c>
      <c r="F259" s="61">
        <v>60428627</v>
      </c>
      <c r="G259" s="17">
        <f t="shared" si="6"/>
        <v>0</v>
      </c>
      <c r="H259" s="62">
        <f t="shared" si="7"/>
        <v>100</v>
      </c>
      <c r="I259" s="21">
        <v>3595</v>
      </c>
      <c r="J259" s="22" t="s">
        <v>21</v>
      </c>
    </row>
    <row r="260" spans="3:11" x14ac:dyDescent="0.3">
      <c r="C260" s="14">
        <v>17</v>
      </c>
      <c r="D260" s="12" t="s">
        <v>90</v>
      </c>
      <c r="E260" s="15">
        <v>137741477</v>
      </c>
      <c r="F260" s="61">
        <v>76732628</v>
      </c>
      <c r="G260" s="17">
        <f t="shared" si="6"/>
        <v>61008849</v>
      </c>
      <c r="H260" s="62">
        <f t="shared" si="7"/>
        <v>55.707713951695169</v>
      </c>
      <c r="I260" s="21">
        <v>3243</v>
      </c>
      <c r="J260" s="22">
        <v>0</v>
      </c>
    </row>
    <row r="261" spans="3:11" x14ac:dyDescent="0.3">
      <c r="C261" s="95"/>
      <c r="D261" s="12"/>
      <c r="E261" s="15"/>
      <c r="F261" s="61"/>
      <c r="G261" s="17"/>
      <c r="H261" s="44"/>
      <c r="I261" s="19"/>
      <c r="J261" s="441"/>
    </row>
    <row r="262" spans="3:11" x14ac:dyDescent="0.3">
      <c r="C262" s="531" t="s">
        <v>17</v>
      </c>
      <c r="D262" s="532"/>
      <c r="E262" s="27">
        <f>SUM(E252:E261)</f>
        <v>1114943901</v>
      </c>
      <c r="F262" s="64">
        <f>SUM(F252:F261)</f>
        <v>791478592</v>
      </c>
      <c r="G262" s="72">
        <f>SUM(G252:G261)</f>
        <v>323465309</v>
      </c>
      <c r="H262" s="93">
        <f>F262/E262*100</f>
        <v>70.988198714762063</v>
      </c>
      <c r="I262" s="98">
        <f>SUM(I252:I261)</f>
        <v>42858</v>
      </c>
      <c r="J262" s="195">
        <v>4</v>
      </c>
    </row>
    <row r="263" spans="3:11" x14ac:dyDescent="0.3">
      <c r="C263" s="548"/>
      <c r="D263" s="549"/>
      <c r="E263" s="15"/>
      <c r="F263" s="71"/>
      <c r="G263" s="17"/>
      <c r="H263" s="44"/>
      <c r="I263" s="19"/>
      <c r="J263" s="442"/>
    </row>
    <row r="264" spans="3:11" ht="19.5" thickBot="1" x14ac:dyDescent="0.35">
      <c r="C264" s="533" t="s">
        <v>31</v>
      </c>
      <c r="D264" s="534"/>
      <c r="E264" s="84">
        <f>E249+E262</f>
        <v>3566800911</v>
      </c>
      <c r="F264" s="85">
        <f>F249+F262</f>
        <v>2239984384</v>
      </c>
      <c r="G264" s="48">
        <f>G249+G262</f>
        <v>1326816527</v>
      </c>
      <c r="H264" s="99">
        <f>F264/E264*100</f>
        <v>62.800936746760861</v>
      </c>
      <c r="I264" s="86">
        <f>SUM(I249+I262)</f>
        <v>92365</v>
      </c>
      <c r="J264" s="279">
        <f>J249+J262</f>
        <v>4</v>
      </c>
      <c r="K264" s="100"/>
    </row>
    <row r="265" spans="3:11" x14ac:dyDescent="0.3">
      <c r="E265" s="79"/>
    </row>
    <row r="266" spans="3:11" x14ac:dyDescent="0.3">
      <c r="E266" s="101"/>
      <c r="F266" s="529"/>
      <c r="G266" s="529"/>
      <c r="H266" s="529"/>
      <c r="I266" s="529"/>
      <c r="J266" s="529"/>
    </row>
    <row r="267" spans="3:11" x14ac:dyDescent="0.3">
      <c r="F267" s="529" t="s">
        <v>420</v>
      </c>
      <c r="G267" s="529"/>
      <c r="H267" s="529"/>
      <c r="I267" s="529"/>
      <c r="J267" s="529"/>
      <c r="K267" s="52"/>
    </row>
    <row r="268" spans="3:11" x14ac:dyDescent="0.3">
      <c r="F268" s="529" t="s">
        <v>33</v>
      </c>
      <c r="G268" s="529"/>
      <c r="H268" s="529"/>
      <c r="I268" s="529"/>
      <c r="J268" s="529"/>
      <c r="K268" s="52"/>
    </row>
    <row r="269" spans="3:11" x14ac:dyDescent="0.3">
      <c r="F269" s="529" t="s">
        <v>421</v>
      </c>
      <c r="G269" s="529"/>
      <c r="H269" s="529"/>
      <c r="I269" s="529"/>
      <c r="J269" s="529"/>
      <c r="K269" s="3"/>
    </row>
    <row r="270" spans="3:11" x14ac:dyDescent="0.3">
      <c r="G270" s="3"/>
      <c r="H270" s="3"/>
      <c r="I270" s="3"/>
      <c r="J270" s="513"/>
      <c r="K270" s="3"/>
    </row>
    <row r="271" spans="3:11" x14ac:dyDescent="0.3">
      <c r="G271" s="3"/>
      <c r="H271" s="3"/>
      <c r="I271" s="3"/>
      <c r="J271" s="513"/>
      <c r="K271" s="3"/>
    </row>
    <row r="272" spans="3:11" x14ac:dyDescent="0.3">
      <c r="G272" s="3"/>
      <c r="H272" s="3"/>
      <c r="I272" s="3"/>
      <c r="J272" s="513"/>
      <c r="K272" s="3"/>
    </row>
    <row r="273" spans="5:11" x14ac:dyDescent="0.3">
      <c r="F273" s="530" t="s">
        <v>422</v>
      </c>
      <c r="G273" s="530"/>
      <c r="H273" s="530"/>
      <c r="I273" s="530"/>
      <c r="J273" s="530"/>
      <c r="K273" s="3"/>
    </row>
    <row r="274" spans="5:11" x14ac:dyDescent="0.3">
      <c r="F274" s="529" t="s">
        <v>35</v>
      </c>
      <c r="G274" s="529"/>
      <c r="H274" s="529"/>
      <c r="I274" s="529"/>
      <c r="J274" s="529"/>
      <c r="K274" s="52"/>
    </row>
    <row r="275" spans="5:11" x14ac:dyDescent="0.3">
      <c r="F275" s="529" t="s">
        <v>423</v>
      </c>
      <c r="G275" s="529"/>
      <c r="H275" s="529"/>
      <c r="I275" s="529"/>
      <c r="J275" s="529"/>
      <c r="K275" s="52"/>
    </row>
    <row r="276" spans="5:11" x14ac:dyDescent="0.3">
      <c r="E276" s="15"/>
      <c r="G276" s="53"/>
      <c r="H276" s="53"/>
      <c r="I276" s="53"/>
      <c r="J276" s="439"/>
      <c r="K276" s="53"/>
    </row>
    <row r="277" spans="5:11" x14ac:dyDescent="0.3">
      <c r="E277" s="15"/>
      <c r="G277" s="53"/>
      <c r="H277" s="53"/>
      <c r="I277" s="53"/>
      <c r="J277" s="439"/>
      <c r="K277" s="53"/>
    </row>
    <row r="278" spans="5:11" x14ac:dyDescent="0.3">
      <c r="E278" s="15"/>
      <c r="G278" s="53"/>
      <c r="H278" s="53"/>
      <c r="I278" s="53"/>
      <c r="J278" s="439"/>
      <c r="K278" s="53"/>
    </row>
    <row r="279" spans="5:11" x14ac:dyDescent="0.3">
      <c r="E279" s="15"/>
      <c r="G279" s="53"/>
      <c r="H279" s="53"/>
      <c r="I279" s="53"/>
      <c r="J279" s="439"/>
      <c r="K279" s="53"/>
    </row>
    <row r="280" spans="5:11" x14ac:dyDescent="0.3">
      <c r="E280" s="15"/>
      <c r="G280" s="53"/>
      <c r="H280" s="53"/>
      <c r="I280" s="53"/>
      <c r="J280" s="439"/>
      <c r="K280" s="53"/>
    </row>
    <row r="281" spans="5:11" x14ac:dyDescent="0.3">
      <c r="E281" s="15"/>
      <c r="G281" s="53"/>
      <c r="H281" s="53"/>
      <c r="I281" s="53"/>
      <c r="J281" s="439"/>
      <c r="K281" s="53"/>
    </row>
    <row r="282" spans="5:11" x14ac:dyDescent="0.3">
      <c r="E282" s="15"/>
      <c r="G282" s="53"/>
      <c r="H282" s="53"/>
      <c r="I282" s="53"/>
      <c r="J282" s="439"/>
      <c r="K282" s="53"/>
    </row>
    <row r="283" spans="5:11" x14ac:dyDescent="0.3">
      <c r="E283" s="15"/>
      <c r="G283" s="53"/>
      <c r="H283" s="53"/>
      <c r="I283" s="53"/>
      <c r="J283" s="439"/>
      <c r="K283" s="53"/>
    </row>
    <row r="284" spans="5:11" x14ac:dyDescent="0.3">
      <c r="E284" s="15"/>
      <c r="G284" s="53"/>
      <c r="H284" s="53"/>
      <c r="I284" s="53"/>
      <c r="J284" s="439"/>
      <c r="K284" s="53"/>
    </row>
    <row r="285" spans="5:11" x14ac:dyDescent="0.3">
      <c r="E285" s="15"/>
      <c r="G285" s="53"/>
      <c r="H285" s="53"/>
      <c r="I285" s="53"/>
      <c r="J285" s="439"/>
      <c r="K285" s="53"/>
    </row>
    <row r="286" spans="5:11" x14ac:dyDescent="0.3">
      <c r="E286" s="15"/>
      <c r="G286" s="53"/>
      <c r="H286" s="53"/>
      <c r="I286" s="53"/>
      <c r="J286" s="439"/>
      <c r="K286" s="53"/>
    </row>
    <row r="287" spans="5:11" x14ac:dyDescent="0.3">
      <c r="E287" s="15"/>
      <c r="G287" s="53"/>
      <c r="H287" s="53"/>
      <c r="I287" s="53"/>
      <c r="J287" s="439"/>
      <c r="K287" s="53"/>
    </row>
    <row r="288" spans="5:11" x14ac:dyDescent="0.3">
      <c r="E288" s="15"/>
      <c r="G288" s="53"/>
      <c r="H288" s="53"/>
      <c r="I288" s="53"/>
      <c r="J288" s="439"/>
      <c r="K288" s="53"/>
    </row>
    <row r="289" spans="3:11" x14ac:dyDescent="0.3">
      <c r="E289" s="15"/>
      <c r="G289" s="53"/>
      <c r="H289" s="53"/>
      <c r="I289" s="53"/>
      <c r="J289" s="439"/>
      <c r="K289" s="53"/>
    </row>
    <row r="290" spans="3:11" x14ac:dyDescent="0.3">
      <c r="E290" s="15"/>
      <c r="G290" s="53"/>
      <c r="H290" s="53"/>
      <c r="I290" s="53"/>
      <c r="J290" s="439"/>
      <c r="K290" s="53"/>
    </row>
    <row r="291" spans="3:11" x14ac:dyDescent="0.3">
      <c r="E291" s="15"/>
      <c r="G291" s="53"/>
      <c r="H291" s="53"/>
      <c r="I291" s="53"/>
      <c r="J291" s="439"/>
      <c r="K291" s="53"/>
    </row>
    <row r="292" spans="3:11" x14ac:dyDescent="0.3">
      <c r="C292" s="515" t="s">
        <v>414</v>
      </c>
      <c r="D292" s="515"/>
      <c r="E292" s="515"/>
      <c r="F292" s="515"/>
      <c r="G292" s="515"/>
      <c r="H292" s="515"/>
      <c r="I292" s="515"/>
      <c r="J292" s="515"/>
    </row>
    <row r="293" spans="3:11" x14ac:dyDescent="0.3">
      <c r="C293" s="529" t="s">
        <v>407</v>
      </c>
      <c r="D293" s="529"/>
      <c r="E293" s="529"/>
      <c r="F293" s="529"/>
      <c r="G293" s="529"/>
      <c r="H293" s="529"/>
      <c r="I293" s="529"/>
      <c r="J293" s="529"/>
    </row>
    <row r="294" spans="3:11" x14ac:dyDescent="0.3">
      <c r="C294" s="515" t="s">
        <v>425</v>
      </c>
      <c r="D294" s="515"/>
      <c r="E294" s="515"/>
      <c r="F294" s="515"/>
      <c r="G294" s="515"/>
      <c r="H294" s="515"/>
      <c r="I294" s="515"/>
      <c r="J294" s="515"/>
    </row>
    <row r="295" spans="3:11" ht="19.5" thickBot="1" x14ac:dyDescent="0.35">
      <c r="C295" s="54"/>
      <c r="D295" s="54"/>
      <c r="E295" s="54"/>
      <c r="F295" s="54"/>
      <c r="G295" s="54"/>
      <c r="H295" s="54"/>
      <c r="I295" s="54"/>
    </row>
    <row r="296" spans="3:11" x14ac:dyDescent="0.3">
      <c r="C296" s="535" t="s">
        <v>2</v>
      </c>
      <c r="D296" s="519" t="s">
        <v>406</v>
      </c>
      <c r="E296" s="521" t="s">
        <v>4</v>
      </c>
      <c r="F296" s="539" t="s">
        <v>5</v>
      </c>
      <c r="G296" s="539" t="s">
        <v>6</v>
      </c>
      <c r="H296" s="541" t="s">
        <v>7</v>
      </c>
      <c r="I296" s="55" t="s">
        <v>8</v>
      </c>
      <c r="J296" s="543" t="s">
        <v>9</v>
      </c>
    </row>
    <row r="297" spans="3:11" x14ac:dyDescent="0.3">
      <c r="C297" s="545"/>
      <c r="D297" s="520"/>
      <c r="E297" s="522"/>
      <c r="F297" s="546"/>
      <c r="G297" s="546"/>
      <c r="H297" s="547"/>
      <c r="I297" s="80" t="s">
        <v>10</v>
      </c>
      <c r="J297" s="544"/>
    </row>
    <row r="298" spans="3:11" x14ac:dyDescent="0.3">
      <c r="C298" s="7" t="s">
        <v>11</v>
      </c>
      <c r="D298" s="8" t="s">
        <v>12</v>
      </c>
      <c r="E298" s="9"/>
      <c r="F298" s="10"/>
      <c r="G298" s="11"/>
      <c r="H298" s="10"/>
      <c r="I298" s="12"/>
      <c r="J298" s="441"/>
    </row>
    <row r="299" spans="3:11" x14ac:dyDescent="0.3">
      <c r="C299" s="14">
        <v>1</v>
      </c>
      <c r="D299" s="12" t="s">
        <v>92</v>
      </c>
      <c r="E299" s="15">
        <v>386053095</v>
      </c>
      <c r="F299" s="61">
        <v>255654996</v>
      </c>
      <c r="G299" s="17">
        <f>E299-F299</f>
        <v>130398099</v>
      </c>
      <c r="H299" s="62">
        <f>F299/E299*100</f>
        <v>66.222755188635389</v>
      </c>
      <c r="I299" s="21">
        <v>7670</v>
      </c>
      <c r="J299" s="22">
        <v>0</v>
      </c>
    </row>
    <row r="300" spans="3:11" x14ac:dyDescent="0.3">
      <c r="C300" s="14">
        <v>2</v>
      </c>
      <c r="D300" s="12" t="s">
        <v>93</v>
      </c>
      <c r="E300" s="15">
        <v>158129643</v>
      </c>
      <c r="F300" s="61">
        <v>129189853</v>
      </c>
      <c r="G300" s="17">
        <f>E300-F300</f>
        <v>28939790</v>
      </c>
      <c r="H300" s="62">
        <f>F300/E300*100</f>
        <v>81.69869390016899</v>
      </c>
      <c r="I300" s="21">
        <v>6946</v>
      </c>
      <c r="J300" s="22">
        <v>0</v>
      </c>
    </row>
    <row r="301" spans="3:11" x14ac:dyDescent="0.3">
      <c r="C301" s="14">
        <v>3</v>
      </c>
      <c r="D301" s="12" t="s">
        <v>94</v>
      </c>
      <c r="E301" s="15">
        <v>159636541</v>
      </c>
      <c r="F301" s="61">
        <v>108781460</v>
      </c>
      <c r="G301" s="17">
        <f>E301-F301</f>
        <v>50855081</v>
      </c>
      <c r="H301" s="479">
        <f t="shared" ref="H301:H302" si="8">F301/E301*100</f>
        <v>68.143207888725172</v>
      </c>
      <c r="I301" s="21">
        <v>3995</v>
      </c>
      <c r="J301" s="22">
        <v>0</v>
      </c>
    </row>
    <row r="302" spans="3:11" x14ac:dyDescent="0.3">
      <c r="C302" s="14">
        <v>4</v>
      </c>
      <c r="D302" s="12" t="s">
        <v>380</v>
      </c>
      <c r="E302" s="15">
        <v>167924233</v>
      </c>
      <c r="F302" s="61">
        <v>6999523</v>
      </c>
      <c r="G302" s="17">
        <f>E302-F302</f>
        <v>160924710</v>
      </c>
      <c r="H302" s="62">
        <f t="shared" si="8"/>
        <v>4.1682625997166234</v>
      </c>
      <c r="I302" s="21">
        <v>3727</v>
      </c>
      <c r="J302" s="22">
        <v>0</v>
      </c>
    </row>
    <row r="303" spans="3:11" x14ac:dyDescent="0.3">
      <c r="C303" s="14"/>
      <c r="D303" s="12"/>
      <c r="E303" s="15"/>
      <c r="F303" s="61"/>
      <c r="G303" s="17"/>
      <c r="H303" s="44"/>
      <c r="I303" s="21"/>
      <c r="J303" s="441"/>
    </row>
    <row r="304" spans="3:11" x14ac:dyDescent="0.3">
      <c r="C304" s="406"/>
      <c r="D304" s="92" t="s">
        <v>17</v>
      </c>
      <c r="E304" s="27">
        <f>SUM(E299:E303)</f>
        <v>871743512</v>
      </c>
      <c r="F304" s="63">
        <f>SUM(F299:F303)</f>
        <v>500625832</v>
      </c>
      <c r="G304" s="72">
        <f>SUM(G299:G303)</f>
        <v>371117680</v>
      </c>
      <c r="H304" s="93">
        <f>F304/E304*100</f>
        <v>57.428111033649998</v>
      </c>
      <c r="I304" s="66">
        <f>SUM(I299:I303)</f>
        <v>22338</v>
      </c>
      <c r="J304" s="195">
        <v>0</v>
      </c>
    </row>
    <row r="305" spans="3:11" x14ac:dyDescent="0.3">
      <c r="C305" s="32"/>
      <c r="D305" s="12"/>
      <c r="E305" s="15"/>
      <c r="F305" s="61"/>
      <c r="G305" s="17"/>
      <c r="H305" s="71"/>
      <c r="I305" s="21"/>
      <c r="J305" s="448"/>
    </row>
    <row r="306" spans="3:11" x14ac:dyDescent="0.3">
      <c r="C306" s="32" t="s">
        <v>18</v>
      </c>
      <c r="D306" s="35" t="s">
        <v>19</v>
      </c>
      <c r="E306" s="15"/>
      <c r="F306" s="61"/>
      <c r="G306" s="17"/>
      <c r="H306" s="71"/>
      <c r="I306" s="21"/>
      <c r="J306" s="449"/>
    </row>
    <row r="307" spans="3:11" x14ac:dyDescent="0.3">
      <c r="C307" s="14">
        <v>5</v>
      </c>
      <c r="D307" s="12" t="s">
        <v>96</v>
      </c>
      <c r="E307" s="15">
        <v>93746869</v>
      </c>
      <c r="F307" s="61">
        <v>93746869</v>
      </c>
      <c r="G307" s="17">
        <f t="shared" ref="G307:G317" si="9">E307-F307</f>
        <v>0</v>
      </c>
      <c r="H307" s="62">
        <f>F307/E307*100</f>
        <v>100</v>
      </c>
      <c r="I307" s="21">
        <v>4051</v>
      </c>
      <c r="J307" s="194" t="s">
        <v>21</v>
      </c>
    </row>
    <row r="308" spans="3:11" x14ac:dyDescent="0.3">
      <c r="C308" s="14">
        <v>6</v>
      </c>
      <c r="D308" s="12" t="s">
        <v>97</v>
      </c>
      <c r="E308" s="15">
        <v>122327813</v>
      </c>
      <c r="F308" s="61">
        <v>79171946</v>
      </c>
      <c r="G308" s="17">
        <f t="shared" si="9"/>
        <v>43155867</v>
      </c>
      <c r="H308" s="62">
        <f>F308/E308*100</f>
        <v>64.72113255225122</v>
      </c>
      <c r="I308" s="21">
        <v>5690</v>
      </c>
      <c r="J308" s="194">
        <v>0</v>
      </c>
    </row>
    <row r="309" spans="3:11" x14ac:dyDescent="0.3">
      <c r="C309" s="14">
        <v>7</v>
      </c>
      <c r="D309" s="12" t="s">
        <v>98</v>
      </c>
      <c r="E309" s="15">
        <v>200944791</v>
      </c>
      <c r="F309" s="61">
        <v>107962652</v>
      </c>
      <c r="G309" s="17">
        <f t="shared" si="9"/>
        <v>92982139</v>
      </c>
      <c r="H309" s="62">
        <f>F309/E309*100</f>
        <v>53.727519615076758</v>
      </c>
      <c r="I309" s="21">
        <v>7716</v>
      </c>
      <c r="J309" s="194">
        <v>0</v>
      </c>
    </row>
    <row r="310" spans="3:11" x14ac:dyDescent="0.3">
      <c r="C310" s="14">
        <v>8</v>
      </c>
      <c r="D310" s="12" t="s">
        <v>99</v>
      </c>
      <c r="E310" s="15">
        <v>141873007</v>
      </c>
      <c r="F310" s="61">
        <v>141873007</v>
      </c>
      <c r="G310" s="17">
        <f t="shared" si="9"/>
        <v>0</v>
      </c>
      <c r="H310" s="62">
        <f>F310/E310*100</f>
        <v>100</v>
      </c>
      <c r="I310" s="21">
        <v>6220</v>
      </c>
      <c r="J310" s="194" t="s">
        <v>21</v>
      </c>
    </row>
    <row r="311" spans="3:11" x14ac:dyDescent="0.3">
      <c r="C311" s="14">
        <v>9</v>
      </c>
      <c r="D311" s="12" t="s">
        <v>100</v>
      </c>
      <c r="E311" s="15">
        <v>127047834</v>
      </c>
      <c r="F311" s="61">
        <v>91370808</v>
      </c>
      <c r="G311" s="17">
        <f t="shared" si="9"/>
        <v>35677026</v>
      </c>
      <c r="H311" s="62">
        <f>F311/E311*100</f>
        <v>71.918430344904579</v>
      </c>
      <c r="I311" s="21">
        <v>4511</v>
      </c>
      <c r="J311" s="194">
        <v>0</v>
      </c>
    </row>
    <row r="312" spans="3:11" x14ac:dyDescent="0.3">
      <c r="C312" s="14">
        <v>10</v>
      </c>
      <c r="D312" s="12" t="s">
        <v>101</v>
      </c>
      <c r="E312" s="15">
        <v>202954389</v>
      </c>
      <c r="F312" s="61">
        <v>100420429</v>
      </c>
      <c r="G312" s="17">
        <f t="shared" si="9"/>
        <v>102533960</v>
      </c>
      <c r="H312" s="62">
        <f t="shared" ref="H312:H317" si="10">F312/E312*100</f>
        <v>49.479308870723656</v>
      </c>
      <c r="I312" s="21">
        <v>6696</v>
      </c>
      <c r="J312" s="194">
        <v>0</v>
      </c>
    </row>
    <row r="313" spans="3:11" x14ac:dyDescent="0.3">
      <c r="C313" s="14">
        <v>11</v>
      </c>
      <c r="D313" s="12" t="s">
        <v>102</v>
      </c>
      <c r="E313" s="15">
        <v>125291739</v>
      </c>
      <c r="F313" s="61">
        <v>60148467</v>
      </c>
      <c r="G313" s="17">
        <f t="shared" si="9"/>
        <v>65143272</v>
      </c>
      <c r="H313" s="62">
        <f>F313/E313*100</f>
        <v>48.006730116500343</v>
      </c>
      <c r="I313" s="21">
        <v>5518</v>
      </c>
      <c r="J313" s="194">
        <v>0</v>
      </c>
    </row>
    <row r="314" spans="3:11" x14ac:dyDescent="0.3">
      <c r="C314" s="14">
        <v>12</v>
      </c>
      <c r="D314" s="12" t="s">
        <v>103</v>
      </c>
      <c r="E314" s="15">
        <v>146892140</v>
      </c>
      <c r="F314" s="71">
        <v>146892140</v>
      </c>
      <c r="G314" s="17">
        <f t="shared" si="9"/>
        <v>0</v>
      </c>
      <c r="H314" s="62">
        <f t="shared" si="10"/>
        <v>100</v>
      </c>
      <c r="I314" s="21">
        <v>5536</v>
      </c>
      <c r="J314" s="194" t="s">
        <v>21</v>
      </c>
      <c r="K314" s="108"/>
    </row>
    <row r="315" spans="3:11" x14ac:dyDescent="0.3">
      <c r="C315" s="14">
        <v>13</v>
      </c>
      <c r="D315" s="12" t="s">
        <v>104</v>
      </c>
      <c r="E315" s="15">
        <v>96997335</v>
      </c>
      <c r="F315" s="61">
        <v>47538585</v>
      </c>
      <c r="G315" s="17">
        <f t="shared" si="9"/>
        <v>49458750</v>
      </c>
      <c r="H315" s="62">
        <f t="shared" si="10"/>
        <v>49.010197032732911</v>
      </c>
      <c r="I315" s="19">
        <v>4756</v>
      </c>
      <c r="J315" s="194">
        <v>0</v>
      </c>
    </row>
    <row r="316" spans="3:11" x14ac:dyDescent="0.3">
      <c r="C316" s="14">
        <v>14</v>
      </c>
      <c r="D316" s="12" t="s">
        <v>105</v>
      </c>
      <c r="E316" s="15">
        <v>225651600</v>
      </c>
      <c r="F316" s="61">
        <v>62654835</v>
      </c>
      <c r="G316" s="17">
        <f t="shared" si="9"/>
        <v>162996765</v>
      </c>
      <c r="H316" s="62">
        <f t="shared" si="10"/>
        <v>27.766182468903388</v>
      </c>
      <c r="I316" s="19">
        <v>5008</v>
      </c>
      <c r="J316" s="194">
        <v>0</v>
      </c>
    </row>
    <row r="317" spans="3:11" x14ac:dyDescent="0.3">
      <c r="C317" s="14">
        <v>15</v>
      </c>
      <c r="D317" s="12" t="s">
        <v>106</v>
      </c>
      <c r="E317" s="15">
        <v>122292916</v>
      </c>
      <c r="F317" s="61">
        <v>122292916</v>
      </c>
      <c r="G317" s="17">
        <f t="shared" si="9"/>
        <v>0</v>
      </c>
      <c r="H317" s="62">
        <f t="shared" si="10"/>
        <v>100</v>
      </c>
      <c r="I317" s="19">
        <v>3963</v>
      </c>
      <c r="J317" s="194" t="s">
        <v>21</v>
      </c>
    </row>
    <row r="318" spans="3:11" x14ac:dyDescent="0.3">
      <c r="C318" s="95"/>
      <c r="D318" s="12"/>
      <c r="E318" s="15"/>
      <c r="F318" s="71"/>
      <c r="G318" s="17"/>
      <c r="H318" s="44"/>
      <c r="I318" s="19"/>
      <c r="J318" s="450"/>
    </row>
    <row r="319" spans="3:11" x14ac:dyDescent="0.3">
      <c r="C319" s="96"/>
      <c r="D319" s="92" t="s">
        <v>17</v>
      </c>
      <c r="E319" s="27">
        <f>SUM(E307:E318)</f>
        <v>1606020433</v>
      </c>
      <c r="F319" s="64">
        <f>SUM(F307:F318)</f>
        <v>1054072654</v>
      </c>
      <c r="G319" s="72">
        <f>SUM(G307:G318)</f>
        <v>551947779</v>
      </c>
      <c r="H319" s="93">
        <f>F319/E319*100</f>
        <v>65.632580528942754</v>
      </c>
      <c r="I319" s="98">
        <f>SUM(I307:I318)</f>
        <v>59665</v>
      </c>
      <c r="J319" s="195">
        <v>4</v>
      </c>
    </row>
    <row r="320" spans="3:11" x14ac:dyDescent="0.3">
      <c r="C320" s="82"/>
      <c r="D320" s="12"/>
      <c r="E320" s="15"/>
      <c r="F320" s="71"/>
      <c r="G320" s="17"/>
      <c r="H320" s="97"/>
      <c r="I320" s="19"/>
      <c r="J320" s="442"/>
    </row>
    <row r="321" spans="3:11" ht="19.5" thickBot="1" x14ac:dyDescent="0.35">
      <c r="C321" s="111"/>
      <c r="D321" s="112" t="s">
        <v>31</v>
      </c>
      <c r="E321" s="84">
        <f>E304+E319</f>
        <v>2477763945</v>
      </c>
      <c r="F321" s="85">
        <f>F319+F304</f>
        <v>1554698486</v>
      </c>
      <c r="G321" s="48">
        <f>G304+G319</f>
        <v>923065459</v>
      </c>
      <c r="H321" s="419">
        <f>F321/E321*100</f>
        <v>62.746029101654401</v>
      </c>
      <c r="I321" s="114">
        <f>I304+I319</f>
        <v>82003</v>
      </c>
      <c r="J321" s="115">
        <f>J304+J319</f>
        <v>4</v>
      </c>
    </row>
    <row r="322" spans="3:11" x14ac:dyDescent="0.3">
      <c r="E322" s="79"/>
    </row>
    <row r="323" spans="3:11" x14ac:dyDescent="0.3">
      <c r="E323" s="79"/>
      <c r="F323" s="529"/>
      <c r="G323" s="529"/>
      <c r="H323" s="529"/>
      <c r="I323" s="529"/>
      <c r="J323" s="529"/>
      <c r="K323" s="52"/>
    </row>
    <row r="324" spans="3:11" x14ac:dyDescent="0.3">
      <c r="F324" s="529" t="s">
        <v>420</v>
      </c>
      <c r="G324" s="529"/>
      <c r="H324" s="529"/>
      <c r="I324" s="529"/>
      <c r="J324" s="529"/>
      <c r="K324" s="52"/>
    </row>
    <row r="325" spans="3:11" x14ac:dyDescent="0.3">
      <c r="F325" s="529" t="s">
        <v>33</v>
      </c>
      <c r="G325" s="529"/>
      <c r="H325" s="529"/>
      <c r="I325" s="529"/>
      <c r="J325" s="529"/>
      <c r="K325" s="52"/>
    </row>
    <row r="326" spans="3:11" x14ac:dyDescent="0.3">
      <c r="F326" s="529" t="s">
        <v>421</v>
      </c>
      <c r="G326" s="529"/>
      <c r="H326" s="529"/>
      <c r="I326" s="529"/>
      <c r="J326" s="529"/>
      <c r="K326" s="3"/>
    </row>
    <row r="327" spans="3:11" x14ac:dyDescent="0.3">
      <c r="G327" s="3"/>
      <c r="H327" s="3"/>
      <c r="I327" s="3"/>
      <c r="J327" s="513"/>
      <c r="K327" s="3"/>
    </row>
    <row r="328" spans="3:11" x14ac:dyDescent="0.3">
      <c r="G328" s="3"/>
      <c r="H328" s="3"/>
      <c r="I328" s="3"/>
      <c r="J328" s="513"/>
      <c r="K328" s="3"/>
    </row>
    <row r="329" spans="3:11" x14ac:dyDescent="0.3">
      <c r="G329" s="3"/>
      <c r="H329" s="3"/>
      <c r="I329" s="3"/>
      <c r="J329" s="513"/>
      <c r="K329" s="3"/>
    </row>
    <row r="330" spans="3:11" x14ac:dyDescent="0.3">
      <c r="F330" s="530" t="s">
        <v>422</v>
      </c>
      <c r="G330" s="530"/>
      <c r="H330" s="530"/>
      <c r="I330" s="530"/>
      <c r="J330" s="530"/>
      <c r="K330" s="3"/>
    </row>
    <row r="331" spans="3:11" x14ac:dyDescent="0.3">
      <c r="F331" s="529" t="s">
        <v>35</v>
      </c>
      <c r="G331" s="529"/>
      <c r="H331" s="529"/>
      <c r="I331" s="529"/>
      <c r="J331" s="529"/>
      <c r="K331" s="52"/>
    </row>
    <row r="332" spans="3:11" x14ac:dyDescent="0.3">
      <c r="F332" s="529" t="s">
        <v>423</v>
      </c>
      <c r="G332" s="529"/>
      <c r="H332" s="529"/>
      <c r="I332" s="529"/>
      <c r="J332" s="529"/>
      <c r="K332" s="52"/>
    </row>
    <row r="333" spans="3:11" x14ac:dyDescent="0.3">
      <c r="E333" s="79"/>
      <c r="G333" s="53"/>
      <c r="H333" s="53"/>
      <c r="I333" s="53"/>
      <c r="J333" s="439"/>
      <c r="K333" s="53"/>
    </row>
    <row r="334" spans="3:11" x14ac:dyDescent="0.3">
      <c r="E334" s="79"/>
      <c r="G334" s="53"/>
      <c r="H334" s="53"/>
      <c r="I334" s="53"/>
      <c r="J334" s="439"/>
      <c r="K334" s="53"/>
    </row>
    <row r="335" spans="3:11" x14ac:dyDescent="0.3">
      <c r="E335" s="79"/>
      <c r="G335" s="53"/>
      <c r="H335" s="53"/>
      <c r="I335" s="53"/>
      <c r="J335" s="439"/>
      <c r="K335" s="53"/>
    </row>
    <row r="336" spans="3:11" x14ac:dyDescent="0.3">
      <c r="E336" s="79"/>
      <c r="G336" s="53"/>
      <c r="H336" s="53"/>
      <c r="I336" s="53"/>
      <c r="J336" s="439"/>
      <c r="K336" s="53"/>
    </row>
    <row r="337" spans="5:11" x14ac:dyDescent="0.3">
      <c r="E337" s="79"/>
      <c r="G337" s="53"/>
      <c r="H337" s="53"/>
      <c r="I337" s="53"/>
      <c r="J337" s="439"/>
      <c r="K337" s="53"/>
    </row>
    <row r="338" spans="5:11" x14ac:dyDescent="0.3">
      <c r="E338" s="79"/>
      <c r="G338" s="53"/>
      <c r="H338" s="53"/>
      <c r="I338" s="53"/>
      <c r="J338" s="439"/>
      <c r="K338" s="53"/>
    </row>
    <row r="339" spans="5:11" x14ac:dyDescent="0.3">
      <c r="E339" s="79"/>
      <c r="G339" s="53"/>
      <c r="H339" s="53"/>
      <c r="I339" s="53"/>
      <c r="J339" s="439"/>
      <c r="K339" s="53"/>
    </row>
    <row r="340" spans="5:11" x14ac:dyDescent="0.3">
      <c r="E340" s="79"/>
      <c r="G340" s="53"/>
      <c r="H340" s="53"/>
      <c r="I340" s="53"/>
      <c r="J340" s="439"/>
      <c r="K340" s="53"/>
    </row>
    <row r="341" spans="5:11" x14ac:dyDescent="0.3">
      <c r="E341" s="79"/>
      <c r="G341" s="53"/>
      <c r="H341" s="53"/>
      <c r="I341" s="53"/>
      <c r="J341" s="439"/>
      <c r="K341" s="53"/>
    </row>
    <row r="342" spans="5:11" x14ac:dyDescent="0.3">
      <c r="E342" s="79"/>
      <c r="G342" s="53"/>
      <c r="H342" s="53"/>
      <c r="I342" s="53"/>
      <c r="J342" s="439"/>
      <c r="K342" s="53"/>
    </row>
    <row r="343" spans="5:11" x14ac:dyDescent="0.3">
      <c r="E343" s="79"/>
      <c r="G343" s="53"/>
      <c r="H343" s="53"/>
      <c r="I343" s="53"/>
      <c r="J343" s="439"/>
      <c r="K343" s="53"/>
    </row>
    <row r="344" spans="5:11" x14ac:dyDescent="0.3">
      <c r="E344" s="79"/>
      <c r="G344" s="53"/>
      <c r="H344" s="53"/>
      <c r="I344" s="53"/>
      <c r="J344" s="439"/>
      <c r="K344" s="53"/>
    </row>
    <row r="345" spans="5:11" x14ac:dyDescent="0.3">
      <c r="E345" s="79"/>
      <c r="G345" s="53"/>
      <c r="H345" s="53"/>
      <c r="I345" s="53"/>
      <c r="J345" s="439"/>
      <c r="K345" s="53"/>
    </row>
    <row r="346" spans="5:11" x14ac:dyDescent="0.3">
      <c r="E346" s="79"/>
      <c r="G346" s="53"/>
      <c r="H346" s="53"/>
      <c r="I346" s="53"/>
      <c r="J346" s="439"/>
      <c r="K346" s="53"/>
    </row>
    <row r="347" spans="5:11" x14ac:dyDescent="0.3">
      <c r="E347" s="79"/>
      <c r="G347" s="53"/>
      <c r="H347" s="53"/>
      <c r="I347" s="53"/>
      <c r="J347" s="439"/>
      <c r="K347" s="53"/>
    </row>
    <row r="348" spans="5:11" x14ac:dyDescent="0.3">
      <c r="E348" s="79"/>
      <c r="G348" s="53"/>
      <c r="H348" s="53"/>
      <c r="I348" s="53"/>
      <c r="J348" s="439"/>
      <c r="K348" s="53"/>
    </row>
    <row r="349" spans="5:11" x14ac:dyDescent="0.3">
      <c r="E349" s="79"/>
      <c r="G349" s="53"/>
      <c r="H349" s="53"/>
      <c r="I349" s="53"/>
      <c r="J349" s="439"/>
      <c r="K349" s="53"/>
    </row>
    <row r="350" spans="5:11" x14ac:dyDescent="0.3">
      <c r="E350" s="79"/>
      <c r="G350" s="53"/>
      <c r="H350" s="53"/>
      <c r="I350" s="53"/>
      <c r="J350" s="439"/>
      <c r="K350" s="53"/>
    </row>
    <row r="351" spans="5:11" x14ac:dyDescent="0.3">
      <c r="E351" s="79"/>
      <c r="G351" s="53"/>
      <c r="H351" s="53"/>
      <c r="I351" s="53"/>
      <c r="J351" s="439"/>
      <c r="K351" s="53"/>
    </row>
    <row r="352" spans="5:11" x14ac:dyDescent="0.3">
      <c r="E352" s="79"/>
      <c r="G352" s="53"/>
      <c r="H352" s="53"/>
      <c r="I352" s="53"/>
      <c r="J352" s="439"/>
      <c r="K352" s="53"/>
    </row>
    <row r="353" spans="3:11" x14ac:dyDescent="0.3">
      <c r="E353" s="79"/>
      <c r="G353" s="53"/>
      <c r="H353" s="53"/>
      <c r="I353" s="53"/>
      <c r="J353" s="439"/>
      <c r="K353" s="53"/>
    </row>
    <row r="354" spans="3:11" x14ac:dyDescent="0.3">
      <c r="E354" s="79"/>
      <c r="G354" s="53"/>
      <c r="H354" s="53"/>
      <c r="I354" s="53"/>
      <c r="J354" s="439"/>
      <c r="K354" s="53"/>
    </row>
    <row r="355" spans="3:11" x14ac:dyDescent="0.3">
      <c r="E355" s="79"/>
    </row>
    <row r="356" spans="3:11" x14ac:dyDescent="0.3">
      <c r="E356" s="79"/>
    </row>
    <row r="357" spans="3:11" x14ac:dyDescent="0.3">
      <c r="E357" s="79"/>
    </row>
    <row r="358" spans="3:11" x14ac:dyDescent="0.3">
      <c r="E358" s="79"/>
    </row>
    <row r="359" spans="3:11" x14ac:dyDescent="0.3">
      <c r="E359" s="79"/>
    </row>
    <row r="360" spans="3:11" x14ac:dyDescent="0.3">
      <c r="E360" s="79"/>
    </row>
    <row r="361" spans="3:11" x14ac:dyDescent="0.3">
      <c r="C361" s="515" t="s">
        <v>414</v>
      </c>
      <c r="D361" s="515"/>
      <c r="E361" s="515"/>
      <c r="F361" s="515"/>
      <c r="G361" s="515"/>
      <c r="H361" s="515"/>
      <c r="I361" s="515"/>
      <c r="J361" s="515"/>
    </row>
    <row r="362" spans="3:11" x14ac:dyDescent="0.3">
      <c r="C362" s="529" t="s">
        <v>408</v>
      </c>
      <c r="D362" s="529"/>
      <c r="E362" s="529"/>
      <c r="F362" s="529"/>
      <c r="G362" s="529"/>
      <c r="H362" s="529"/>
      <c r="I362" s="529"/>
      <c r="J362" s="529"/>
    </row>
    <row r="363" spans="3:11" x14ac:dyDescent="0.3">
      <c r="C363" s="515" t="s">
        <v>425</v>
      </c>
      <c r="D363" s="515"/>
      <c r="E363" s="515"/>
      <c r="F363" s="515"/>
      <c r="G363" s="515"/>
      <c r="H363" s="515"/>
      <c r="I363" s="515"/>
      <c r="J363" s="515"/>
    </row>
    <row r="364" spans="3:11" ht="19.5" thickBot="1" x14ac:dyDescent="0.35">
      <c r="C364" s="3"/>
      <c r="D364" s="3"/>
      <c r="E364" s="4"/>
      <c r="F364" s="1"/>
      <c r="G364" s="1"/>
      <c r="H364" s="1"/>
      <c r="I364" s="1"/>
    </row>
    <row r="365" spans="3:11" x14ac:dyDescent="0.3">
      <c r="C365" s="535" t="s">
        <v>2</v>
      </c>
      <c r="D365" s="519" t="s">
        <v>406</v>
      </c>
      <c r="E365" s="537" t="s">
        <v>4</v>
      </c>
      <c r="F365" s="539" t="s">
        <v>5</v>
      </c>
      <c r="G365" s="539" t="s">
        <v>6</v>
      </c>
      <c r="H365" s="541" t="s">
        <v>7</v>
      </c>
      <c r="I365" s="55" t="s">
        <v>8</v>
      </c>
      <c r="J365" s="543" t="s">
        <v>9</v>
      </c>
    </row>
    <row r="366" spans="3:11" x14ac:dyDescent="0.3">
      <c r="C366" s="545"/>
      <c r="D366" s="520"/>
      <c r="E366" s="538"/>
      <c r="F366" s="546"/>
      <c r="G366" s="546"/>
      <c r="H366" s="547"/>
      <c r="I366" s="80" t="s">
        <v>10</v>
      </c>
      <c r="J366" s="544"/>
    </row>
    <row r="367" spans="3:11" x14ac:dyDescent="0.3">
      <c r="C367" s="7" t="s">
        <v>11</v>
      </c>
      <c r="D367" s="8" t="s">
        <v>12</v>
      </c>
      <c r="E367" s="9"/>
      <c r="F367" s="10"/>
      <c r="G367" s="11"/>
      <c r="H367" s="10"/>
      <c r="I367" s="12"/>
      <c r="J367" s="441"/>
    </row>
    <row r="368" spans="3:11" x14ac:dyDescent="0.3">
      <c r="C368" s="14">
        <v>1</v>
      </c>
      <c r="D368" s="12" t="s">
        <v>109</v>
      </c>
      <c r="E368" s="15">
        <v>208415905</v>
      </c>
      <c r="F368" s="61">
        <v>208415905</v>
      </c>
      <c r="G368" s="17">
        <f t="shared" ref="G368:G373" si="11">E368-F368</f>
        <v>0</v>
      </c>
      <c r="H368" s="62">
        <f t="shared" ref="H368:H373" si="12">F368/E368*100</f>
        <v>100</v>
      </c>
      <c r="I368" s="21">
        <v>3149</v>
      </c>
      <c r="J368" s="22" t="s">
        <v>21</v>
      </c>
    </row>
    <row r="369" spans="3:10" x14ac:dyDescent="0.3">
      <c r="C369" s="14">
        <v>2</v>
      </c>
      <c r="D369" s="12" t="s">
        <v>60</v>
      </c>
      <c r="E369" s="15">
        <v>157698943</v>
      </c>
      <c r="F369" s="61">
        <v>157698943</v>
      </c>
      <c r="G369" s="17">
        <f t="shared" si="11"/>
        <v>0</v>
      </c>
      <c r="H369" s="62">
        <f t="shared" si="12"/>
        <v>100</v>
      </c>
      <c r="I369" s="21">
        <v>2107</v>
      </c>
      <c r="J369" s="22" t="s">
        <v>21</v>
      </c>
    </row>
    <row r="370" spans="3:10" x14ac:dyDescent="0.3">
      <c r="C370" s="14">
        <v>3</v>
      </c>
      <c r="D370" s="12" t="s">
        <v>110</v>
      </c>
      <c r="E370" s="15">
        <v>152197074</v>
      </c>
      <c r="F370" s="61">
        <v>152197074</v>
      </c>
      <c r="G370" s="17">
        <f t="shared" si="11"/>
        <v>0</v>
      </c>
      <c r="H370" s="62">
        <f t="shared" si="12"/>
        <v>100</v>
      </c>
      <c r="I370" s="21">
        <v>2758</v>
      </c>
      <c r="J370" s="22" t="s">
        <v>21</v>
      </c>
    </row>
    <row r="371" spans="3:10" x14ac:dyDescent="0.3">
      <c r="C371" s="14">
        <v>4</v>
      </c>
      <c r="D371" s="12" t="s">
        <v>111</v>
      </c>
      <c r="E371" s="15">
        <v>105480320</v>
      </c>
      <c r="F371" s="61">
        <v>105480320</v>
      </c>
      <c r="G371" s="17">
        <f t="shared" si="11"/>
        <v>0</v>
      </c>
      <c r="H371" s="62">
        <f t="shared" si="12"/>
        <v>100</v>
      </c>
      <c r="I371" s="21">
        <v>2101</v>
      </c>
      <c r="J371" s="22" t="s">
        <v>21</v>
      </c>
    </row>
    <row r="372" spans="3:10" x14ac:dyDescent="0.3">
      <c r="C372" s="14">
        <v>5</v>
      </c>
      <c r="D372" s="12" t="s">
        <v>112</v>
      </c>
      <c r="E372" s="15">
        <v>268459698</v>
      </c>
      <c r="F372" s="61">
        <v>268459698</v>
      </c>
      <c r="G372" s="17">
        <f t="shared" si="11"/>
        <v>0</v>
      </c>
      <c r="H372" s="62">
        <f t="shared" si="12"/>
        <v>100</v>
      </c>
      <c r="I372" s="21">
        <v>4862</v>
      </c>
      <c r="J372" s="22" t="s">
        <v>21</v>
      </c>
    </row>
    <row r="373" spans="3:10" x14ac:dyDescent="0.3">
      <c r="C373" s="14">
        <v>6</v>
      </c>
      <c r="D373" s="12" t="s">
        <v>113</v>
      </c>
      <c r="E373" s="15">
        <v>310710943</v>
      </c>
      <c r="F373" s="61">
        <v>310710943</v>
      </c>
      <c r="G373" s="17">
        <f t="shared" si="11"/>
        <v>0</v>
      </c>
      <c r="H373" s="62">
        <f t="shared" si="12"/>
        <v>100</v>
      </c>
      <c r="I373" s="21">
        <v>7547</v>
      </c>
      <c r="J373" s="22" t="s">
        <v>21</v>
      </c>
    </row>
    <row r="374" spans="3:10" x14ac:dyDescent="0.3">
      <c r="C374" s="14"/>
      <c r="D374" s="12"/>
      <c r="E374" s="15"/>
      <c r="F374" s="61"/>
      <c r="G374" s="17"/>
      <c r="H374" s="44"/>
      <c r="I374" s="21"/>
      <c r="J374" s="441"/>
    </row>
    <row r="375" spans="3:10" x14ac:dyDescent="0.3">
      <c r="C375" s="531" t="s">
        <v>17</v>
      </c>
      <c r="D375" s="532"/>
      <c r="E375" s="27">
        <f>SUM(E368:E374)</f>
        <v>1202962883</v>
      </c>
      <c r="F375" s="63">
        <f>SUM(F368:F374)</f>
        <v>1202962883</v>
      </c>
      <c r="G375" s="72">
        <f>SUM(G368:G374)</f>
        <v>0</v>
      </c>
      <c r="H375" s="93">
        <f>F375/E375*100</f>
        <v>100</v>
      </c>
      <c r="I375" s="66">
        <f>SUM(I368:I374)</f>
        <v>22524</v>
      </c>
      <c r="J375" s="400">
        <v>6</v>
      </c>
    </row>
    <row r="376" spans="3:10" x14ac:dyDescent="0.3">
      <c r="C376" s="32"/>
      <c r="D376" s="12"/>
      <c r="E376" s="15"/>
      <c r="F376" s="61"/>
      <c r="G376" s="17"/>
      <c r="H376" s="44"/>
      <c r="I376" s="21"/>
      <c r="J376" s="441"/>
    </row>
    <row r="377" spans="3:10" x14ac:dyDescent="0.3">
      <c r="C377" s="32" t="s">
        <v>18</v>
      </c>
      <c r="D377" s="35" t="s">
        <v>19</v>
      </c>
      <c r="E377" s="15"/>
      <c r="F377" s="61"/>
      <c r="G377" s="17"/>
      <c r="H377" s="44"/>
      <c r="I377" s="21"/>
      <c r="J377" s="441"/>
    </row>
    <row r="378" spans="3:10" x14ac:dyDescent="0.3">
      <c r="C378" s="14">
        <v>7</v>
      </c>
      <c r="D378" s="12" t="s">
        <v>114</v>
      </c>
      <c r="E378" s="15">
        <v>201324717</v>
      </c>
      <c r="F378" s="61">
        <v>201324717</v>
      </c>
      <c r="G378" s="17">
        <f>E378-F378</f>
        <v>0</v>
      </c>
      <c r="H378" s="62">
        <f>F378/E378*100</f>
        <v>100</v>
      </c>
      <c r="I378" s="21">
        <v>4826</v>
      </c>
      <c r="J378" s="22" t="s">
        <v>21</v>
      </c>
    </row>
    <row r="379" spans="3:10" x14ac:dyDescent="0.3">
      <c r="C379" s="14">
        <v>8</v>
      </c>
      <c r="D379" s="12" t="s">
        <v>115</v>
      </c>
      <c r="E379" s="15">
        <v>159159474</v>
      </c>
      <c r="F379" s="61">
        <v>159159474</v>
      </c>
      <c r="G379" s="17">
        <f>E379-F379</f>
        <v>0</v>
      </c>
      <c r="H379" s="62">
        <f>F379/E379*100</f>
        <v>100</v>
      </c>
      <c r="I379" s="21">
        <v>3399</v>
      </c>
      <c r="J379" s="22" t="s">
        <v>21</v>
      </c>
    </row>
    <row r="380" spans="3:10" x14ac:dyDescent="0.3">
      <c r="C380" s="14">
        <v>9</v>
      </c>
      <c r="D380" s="12" t="s">
        <v>116</v>
      </c>
      <c r="E380" s="15">
        <v>179812319</v>
      </c>
      <c r="F380" s="61">
        <v>179812319</v>
      </c>
      <c r="G380" s="17">
        <f>E380-F380</f>
        <v>0</v>
      </c>
      <c r="H380" s="62">
        <f>F380/E380*100</f>
        <v>100</v>
      </c>
      <c r="I380" s="21">
        <v>4300</v>
      </c>
      <c r="J380" s="22" t="s">
        <v>21</v>
      </c>
    </row>
    <row r="381" spans="3:10" x14ac:dyDescent="0.3">
      <c r="C381" s="14">
        <v>10</v>
      </c>
      <c r="D381" s="12" t="s">
        <v>117</v>
      </c>
      <c r="E381" s="15">
        <v>206399387</v>
      </c>
      <c r="F381" s="61">
        <v>206399387</v>
      </c>
      <c r="G381" s="17">
        <f>E381-F381</f>
        <v>0</v>
      </c>
      <c r="H381" s="62">
        <f>F381/E381*100</f>
        <v>100</v>
      </c>
      <c r="I381" s="19">
        <v>3320</v>
      </c>
      <c r="J381" s="22" t="s">
        <v>21</v>
      </c>
    </row>
    <row r="382" spans="3:10" x14ac:dyDescent="0.3">
      <c r="C382" s="95"/>
      <c r="D382" s="12"/>
      <c r="E382" s="15"/>
      <c r="F382" s="71"/>
      <c r="G382" s="17"/>
      <c r="H382" s="44"/>
      <c r="I382" s="19"/>
      <c r="J382" s="441"/>
    </row>
    <row r="383" spans="3:10" x14ac:dyDescent="0.3">
      <c r="C383" s="531" t="s">
        <v>17</v>
      </c>
      <c r="D383" s="532"/>
      <c r="E383" s="27">
        <f>SUM(E378:E382)</f>
        <v>746695897</v>
      </c>
      <c r="F383" s="64">
        <f>SUM(F378:F382)</f>
        <v>746695897</v>
      </c>
      <c r="G383" s="72">
        <f>SUM(G378:G382)</f>
        <v>0</v>
      </c>
      <c r="H383" s="93">
        <f>F383/E383*100</f>
        <v>100</v>
      </c>
      <c r="I383" s="98">
        <f>SUM(I378:I382)</f>
        <v>15845</v>
      </c>
      <c r="J383" s="400">
        <v>4</v>
      </c>
    </row>
    <row r="384" spans="3:10" x14ac:dyDescent="0.3">
      <c r="C384" s="548"/>
      <c r="D384" s="549"/>
      <c r="E384" s="15"/>
      <c r="F384" s="71"/>
      <c r="G384" s="17"/>
      <c r="H384" s="44"/>
      <c r="I384" s="19"/>
      <c r="J384" s="442"/>
    </row>
    <row r="385" spans="3:11" ht="19.5" thickBot="1" x14ac:dyDescent="0.35">
      <c r="C385" s="533" t="s">
        <v>31</v>
      </c>
      <c r="D385" s="534"/>
      <c r="E385" s="84">
        <f>E375+E383</f>
        <v>1949658780</v>
      </c>
      <c r="F385" s="85">
        <f>F375+F383</f>
        <v>1949658780</v>
      </c>
      <c r="G385" s="48">
        <f>G375+G383</f>
        <v>0</v>
      </c>
      <c r="H385" s="49">
        <f>F385/E385*100</f>
        <v>100</v>
      </c>
      <c r="I385" s="114">
        <f>I375+I383</f>
        <v>38369</v>
      </c>
      <c r="J385" s="115">
        <f>J375+J383</f>
        <v>10</v>
      </c>
    </row>
    <row r="386" spans="3:11" x14ac:dyDescent="0.3">
      <c r="E386" s="79"/>
    </row>
    <row r="387" spans="3:11" x14ac:dyDescent="0.3">
      <c r="E387" s="79"/>
      <c r="F387" s="529"/>
      <c r="G387" s="529"/>
      <c r="H387" s="529"/>
      <c r="I387" s="529"/>
      <c r="J387" s="529"/>
      <c r="K387" s="52"/>
    </row>
    <row r="388" spans="3:11" x14ac:dyDescent="0.3">
      <c r="F388" s="529" t="s">
        <v>420</v>
      </c>
      <c r="G388" s="529"/>
      <c r="H388" s="529"/>
      <c r="I388" s="529"/>
      <c r="J388" s="529"/>
      <c r="K388" s="52"/>
    </row>
    <row r="389" spans="3:11" x14ac:dyDescent="0.3">
      <c r="F389" s="529" t="s">
        <v>33</v>
      </c>
      <c r="G389" s="529"/>
      <c r="H389" s="529"/>
      <c r="I389" s="529"/>
      <c r="J389" s="529"/>
      <c r="K389" s="52"/>
    </row>
    <row r="390" spans="3:11" x14ac:dyDescent="0.3">
      <c r="F390" s="529" t="s">
        <v>421</v>
      </c>
      <c r="G390" s="529"/>
      <c r="H390" s="529"/>
      <c r="I390" s="529"/>
      <c r="J390" s="529"/>
      <c r="K390" s="3"/>
    </row>
    <row r="391" spans="3:11" x14ac:dyDescent="0.3">
      <c r="G391" s="3"/>
      <c r="H391" s="3"/>
      <c r="I391" s="3"/>
      <c r="J391" s="513"/>
      <c r="K391" s="3"/>
    </row>
    <row r="392" spans="3:11" x14ac:dyDescent="0.3">
      <c r="G392" s="3"/>
      <c r="H392" s="3"/>
      <c r="I392" s="3"/>
      <c r="J392" s="513"/>
      <c r="K392" s="3"/>
    </row>
    <row r="393" spans="3:11" x14ac:dyDescent="0.3">
      <c r="G393" s="3"/>
      <c r="H393" s="3"/>
      <c r="I393" s="3"/>
      <c r="J393" s="513"/>
      <c r="K393" s="3"/>
    </row>
    <row r="394" spans="3:11" x14ac:dyDescent="0.3">
      <c r="F394" s="530" t="s">
        <v>422</v>
      </c>
      <c r="G394" s="530"/>
      <c r="H394" s="530"/>
      <c r="I394" s="530"/>
      <c r="J394" s="530"/>
      <c r="K394" s="3"/>
    </row>
    <row r="395" spans="3:11" x14ac:dyDescent="0.3">
      <c r="F395" s="529" t="s">
        <v>35</v>
      </c>
      <c r="G395" s="529"/>
      <c r="H395" s="529"/>
      <c r="I395" s="529"/>
      <c r="J395" s="529"/>
      <c r="K395" s="52"/>
    </row>
    <row r="396" spans="3:11" x14ac:dyDescent="0.3">
      <c r="F396" s="529" t="s">
        <v>423</v>
      </c>
      <c r="G396" s="529"/>
      <c r="H396" s="529"/>
      <c r="I396" s="529"/>
      <c r="J396" s="529"/>
      <c r="K396" s="52"/>
    </row>
    <row r="397" spans="3:11" x14ac:dyDescent="0.3">
      <c r="E397" s="79"/>
    </row>
    <row r="398" spans="3:11" x14ac:dyDescent="0.3">
      <c r="E398" s="79"/>
    </row>
    <row r="399" spans="3:11" x14ac:dyDescent="0.3">
      <c r="E399" s="79"/>
    </row>
    <row r="400" spans="3:11" x14ac:dyDescent="0.3">
      <c r="E400" s="79"/>
    </row>
    <row r="401" spans="3:10" x14ac:dyDescent="0.3">
      <c r="E401" s="79"/>
    </row>
    <row r="402" spans="3:10" x14ac:dyDescent="0.3">
      <c r="E402" s="79"/>
    </row>
    <row r="403" spans="3:10" x14ac:dyDescent="0.3">
      <c r="E403" s="79"/>
    </row>
    <row r="404" spans="3:10" x14ac:dyDescent="0.3">
      <c r="E404" s="79"/>
    </row>
    <row r="405" spans="3:10" x14ac:dyDescent="0.3">
      <c r="E405" s="79"/>
    </row>
    <row r="406" spans="3:10" x14ac:dyDescent="0.3">
      <c r="E406" s="79"/>
    </row>
    <row r="407" spans="3:10" x14ac:dyDescent="0.3">
      <c r="E407" s="79"/>
    </row>
    <row r="408" spans="3:10" x14ac:dyDescent="0.3">
      <c r="C408" s="515" t="s">
        <v>414</v>
      </c>
      <c r="D408" s="515"/>
      <c r="E408" s="515"/>
      <c r="F408" s="515"/>
      <c r="G408" s="515"/>
      <c r="H408" s="515"/>
      <c r="I408" s="515"/>
      <c r="J408" s="515"/>
    </row>
    <row r="409" spans="3:10" x14ac:dyDescent="0.3">
      <c r="C409" s="529" t="s">
        <v>386</v>
      </c>
      <c r="D409" s="529"/>
      <c r="E409" s="529"/>
      <c r="F409" s="529"/>
      <c r="G409" s="529"/>
      <c r="H409" s="529"/>
      <c r="I409" s="529"/>
      <c r="J409" s="529"/>
    </row>
    <row r="410" spans="3:10" x14ac:dyDescent="0.3">
      <c r="C410" s="515" t="s">
        <v>425</v>
      </c>
      <c r="D410" s="515"/>
      <c r="E410" s="515"/>
      <c r="F410" s="515"/>
      <c r="G410" s="515"/>
      <c r="H410" s="515"/>
      <c r="I410" s="515"/>
      <c r="J410" s="515"/>
    </row>
    <row r="411" spans="3:10" ht="19.5" thickBot="1" x14ac:dyDescent="0.35">
      <c r="C411" s="54"/>
      <c r="D411" s="54"/>
      <c r="E411" s="54"/>
      <c r="F411" s="54"/>
      <c r="G411" s="54"/>
      <c r="H411" s="54"/>
      <c r="I411" s="54"/>
    </row>
    <row r="412" spans="3:10" x14ac:dyDescent="0.3">
      <c r="C412" s="535" t="s">
        <v>2</v>
      </c>
      <c r="D412" s="519" t="s">
        <v>406</v>
      </c>
      <c r="E412" s="521" t="s">
        <v>4</v>
      </c>
      <c r="F412" s="539" t="s">
        <v>5</v>
      </c>
      <c r="G412" s="539" t="s">
        <v>6</v>
      </c>
      <c r="H412" s="541" t="s">
        <v>7</v>
      </c>
      <c r="I412" s="55" t="s">
        <v>8</v>
      </c>
      <c r="J412" s="543" t="s">
        <v>9</v>
      </c>
    </row>
    <row r="413" spans="3:10" x14ac:dyDescent="0.3">
      <c r="C413" s="545"/>
      <c r="D413" s="520"/>
      <c r="E413" s="522"/>
      <c r="F413" s="546"/>
      <c r="G413" s="546"/>
      <c r="H413" s="547"/>
      <c r="I413" s="80" t="s">
        <v>10</v>
      </c>
      <c r="J413" s="544"/>
    </row>
    <row r="414" spans="3:10" x14ac:dyDescent="0.3">
      <c r="C414" s="7" t="s">
        <v>11</v>
      </c>
      <c r="D414" s="8" t="s">
        <v>12</v>
      </c>
      <c r="E414" s="9"/>
      <c r="F414" s="10"/>
      <c r="G414" s="11"/>
      <c r="H414" s="10"/>
      <c r="I414" s="12"/>
      <c r="J414" s="441"/>
    </row>
    <row r="415" spans="3:10" x14ac:dyDescent="0.3">
      <c r="C415" s="14">
        <v>1</v>
      </c>
      <c r="D415" s="12" t="s">
        <v>119</v>
      </c>
      <c r="E415" s="15">
        <v>163397607</v>
      </c>
      <c r="F415" s="61">
        <v>46017583</v>
      </c>
      <c r="G415" s="17">
        <f>E415-F415</f>
        <v>117380024</v>
      </c>
      <c r="H415" s="479">
        <f>F415/E415*100</f>
        <v>28.162947943295151</v>
      </c>
      <c r="I415" s="21">
        <v>5050</v>
      </c>
      <c r="J415" s="22">
        <v>0</v>
      </c>
    </row>
    <row r="416" spans="3:10" x14ac:dyDescent="0.3">
      <c r="C416" s="14">
        <v>2</v>
      </c>
      <c r="D416" s="12" t="s">
        <v>120</v>
      </c>
      <c r="E416" s="15">
        <v>180999133</v>
      </c>
      <c r="F416" s="61">
        <v>180999133</v>
      </c>
      <c r="G416" s="17">
        <f>E416-F416</f>
        <v>0</v>
      </c>
      <c r="H416" s="62">
        <f>F416/E416*100</f>
        <v>100</v>
      </c>
      <c r="I416" s="21">
        <v>5254</v>
      </c>
      <c r="J416" s="22" t="s">
        <v>21</v>
      </c>
    </row>
    <row r="417" spans="3:10" x14ac:dyDescent="0.3">
      <c r="C417" s="14">
        <v>3</v>
      </c>
      <c r="D417" s="12" t="s">
        <v>121</v>
      </c>
      <c r="E417" s="15">
        <v>194020969</v>
      </c>
      <c r="F417" s="61">
        <v>116370198</v>
      </c>
      <c r="G417" s="17">
        <f>E417-F417</f>
        <v>77650771</v>
      </c>
      <c r="H417" s="62">
        <f>F417/E417*100</f>
        <v>59.978155247745413</v>
      </c>
      <c r="I417" s="21">
        <v>5092</v>
      </c>
      <c r="J417" s="22">
        <v>0</v>
      </c>
    </row>
    <row r="418" spans="3:10" x14ac:dyDescent="0.3">
      <c r="C418" s="14"/>
      <c r="D418" s="12"/>
      <c r="E418" s="15"/>
      <c r="F418" s="61"/>
      <c r="G418" s="17"/>
      <c r="H418" s="81"/>
      <c r="I418" s="21"/>
      <c r="J418" s="441"/>
    </row>
    <row r="419" spans="3:10" x14ac:dyDescent="0.3">
      <c r="C419" s="531" t="s">
        <v>17</v>
      </c>
      <c r="D419" s="532"/>
      <c r="E419" s="27">
        <f>SUM(E415:E418)</f>
        <v>538417709</v>
      </c>
      <c r="F419" s="63">
        <f>SUM(F415:F418)</f>
        <v>343386914</v>
      </c>
      <c r="G419" s="72">
        <f>SUM(G415:G418)</f>
        <v>195030795</v>
      </c>
      <c r="H419" s="117">
        <f>F419/E419*100</f>
        <v>63.777046753861512</v>
      </c>
      <c r="I419" s="66">
        <f>SUM(I415:I418)</f>
        <v>15396</v>
      </c>
      <c r="J419" s="357">
        <v>1</v>
      </c>
    </row>
    <row r="420" spans="3:10" x14ac:dyDescent="0.3">
      <c r="C420" s="32"/>
      <c r="D420" s="12"/>
      <c r="E420" s="15"/>
      <c r="F420" s="61"/>
      <c r="G420" s="17"/>
      <c r="H420" s="81"/>
      <c r="I420" s="21"/>
      <c r="J420" s="441"/>
    </row>
    <row r="421" spans="3:10" x14ac:dyDescent="0.3">
      <c r="C421" s="32" t="s">
        <v>18</v>
      </c>
      <c r="D421" s="35" t="s">
        <v>19</v>
      </c>
      <c r="E421" s="15"/>
      <c r="F421" s="61"/>
      <c r="G421" s="17"/>
      <c r="H421" s="81"/>
      <c r="I421" s="21"/>
      <c r="J421" s="441"/>
    </row>
    <row r="422" spans="3:10" x14ac:dyDescent="0.3">
      <c r="C422" s="14">
        <v>4</v>
      </c>
      <c r="D422" s="12" t="s">
        <v>122</v>
      </c>
      <c r="E422" s="15">
        <v>147902485</v>
      </c>
      <c r="F422" s="61">
        <v>55625301</v>
      </c>
      <c r="G422" s="17">
        <f t="shared" ref="G422:G429" si="13">E422-F422</f>
        <v>92277184</v>
      </c>
      <c r="H422" s="62">
        <f t="shared" ref="H422:H429" si="14">F422/E422*100</f>
        <v>37.609443140864066</v>
      </c>
      <c r="I422" s="21">
        <v>5577</v>
      </c>
      <c r="J422" s="22">
        <v>0</v>
      </c>
    </row>
    <row r="423" spans="3:10" x14ac:dyDescent="0.3">
      <c r="C423" s="14">
        <v>5</v>
      </c>
      <c r="D423" s="12" t="s">
        <v>123</v>
      </c>
      <c r="E423" s="15">
        <v>129286773</v>
      </c>
      <c r="F423" s="61">
        <v>93901737</v>
      </c>
      <c r="G423" s="17">
        <f t="shared" si="13"/>
        <v>35385036</v>
      </c>
      <c r="H423" s="62">
        <f t="shared" si="14"/>
        <v>72.630583021822346</v>
      </c>
      <c r="I423" s="21">
        <v>3523</v>
      </c>
      <c r="J423" s="22">
        <v>0</v>
      </c>
    </row>
    <row r="424" spans="3:10" x14ac:dyDescent="0.3">
      <c r="C424" s="14">
        <v>6</v>
      </c>
      <c r="D424" s="12" t="s">
        <v>124</v>
      </c>
      <c r="E424" s="15">
        <v>159392243</v>
      </c>
      <c r="F424" s="61">
        <v>72762479</v>
      </c>
      <c r="G424" s="17">
        <f t="shared" si="13"/>
        <v>86629764</v>
      </c>
      <c r="H424" s="62">
        <f t="shared" si="14"/>
        <v>45.649949853582271</v>
      </c>
      <c r="I424" s="21">
        <v>4680</v>
      </c>
      <c r="J424" s="22">
        <v>0</v>
      </c>
    </row>
    <row r="425" spans="3:10" x14ac:dyDescent="0.3">
      <c r="C425" s="14">
        <v>7</v>
      </c>
      <c r="D425" s="12" t="s">
        <v>125</v>
      </c>
      <c r="E425" s="15">
        <v>137894679</v>
      </c>
      <c r="F425" s="61">
        <v>65906060</v>
      </c>
      <c r="G425" s="17">
        <f t="shared" si="13"/>
        <v>71988619</v>
      </c>
      <c r="H425" s="62">
        <f t="shared" si="14"/>
        <v>47.794491040513606</v>
      </c>
      <c r="I425" s="21">
        <v>3819</v>
      </c>
      <c r="J425" s="22">
        <v>0</v>
      </c>
    </row>
    <row r="426" spans="3:10" x14ac:dyDescent="0.3">
      <c r="C426" s="14">
        <v>8</v>
      </c>
      <c r="D426" s="12" t="s">
        <v>90</v>
      </c>
      <c r="E426" s="15">
        <v>174356748</v>
      </c>
      <c r="F426" s="61">
        <v>126643159</v>
      </c>
      <c r="G426" s="17">
        <f t="shared" si="13"/>
        <v>47713589</v>
      </c>
      <c r="H426" s="62">
        <f t="shared" si="14"/>
        <v>72.634503942457101</v>
      </c>
      <c r="I426" s="21">
        <v>3944</v>
      </c>
      <c r="J426" s="22">
        <v>0</v>
      </c>
    </row>
    <row r="427" spans="3:10" x14ac:dyDescent="0.3">
      <c r="C427" s="14">
        <v>9</v>
      </c>
      <c r="D427" s="12" t="s">
        <v>126</v>
      </c>
      <c r="E427" s="15">
        <v>129174676</v>
      </c>
      <c r="F427" s="61">
        <v>80594224</v>
      </c>
      <c r="G427" s="17">
        <f t="shared" si="13"/>
        <v>48580452</v>
      </c>
      <c r="H427" s="62">
        <f t="shared" si="14"/>
        <v>62.391659492143802</v>
      </c>
      <c r="I427" s="21">
        <v>5203</v>
      </c>
      <c r="J427" s="22">
        <v>0</v>
      </c>
    </row>
    <row r="428" spans="3:10" x14ac:dyDescent="0.3">
      <c r="C428" s="14">
        <v>10</v>
      </c>
      <c r="D428" s="12" t="s">
        <v>105</v>
      </c>
      <c r="E428" s="15">
        <v>91028677</v>
      </c>
      <c r="F428" s="61">
        <v>91028677</v>
      </c>
      <c r="G428" s="17">
        <f t="shared" si="13"/>
        <v>0</v>
      </c>
      <c r="H428" s="62">
        <f t="shared" si="14"/>
        <v>100</v>
      </c>
      <c r="I428" s="21">
        <v>3029</v>
      </c>
      <c r="J428" s="22" t="s">
        <v>21</v>
      </c>
    </row>
    <row r="429" spans="3:10" x14ac:dyDescent="0.3">
      <c r="C429" s="14">
        <v>11</v>
      </c>
      <c r="D429" s="12" t="s">
        <v>127</v>
      </c>
      <c r="E429" s="15">
        <v>113540197</v>
      </c>
      <c r="F429" s="61">
        <v>125513</v>
      </c>
      <c r="G429" s="17">
        <f t="shared" si="13"/>
        <v>113414684</v>
      </c>
      <c r="H429" s="62">
        <f t="shared" si="14"/>
        <v>0.1105449905111579</v>
      </c>
      <c r="I429" s="21">
        <v>3770</v>
      </c>
      <c r="J429" s="22">
        <v>0</v>
      </c>
    </row>
    <row r="430" spans="3:10" x14ac:dyDescent="0.3">
      <c r="C430" s="95"/>
      <c r="D430" s="12"/>
      <c r="E430" s="15"/>
      <c r="F430" s="71"/>
      <c r="G430" s="17"/>
      <c r="H430" s="81"/>
      <c r="I430" s="19"/>
      <c r="J430" s="449"/>
    </row>
    <row r="431" spans="3:10" x14ac:dyDescent="0.3">
      <c r="C431" s="531" t="s">
        <v>17</v>
      </c>
      <c r="D431" s="532"/>
      <c r="E431" s="27">
        <f>SUM(E422:E430)</f>
        <v>1082576478</v>
      </c>
      <c r="F431" s="64">
        <f>SUM(F422:F430)</f>
        <v>586587150</v>
      </c>
      <c r="G431" s="72">
        <f>SUM(G422:G430)</f>
        <v>495989328</v>
      </c>
      <c r="H431" s="117">
        <f>F431/E431*100</f>
        <v>54.184361282603078</v>
      </c>
      <c r="I431" s="98">
        <f>SUM(I422:I430)</f>
        <v>33545</v>
      </c>
      <c r="J431" s="195">
        <v>1</v>
      </c>
    </row>
    <row r="432" spans="3:10" x14ac:dyDescent="0.3">
      <c r="C432" s="548"/>
      <c r="D432" s="549"/>
      <c r="E432" s="15"/>
      <c r="F432" s="71"/>
      <c r="G432" s="17"/>
      <c r="H432" s="44"/>
      <c r="I432" s="19"/>
      <c r="J432" s="442"/>
    </row>
    <row r="433" spans="3:11" ht="19.5" thickBot="1" x14ac:dyDescent="0.35">
      <c r="C433" s="533" t="s">
        <v>31</v>
      </c>
      <c r="D433" s="534"/>
      <c r="E433" s="84">
        <f>E419+E431</f>
        <v>1620994187</v>
      </c>
      <c r="F433" s="85">
        <f>F419+F431</f>
        <v>929974064</v>
      </c>
      <c r="G433" s="48">
        <f>G419+G431</f>
        <v>691020123</v>
      </c>
      <c r="H433" s="49">
        <f>F433/E433*100</f>
        <v>57.370598331454723</v>
      </c>
      <c r="I433" s="86">
        <f>I419+I431</f>
        <v>48941</v>
      </c>
      <c r="J433" s="115">
        <f>J419+J431</f>
        <v>2</v>
      </c>
    </row>
    <row r="435" spans="3:11" x14ac:dyDescent="0.3">
      <c r="F435" s="529"/>
      <c r="G435" s="529"/>
      <c r="H435" s="529"/>
      <c r="I435" s="529"/>
      <c r="J435" s="529"/>
      <c r="K435" s="52"/>
    </row>
    <row r="436" spans="3:11" x14ac:dyDescent="0.3">
      <c r="F436" s="529" t="s">
        <v>420</v>
      </c>
      <c r="G436" s="529"/>
      <c r="H436" s="529"/>
      <c r="I436" s="529"/>
      <c r="J436" s="529"/>
      <c r="K436" s="52"/>
    </row>
    <row r="437" spans="3:11" x14ac:dyDescent="0.3">
      <c r="F437" s="529" t="s">
        <v>33</v>
      </c>
      <c r="G437" s="529"/>
      <c r="H437" s="529"/>
      <c r="I437" s="529"/>
      <c r="J437" s="529"/>
      <c r="K437" s="52"/>
    </row>
    <row r="438" spans="3:11" x14ac:dyDescent="0.3">
      <c r="F438" s="529" t="s">
        <v>421</v>
      </c>
      <c r="G438" s="529"/>
      <c r="H438" s="529"/>
      <c r="I438" s="529"/>
      <c r="J438" s="529"/>
      <c r="K438" s="3"/>
    </row>
    <row r="439" spans="3:11" x14ac:dyDescent="0.3">
      <c r="G439" s="3"/>
      <c r="H439" s="3"/>
      <c r="I439" s="3"/>
      <c r="J439" s="513"/>
      <c r="K439" s="3"/>
    </row>
    <row r="440" spans="3:11" x14ac:dyDescent="0.3">
      <c r="G440" s="3"/>
      <c r="H440" s="3"/>
      <c r="I440" s="3"/>
      <c r="J440" s="513"/>
      <c r="K440" s="3"/>
    </row>
    <row r="441" spans="3:11" x14ac:dyDescent="0.3">
      <c r="G441" s="3"/>
      <c r="H441" s="3"/>
      <c r="I441" s="3"/>
      <c r="J441" s="513"/>
      <c r="K441" s="3"/>
    </row>
    <row r="442" spans="3:11" x14ac:dyDescent="0.3">
      <c r="F442" s="530" t="s">
        <v>422</v>
      </c>
      <c r="G442" s="530"/>
      <c r="H442" s="530"/>
      <c r="I442" s="530"/>
      <c r="J442" s="530"/>
      <c r="K442" s="3"/>
    </row>
    <row r="443" spans="3:11" x14ac:dyDescent="0.3">
      <c r="F443" s="529" t="s">
        <v>35</v>
      </c>
      <c r="G443" s="529"/>
      <c r="H443" s="529"/>
      <c r="I443" s="529"/>
      <c r="J443" s="529"/>
      <c r="K443" s="52"/>
    </row>
    <row r="444" spans="3:11" x14ac:dyDescent="0.3">
      <c r="F444" s="529" t="s">
        <v>423</v>
      </c>
      <c r="G444" s="529"/>
      <c r="H444" s="529"/>
      <c r="I444" s="529"/>
      <c r="J444" s="529"/>
      <c r="K444" s="52"/>
    </row>
    <row r="471" spans="3:10" x14ac:dyDescent="0.3">
      <c r="C471" s="515" t="s">
        <v>414</v>
      </c>
      <c r="D471" s="515"/>
      <c r="E471" s="515"/>
      <c r="F471" s="515"/>
      <c r="G471" s="515"/>
      <c r="H471" s="515"/>
      <c r="I471" s="515"/>
      <c r="J471" s="515"/>
    </row>
    <row r="472" spans="3:10" x14ac:dyDescent="0.3">
      <c r="C472" s="550" t="s">
        <v>387</v>
      </c>
      <c r="D472" s="550"/>
      <c r="E472" s="550"/>
      <c r="F472" s="550"/>
      <c r="G472" s="550"/>
      <c r="H472" s="550"/>
      <c r="I472" s="550"/>
      <c r="J472" s="550"/>
    </row>
    <row r="473" spans="3:10" x14ac:dyDescent="0.3">
      <c r="C473" s="515" t="s">
        <v>425</v>
      </c>
      <c r="D473" s="515"/>
      <c r="E473" s="515"/>
      <c r="F473" s="515"/>
      <c r="G473" s="515"/>
      <c r="H473" s="515"/>
      <c r="I473" s="515"/>
      <c r="J473" s="515"/>
    </row>
    <row r="474" spans="3:10" ht="19.5" thickBot="1" x14ac:dyDescent="0.35">
      <c r="C474" s="119"/>
      <c r="D474" s="119"/>
      <c r="E474" s="120"/>
      <c r="F474" s="121"/>
      <c r="G474" s="121"/>
      <c r="H474" s="121"/>
      <c r="I474" s="121"/>
      <c r="J474" s="452"/>
    </row>
    <row r="475" spans="3:10" x14ac:dyDescent="0.3">
      <c r="C475" s="535" t="s">
        <v>2</v>
      </c>
      <c r="D475" s="519" t="s">
        <v>406</v>
      </c>
      <c r="E475" s="521" t="s">
        <v>4</v>
      </c>
      <c r="F475" s="539" t="s">
        <v>5</v>
      </c>
      <c r="G475" s="539" t="s">
        <v>6</v>
      </c>
      <c r="H475" s="541" t="s">
        <v>7</v>
      </c>
      <c r="I475" s="55" t="s">
        <v>8</v>
      </c>
      <c r="J475" s="543" t="s">
        <v>9</v>
      </c>
    </row>
    <row r="476" spans="3:10" x14ac:dyDescent="0.3">
      <c r="C476" s="545"/>
      <c r="D476" s="520"/>
      <c r="E476" s="522"/>
      <c r="F476" s="546"/>
      <c r="G476" s="546"/>
      <c r="H476" s="547"/>
      <c r="I476" s="80" t="s">
        <v>10</v>
      </c>
      <c r="J476" s="544"/>
    </row>
    <row r="477" spans="3:10" x14ac:dyDescent="0.3">
      <c r="C477" s="7" t="s">
        <v>11</v>
      </c>
      <c r="D477" s="8" t="s">
        <v>12</v>
      </c>
      <c r="E477" s="9"/>
      <c r="F477" s="10"/>
      <c r="G477" s="11"/>
      <c r="H477" s="10"/>
      <c r="I477" s="12"/>
      <c r="J477" s="441"/>
    </row>
    <row r="478" spans="3:10" x14ac:dyDescent="0.3">
      <c r="C478" s="14" t="s">
        <v>129</v>
      </c>
      <c r="D478" s="12" t="s">
        <v>130</v>
      </c>
      <c r="E478" s="15">
        <v>371620710</v>
      </c>
      <c r="F478" s="61">
        <v>227869638</v>
      </c>
      <c r="G478" s="17">
        <f>E478-F478</f>
        <v>143751072</v>
      </c>
      <c r="H478" s="62">
        <f>F478/E478*100</f>
        <v>61.317798461770337</v>
      </c>
      <c r="I478" s="21">
        <v>7955</v>
      </c>
      <c r="J478" s="22">
        <v>0</v>
      </c>
    </row>
    <row r="479" spans="3:10" x14ac:dyDescent="0.3">
      <c r="C479" s="14" t="s">
        <v>131</v>
      </c>
      <c r="D479" s="12" t="s">
        <v>132</v>
      </c>
      <c r="E479" s="15">
        <v>209249329</v>
      </c>
      <c r="F479" s="61">
        <v>111793424</v>
      </c>
      <c r="G479" s="17">
        <f>E479-F479</f>
        <v>97455905</v>
      </c>
      <c r="H479" s="62">
        <f>F479/E479*100</f>
        <v>53.425941451883944</v>
      </c>
      <c r="I479" s="21">
        <v>4729</v>
      </c>
      <c r="J479" s="22">
        <v>0</v>
      </c>
    </row>
    <row r="480" spans="3:10" x14ac:dyDescent="0.3">
      <c r="C480" s="14" t="s">
        <v>133</v>
      </c>
      <c r="D480" s="12" t="s">
        <v>134</v>
      </c>
      <c r="E480" s="15">
        <v>294695751</v>
      </c>
      <c r="F480" s="61">
        <v>172657722</v>
      </c>
      <c r="G480" s="17">
        <f>E480-F480</f>
        <v>122038029</v>
      </c>
      <c r="H480" s="62">
        <f>F480/E480*100</f>
        <v>58.588466720037644</v>
      </c>
      <c r="I480" s="21">
        <v>5774</v>
      </c>
      <c r="J480" s="22">
        <v>0</v>
      </c>
    </row>
    <row r="481" spans="3:13" x14ac:dyDescent="0.3">
      <c r="C481" s="14"/>
      <c r="D481" s="12"/>
      <c r="E481" s="15"/>
      <c r="F481" s="61"/>
      <c r="G481" s="17"/>
      <c r="H481" s="81"/>
      <c r="I481" s="21"/>
      <c r="J481" s="441"/>
    </row>
    <row r="482" spans="3:13" x14ac:dyDescent="0.3">
      <c r="C482" s="531" t="s">
        <v>17</v>
      </c>
      <c r="D482" s="532"/>
      <c r="E482" s="27">
        <f>SUM(E478:E481)</f>
        <v>875565790</v>
      </c>
      <c r="F482" s="63">
        <f>SUM(F478:F481)</f>
        <v>512320784</v>
      </c>
      <c r="G482" s="72">
        <f>SUM(G478:G481)</f>
        <v>363245006</v>
      </c>
      <c r="H482" s="117">
        <f>F482/E482*100</f>
        <v>58.513111162097822</v>
      </c>
      <c r="I482" s="66">
        <f>SUM(I478:I481)</f>
        <v>18458</v>
      </c>
      <c r="J482" s="195">
        <v>0</v>
      </c>
    </row>
    <row r="483" spans="3:13" x14ac:dyDescent="0.3">
      <c r="C483" s="32"/>
      <c r="D483" s="12"/>
      <c r="E483" s="15"/>
      <c r="F483" s="61"/>
      <c r="G483" s="17"/>
      <c r="H483" s="81"/>
      <c r="I483" s="21"/>
      <c r="J483" s="441"/>
    </row>
    <row r="484" spans="3:13" x14ac:dyDescent="0.3">
      <c r="C484" s="32" t="s">
        <v>18</v>
      </c>
      <c r="D484" s="35" t="s">
        <v>19</v>
      </c>
      <c r="E484" s="15"/>
      <c r="F484" s="61"/>
      <c r="G484" s="17"/>
      <c r="H484" s="81"/>
      <c r="I484" s="21"/>
      <c r="J484" s="441"/>
    </row>
    <row r="485" spans="3:13" x14ac:dyDescent="0.3">
      <c r="C485" s="14">
        <v>4</v>
      </c>
      <c r="D485" s="12" t="s">
        <v>135</v>
      </c>
      <c r="E485" s="15">
        <v>277161773</v>
      </c>
      <c r="F485" s="61">
        <v>181427577</v>
      </c>
      <c r="G485" s="17">
        <f t="shared" ref="G485:G492" si="15">E485-F485</f>
        <v>95734196</v>
      </c>
      <c r="H485" s="62">
        <f t="shared" ref="H485:H492" si="16">F485/E485*100</f>
        <v>65.459090925933722</v>
      </c>
      <c r="I485" s="21">
        <v>7270</v>
      </c>
      <c r="J485" s="22">
        <v>0</v>
      </c>
    </row>
    <row r="486" spans="3:13" x14ac:dyDescent="0.3">
      <c r="C486" s="14">
        <v>5</v>
      </c>
      <c r="D486" s="12" t="s">
        <v>136</v>
      </c>
      <c r="E486" s="15">
        <v>325080772</v>
      </c>
      <c r="F486" s="61">
        <v>171386186</v>
      </c>
      <c r="G486" s="17">
        <f t="shared" si="15"/>
        <v>153694586</v>
      </c>
      <c r="H486" s="62">
        <f t="shared" si="16"/>
        <v>52.721108340421928</v>
      </c>
      <c r="I486" s="21">
        <v>5952</v>
      </c>
      <c r="J486" s="22">
        <v>0</v>
      </c>
    </row>
    <row r="487" spans="3:13" x14ac:dyDescent="0.3">
      <c r="C487" s="14">
        <v>6</v>
      </c>
      <c r="D487" s="12" t="s">
        <v>137</v>
      </c>
      <c r="E487" s="15">
        <v>234747032</v>
      </c>
      <c r="F487" s="61">
        <v>67354564</v>
      </c>
      <c r="G487" s="17">
        <f t="shared" si="15"/>
        <v>167392468</v>
      </c>
      <c r="H487" s="62">
        <f t="shared" si="16"/>
        <v>28.692402807461271</v>
      </c>
      <c r="I487" s="124">
        <v>5813</v>
      </c>
      <c r="J487" s="22">
        <v>0</v>
      </c>
    </row>
    <row r="488" spans="3:13" x14ac:dyDescent="0.3">
      <c r="C488" s="14">
        <v>7</v>
      </c>
      <c r="D488" s="12" t="s">
        <v>138</v>
      </c>
      <c r="E488" s="15">
        <v>298356494</v>
      </c>
      <c r="F488" s="61">
        <v>253393831</v>
      </c>
      <c r="G488" s="17">
        <f t="shared" si="15"/>
        <v>44962663</v>
      </c>
      <c r="H488" s="62">
        <f t="shared" si="16"/>
        <v>84.929886258818954</v>
      </c>
      <c r="I488" s="21">
        <v>6306</v>
      </c>
      <c r="J488" s="22">
        <v>0</v>
      </c>
    </row>
    <row r="489" spans="3:13" x14ac:dyDescent="0.3">
      <c r="C489" s="14">
        <v>8</v>
      </c>
      <c r="D489" s="12" t="s">
        <v>139</v>
      </c>
      <c r="E489" s="15">
        <v>175304130</v>
      </c>
      <c r="F489" s="61">
        <v>105257443</v>
      </c>
      <c r="G489" s="17">
        <f t="shared" si="15"/>
        <v>70046687</v>
      </c>
      <c r="H489" s="62">
        <f t="shared" si="16"/>
        <v>60.042762825952821</v>
      </c>
      <c r="I489" s="21">
        <v>3281</v>
      </c>
      <c r="J489" s="22">
        <v>0</v>
      </c>
      <c r="M489" s="2" t="s">
        <v>378</v>
      </c>
    </row>
    <row r="490" spans="3:13" x14ac:dyDescent="0.3">
      <c r="C490" s="14">
        <v>9</v>
      </c>
      <c r="D490" s="12" t="s">
        <v>48</v>
      </c>
      <c r="E490" s="15">
        <v>302040150</v>
      </c>
      <c r="F490" s="61">
        <v>191034969</v>
      </c>
      <c r="G490" s="17">
        <f t="shared" si="15"/>
        <v>111005181</v>
      </c>
      <c r="H490" s="62">
        <f t="shared" si="16"/>
        <v>63.24820359147617</v>
      </c>
      <c r="I490" s="21">
        <v>7480</v>
      </c>
      <c r="J490" s="22">
        <v>0</v>
      </c>
    </row>
    <row r="491" spans="3:13" x14ac:dyDescent="0.3">
      <c r="C491" s="14">
        <v>10</v>
      </c>
      <c r="D491" s="12" t="s">
        <v>140</v>
      </c>
      <c r="E491" s="15">
        <v>229358108</v>
      </c>
      <c r="F491" s="61">
        <v>133834653</v>
      </c>
      <c r="G491" s="17">
        <f t="shared" si="15"/>
        <v>95523455</v>
      </c>
      <c r="H491" s="62">
        <f t="shared" si="16"/>
        <v>58.351829881680054</v>
      </c>
      <c r="I491" s="21">
        <v>5952</v>
      </c>
      <c r="J491" s="22">
        <v>0</v>
      </c>
    </row>
    <row r="492" spans="3:13" x14ac:dyDescent="0.3">
      <c r="C492" s="14">
        <v>11</v>
      </c>
      <c r="D492" s="12" t="s">
        <v>141</v>
      </c>
      <c r="E492" s="15">
        <v>191138654</v>
      </c>
      <c r="F492" s="61">
        <v>191138654</v>
      </c>
      <c r="G492" s="17">
        <f t="shared" si="15"/>
        <v>0</v>
      </c>
      <c r="H492" s="62">
        <f t="shared" si="16"/>
        <v>100</v>
      </c>
      <c r="I492" s="19">
        <v>6103</v>
      </c>
      <c r="J492" s="22" t="s">
        <v>21</v>
      </c>
    </row>
    <row r="493" spans="3:13" x14ac:dyDescent="0.3">
      <c r="C493" s="95"/>
      <c r="D493" s="12"/>
      <c r="E493" s="15"/>
      <c r="F493" s="71"/>
      <c r="G493" s="17"/>
      <c r="H493" s="81"/>
      <c r="I493" s="19"/>
      <c r="J493" s="441"/>
    </row>
    <row r="494" spans="3:13" x14ac:dyDescent="0.3">
      <c r="C494" s="531" t="s">
        <v>17</v>
      </c>
      <c r="D494" s="532"/>
      <c r="E494" s="27">
        <f>SUM(E485:E493)</f>
        <v>2033187113</v>
      </c>
      <c r="F494" s="64">
        <f>SUM(F485:F493)</f>
        <v>1294827877</v>
      </c>
      <c r="G494" s="72">
        <f>SUM(G485:G493)</f>
        <v>738359236</v>
      </c>
      <c r="H494" s="117">
        <f>SUM(F494/E494*100)</f>
        <v>63.684639191395462</v>
      </c>
      <c r="I494" s="98">
        <f>SUM(I485:I493)</f>
        <v>48157</v>
      </c>
      <c r="J494" s="195">
        <v>1</v>
      </c>
    </row>
    <row r="495" spans="3:13" x14ac:dyDescent="0.3">
      <c r="C495" s="548"/>
      <c r="D495" s="549"/>
      <c r="E495" s="15"/>
      <c r="F495" s="71"/>
      <c r="G495" s="17"/>
      <c r="H495" s="44"/>
      <c r="I495" s="19"/>
      <c r="J495" s="442" t="s">
        <v>378</v>
      </c>
    </row>
    <row r="496" spans="3:13" ht="19.5" thickBot="1" x14ac:dyDescent="0.35">
      <c r="C496" s="533" t="s">
        <v>31</v>
      </c>
      <c r="D496" s="534"/>
      <c r="E496" s="84">
        <f>E482+E494</f>
        <v>2908752903</v>
      </c>
      <c r="F496" s="85">
        <f>F482+F494</f>
        <v>1807148661</v>
      </c>
      <c r="G496" s="48">
        <f>G482+G494</f>
        <v>1101604242</v>
      </c>
      <c r="H496" s="99">
        <f>F496/E496*100</f>
        <v>62.127953843592607</v>
      </c>
      <c r="I496" s="86">
        <f>I482+I494</f>
        <v>66615</v>
      </c>
      <c r="J496" s="115">
        <f>J482+J494</f>
        <v>1</v>
      </c>
    </row>
    <row r="498" spans="6:11" x14ac:dyDescent="0.3">
      <c r="F498" s="529"/>
      <c r="G498" s="529"/>
      <c r="H498" s="529"/>
      <c r="I498" s="529"/>
      <c r="J498" s="529"/>
      <c r="K498" s="52"/>
    </row>
    <row r="499" spans="6:11" x14ac:dyDescent="0.3">
      <c r="F499" s="529" t="s">
        <v>420</v>
      </c>
      <c r="G499" s="529"/>
      <c r="H499" s="529"/>
      <c r="I499" s="529"/>
      <c r="J499" s="529"/>
      <c r="K499" s="52"/>
    </row>
    <row r="500" spans="6:11" x14ac:dyDescent="0.3">
      <c r="F500" s="529" t="s">
        <v>33</v>
      </c>
      <c r="G500" s="529"/>
      <c r="H500" s="529"/>
      <c r="I500" s="529"/>
      <c r="J500" s="529"/>
      <c r="K500" s="52"/>
    </row>
    <row r="501" spans="6:11" x14ac:dyDescent="0.3">
      <c r="F501" s="529" t="s">
        <v>421</v>
      </c>
      <c r="G501" s="529"/>
      <c r="H501" s="529"/>
      <c r="I501" s="529"/>
      <c r="J501" s="529"/>
      <c r="K501" s="3"/>
    </row>
    <row r="502" spans="6:11" x14ac:dyDescent="0.3">
      <c r="G502" s="3"/>
      <c r="H502" s="3"/>
      <c r="I502" s="3"/>
      <c r="J502" s="513"/>
      <c r="K502" s="3"/>
    </row>
    <row r="503" spans="6:11" x14ac:dyDescent="0.3">
      <c r="G503" s="3"/>
      <c r="H503" s="3"/>
      <c r="I503" s="3"/>
      <c r="J503" s="513"/>
      <c r="K503" s="3"/>
    </row>
    <row r="504" spans="6:11" x14ac:dyDescent="0.3">
      <c r="G504" s="3"/>
      <c r="H504" s="3"/>
      <c r="I504" s="3"/>
      <c r="J504" s="513"/>
      <c r="K504" s="3"/>
    </row>
    <row r="505" spans="6:11" x14ac:dyDescent="0.3">
      <c r="F505" s="530" t="s">
        <v>422</v>
      </c>
      <c r="G505" s="530"/>
      <c r="H505" s="530"/>
      <c r="I505" s="530"/>
      <c r="J505" s="530"/>
      <c r="K505" s="3"/>
    </row>
    <row r="506" spans="6:11" x14ac:dyDescent="0.3">
      <c r="F506" s="529" t="s">
        <v>35</v>
      </c>
      <c r="G506" s="529"/>
      <c r="H506" s="529"/>
      <c r="I506" s="529"/>
      <c r="J506" s="529"/>
      <c r="K506" s="52"/>
    </row>
    <row r="507" spans="6:11" x14ac:dyDescent="0.3">
      <c r="F507" s="529" t="s">
        <v>423</v>
      </c>
      <c r="G507" s="529"/>
      <c r="H507" s="529"/>
      <c r="I507" s="529"/>
      <c r="J507" s="529"/>
      <c r="K507" s="52"/>
    </row>
    <row r="525" spans="3:10" x14ac:dyDescent="0.3">
      <c r="C525" s="515" t="s">
        <v>414</v>
      </c>
      <c r="D525" s="515"/>
      <c r="E525" s="515"/>
      <c r="F525" s="515"/>
      <c r="G525" s="515"/>
      <c r="H525" s="515"/>
      <c r="I525" s="515"/>
      <c r="J525" s="515"/>
    </row>
    <row r="526" spans="3:10" x14ac:dyDescent="0.3">
      <c r="C526" s="551" t="s">
        <v>388</v>
      </c>
      <c r="D526" s="551"/>
      <c r="E526" s="551"/>
      <c r="F526" s="551"/>
      <c r="G526" s="551"/>
      <c r="H526" s="551"/>
      <c r="I526" s="551"/>
      <c r="J526" s="551"/>
    </row>
    <row r="527" spans="3:10" x14ac:dyDescent="0.3">
      <c r="C527" s="515" t="s">
        <v>425</v>
      </c>
      <c r="D527" s="515"/>
      <c r="E527" s="515"/>
      <c r="F527" s="515"/>
      <c r="G527" s="515"/>
      <c r="H527" s="515"/>
      <c r="I527" s="515"/>
      <c r="J527" s="515"/>
    </row>
    <row r="528" spans="3:10" ht="19.5" thickBot="1" x14ac:dyDescent="0.35">
      <c r="C528" s="126"/>
      <c r="D528" s="126"/>
      <c r="E528" s="126"/>
      <c r="F528" s="126"/>
      <c r="G528" s="126"/>
      <c r="H528" s="126"/>
      <c r="I528" s="126"/>
      <c r="J528" s="452"/>
    </row>
    <row r="529" spans="3:10" x14ac:dyDescent="0.3">
      <c r="C529" s="535" t="s">
        <v>2</v>
      </c>
      <c r="D529" s="519" t="s">
        <v>406</v>
      </c>
      <c r="E529" s="521" t="s">
        <v>4</v>
      </c>
      <c r="F529" s="539" t="s">
        <v>5</v>
      </c>
      <c r="G529" s="539" t="s">
        <v>6</v>
      </c>
      <c r="H529" s="541" t="s">
        <v>7</v>
      </c>
      <c r="I529" s="55" t="s">
        <v>8</v>
      </c>
      <c r="J529" s="543" t="s">
        <v>9</v>
      </c>
    </row>
    <row r="530" spans="3:10" x14ac:dyDescent="0.3">
      <c r="C530" s="545"/>
      <c r="D530" s="520"/>
      <c r="E530" s="522"/>
      <c r="F530" s="546"/>
      <c r="G530" s="546"/>
      <c r="H530" s="547"/>
      <c r="I530" s="80" t="s">
        <v>10</v>
      </c>
      <c r="J530" s="544"/>
    </row>
    <row r="531" spans="3:10" x14ac:dyDescent="0.3">
      <c r="C531" s="7" t="s">
        <v>11</v>
      </c>
      <c r="D531" s="8" t="s">
        <v>12</v>
      </c>
      <c r="E531" s="9"/>
      <c r="F531" s="10"/>
      <c r="G531" s="11"/>
      <c r="H531" s="10"/>
      <c r="I531" s="12"/>
      <c r="J531" s="441"/>
    </row>
    <row r="532" spans="3:10" x14ac:dyDescent="0.3">
      <c r="C532" s="14" t="s">
        <v>129</v>
      </c>
      <c r="D532" s="12" t="s">
        <v>144</v>
      </c>
      <c r="E532" s="15">
        <v>208464768</v>
      </c>
      <c r="F532" s="71">
        <v>147531430</v>
      </c>
      <c r="G532" s="17">
        <f>E532-F532</f>
        <v>60933338</v>
      </c>
      <c r="H532" s="62">
        <f>F532/E532*100</f>
        <v>70.770438292958943</v>
      </c>
      <c r="I532" s="21">
        <v>4692</v>
      </c>
      <c r="J532" s="22">
        <v>0</v>
      </c>
    </row>
    <row r="533" spans="3:10" x14ac:dyDescent="0.3">
      <c r="C533" s="14" t="s">
        <v>131</v>
      </c>
      <c r="D533" s="12" t="s">
        <v>145</v>
      </c>
      <c r="E533" s="15">
        <v>165449637</v>
      </c>
      <c r="F533" s="71">
        <v>165449637</v>
      </c>
      <c r="G533" s="17">
        <f>E533-F533</f>
        <v>0</v>
      </c>
      <c r="H533" s="62">
        <f>F533/E533*100</f>
        <v>100</v>
      </c>
      <c r="I533" s="21">
        <v>4520</v>
      </c>
      <c r="J533" s="22" t="s">
        <v>21</v>
      </c>
    </row>
    <row r="534" spans="3:10" x14ac:dyDescent="0.3">
      <c r="C534" s="14" t="s">
        <v>133</v>
      </c>
      <c r="D534" s="12" t="s">
        <v>389</v>
      </c>
      <c r="E534" s="15">
        <v>128423646</v>
      </c>
      <c r="F534" s="71">
        <v>128423646</v>
      </c>
      <c r="G534" s="17">
        <f>E534-F534</f>
        <v>0</v>
      </c>
      <c r="H534" s="62">
        <f>F534/E534*100</f>
        <v>100</v>
      </c>
      <c r="I534" s="21">
        <v>3335</v>
      </c>
      <c r="J534" s="22" t="s">
        <v>21</v>
      </c>
    </row>
    <row r="535" spans="3:10" x14ac:dyDescent="0.3">
      <c r="C535" s="14"/>
      <c r="D535" s="12"/>
      <c r="E535" s="15"/>
      <c r="F535" s="71"/>
      <c r="G535" s="17"/>
      <c r="H535" s="44"/>
      <c r="I535" s="21"/>
      <c r="J535" s="22"/>
    </row>
    <row r="536" spans="3:10" x14ac:dyDescent="0.3">
      <c r="C536" s="531" t="s">
        <v>17</v>
      </c>
      <c r="D536" s="532"/>
      <c r="E536" s="27">
        <f>SUM(E532:E535)</f>
        <v>502338051</v>
      </c>
      <c r="F536" s="64">
        <f>SUM(F532:F535)</f>
        <v>441404713</v>
      </c>
      <c r="G536" s="72">
        <f>SUM(G532:G535)</f>
        <v>60933338</v>
      </c>
      <c r="H536" s="93">
        <f>F536/E536*100</f>
        <v>87.870053268172583</v>
      </c>
      <c r="I536" s="66">
        <f>SUM(I532:I535)</f>
        <v>12547</v>
      </c>
      <c r="J536" s="410">
        <v>2</v>
      </c>
    </row>
    <row r="537" spans="3:10" x14ac:dyDescent="0.3">
      <c r="C537" s="32"/>
      <c r="D537" s="12"/>
      <c r="E537" s="15"/>
      <c r="F537" s="71"/>
      <c r="G537" s="17"/>
      <c r="H537" s="44"/>
      <c r="I537" s="21"/>
      <c r="J537" s="453"/>
    </row>
    <row r="538" spans="3:10" x14ac:dyDescent="0.3">
      <c r="C538" s="32" t="s">
        <v>18</v>
      </c>
      <c r="D538" s="35" t="s">
        <v>19</v>
      </c>
      <c r="E538" s="15"/>
      <c r="F538" s="71"/>
      <c r="G538" s="17"/>
      <c r="H538" s="44"/>
      <c r="I538" s="21"/>
      <c r="J538" s="451"/>
    </row>
    <row r="539" spans="3:10" x14ac:dyDescent="0.3">
      <c r="C539" s="14" t="s">
        <v>147</v>
      </c>
      <c r="D539" s="12" t="s">
        <v>148</v>
      </c>
      <c r="E539" s="15">
        <v>219268788</v>
      </c>
      <c r="F539" s="71">
        <v>197922907</v>
      </c>
      <c r="G539" s="17">
        <f>E539-F539</f>
        <v>21345881</v>
      </c>
      <c r="H539" s="62">
        <f>F539/E539*100</f>
        <v>90.264970589430177</v>
      </c>
      <c r="I539" s="21">
        <v>7802</v>
      </c>
      <c r="J539" s="22">
        <v>0</v>
      </c>
    </row>
    <row r="540" spans="3:10" x14ac:dyDescent="0.3">
      <c r="C540" s="14" t="s">
        <v>43</v>
      </c>
      <c r="D540" s="12" t="s">
        <v>149</v>
      </c>
      <c r="E540" s="15">
        <v>217206914</v>
      </c>
      <c r="F540" s="71">
        <v>197494044</v>
      </c>
      <c r="G540" s="17">
        <f>E540-F540</f>
        <v>19712870</v>
      </c>
      <c r="H540" s="62">
        <f>F540/E540*100</f>
        <v>90.924381900660862</v>
      </c>
      <c r="I540" s="21">
        <v>6731</v>
      </c>
      <c r="J540" s="22">
        <v>0</v>
      </c>
    </row>
    <row r="541" spans="3:10" x14ac:dyDescent="0.3">
      <c r="C541" s="14" t="s">
        <v>45</v>
      </c>
      <c r="D541" s="12" t="s">
        <v>150</v>
      </c>
      <c r="E541" s="15">
        <v>188322545</v>
      </c>
      <c r="F541" s="71">
        <v>163873644</v>
      </c>
      <c r="G541" s="17">
        <f>E541-F541</f>
        <v>24448901</v>
      </c>
      <c r="H541" s="62">
        <f>F541/E541*100</f>
        <v>87.017538978139868</v>
      </c>
      <c r="I541" s="21">
        <v>5902</v>
      </c>
      <c r="J541" s="22">
        <v>0</v>
      </c>
    </row>
    <row r="542" spans="3:10" x14ac:dyDescent="0.3">
      <c r="C542" s="14" t="s">
        <v>47</v>
      </c>
      <c r="D542" s="12" t="s">
        <v>151</v>
      </c>
      <c r="E542" s="15">
        <v>129425061</v>
      </c>
      <c r="F542" s="71">
        <v>57360229</v>
      </c>
      <c r="G542" s="17">
        <f>E542-F542</f>
        <v>72064832</v>
      </c>
      <c r="H542" s="62">
        <f>F542/E542*100</f>
        <v>44.319259776126358</v>
      </c>
      <c r="I542" s="21">
        <v>5195</v>
      </c>
      <c r="J542" s="22">
        <v>0</v>
      </c>
    </row>
    <row r="543" spans="3:10" x14ac:dyDescent="0.3">
      <c r="C543" s="95"/>
      <c r="D543" s="12"/>
      <c r="E543" s="15"/>
      <c r="F543" s="71"/>
      <c r="G543" s="17"/>
      <c r="H543" s="44"/>
      <c r="I543" s="19"/>
      <c r="J543" s="451"/>
    </row>
    <row r="544" spans="3:10" x14ac:dyDescent="0.3">
      <c r="C544" s="531" t="s">
        <v>17</v>
      </c>
      <c r="D544" s="532"/>
      <c r="E544" s="27">
        <f>SUM(E539:E543)</f>
        <v>754223308</v>
      </c>
      <c r="F544" s="64">
        <f>SUM(F539:F543)</f>
        <v>616650824</v>
      </c>
      <c r="G544" s="72">
        <f>SUM(G539:G543)</f>
        <v>137572484</v>
      </c>
      <c r="H544" s="93">
        <f>F544/E544*100</f>
        <v>81.759714591053196</v>
      </c>
      <c r="I544" s="98">
        <f>SUM(I539:I543)</f>
        <v>25630</v>
      </c>
      <c r="J544" s="410">
        <v>0</v>
      </c>
    </row>
    <row r="545" spans="3:11" x14ac:dyDescent="0.3">
      <c r="C545" s="548"/>
      <c r="D545" s="549"/>
      <c r="E545" s="15"/>
      <c r="F545" s="71"/>
      <c r="G545" s="17"/>
      <c r="H545" s="44"/>
      <c r="I545" s="19"/>
      <c r="J545" s="454"/>
    </row>
    <row r="546" spans="3:11" ht="19.5" thickBot="1" x14ac:dyDescent="0.35">
      <c r="C546" s="533" t="s">
        <v>31</v>
      </c>
      <c r="D546" s="534"/>
      <c r="E546" s="84">
        <f>E536+E544</f>
        <v>1256561359</v>
      </c>
      <c r="F546" s="85">
        <f>F536+F544</f>
        <v>1058055537</v>
      </c>
      <c r="G546" s="48">
        <f>G536+G544</f>
        <v>198505822</v>
      </c>
      <c r="H546" s="49">
        <f>F546/E546*100</f>
        <v>84.202456921166558</v>
      </c>
      <c r="I546" s="86">
        <f>I536+I544</f>
        <v>38177</v>
      </c>
      <c r="J546" s="445">
        <f>J536+J544</f>
        <v>2</v>
      </c>
    </row>
    <row r="548" spans="3:11" x14ac:dyDescent="0.3">
      <c r="F548" s="529"/>
      <c r="G548" s="529"/>
      <c r="H548" s="529"/>
      <c r="I548" s="529"/>
      <c r="J548" s="529"/>
      <c r="K548" s="52"/>
    </row>
    <row r="549" spans="3:11" x14ac:dyDescent="0.3">
      <c r="F549" s="529" t="s">
        <v>420</v>
      </c>
      <c r="G549" s="529"/>
      <c r="H549" s="529"/>
      <c r="I549" s="529"/>
      <c r="J549" s="529"/>
      <c r="K549" s="52"/>
    </row>
    <row r="550" spans="3:11" x14ac:dyDescent="0.3">
      <c r="F550" s="529" t="s">
        <v>33</v>
      </c>
      <c r="G550" s="529"/>
      <c r="H550" s="529"/>
      <c r="I550" s="529"/>
      <c r="J550" s="529"/>
      <c r="K550" s="52"/>
    </row>
    <row r="551" spans="3:11" x14ac:dyDescent="0.3">
      <c r="F551" s="529" t="s">
        <v>421</v>
      </c>
      <c r="G551" s="529"/>
      <c r="H551" s="529"/>
      <c r="I551" s="529"/>
      <c r="J551" s="529"/>
      <c r="K551" s="3"/>
    </row>
    <row r="552" spans="3:11" x14ac:dyDescent="0.3">
      <c r="G552" s="3"/>
      <c r="H552" s="3"/>
      <c r="I552" s="3"/>
      <c r="J552" s="513"/>
      <c r="K552" s="3"/>
    </row>
    <row r="553" spans="3:11" x14ac:dyDescent="0.3">
      <c r="G553" s="3"/>
      <c r="H553" s="3"/>
      <c r="I553" s="3"/>
      <c r="J553" s="513"/>
      <c r="K553" s="3"/>
    </row>
    <row r="554" spans="3:11" x14ac:dyDescent="0.3">
      <c r="G554" s="3"/>
      <c r="H554" s="3"/>
      <c r="I554" s="3"/>
      <c r="J554" s="513"/>
      <c r="K554" s="3"/>
    </row>
    <row r="555" spans="3:11" x14ac:dyDescent="0.3">
      <c r="F555" s="530" t="s">
        <v>422</v>
      </c>
      <c r="G555" s="530"/>
      <c r="H555" s="530"/>
      <c r="I555" s="530"/>
      <c r="J555" s="530"/>
      <c r="K555" s="3"/>
    </row>
    <row r="556" spans="3:11" x14ac:dyDescent="0.3">
      <c r="F556" s="529" t="s">
        <v>35</v>
      </c>
      <c r="G556" s="529"/>
      <c r="H556" s="529"/>
      <c r="I556" s="529"/>
      <c r="J556" s="529"/>
      <c r="K556" s="52"/>
    </row>
    <row r="557" spans="3:11" x14ac:dyDescent="0.3">
      <c r="F557" s="529" t="s">
        <v>423</v>
      </c>
      <c r="G557" s="529"/>
      <c r="H557" s="529"/>
      <c r="I557" s="529"/>
      <c r="J557" s="529"/>
      <c r="K557" s="52"/>
    </row>
    <row r="578" spans="3:10" x14ac:dyDescent="0.3">
      <c r="C578" s="515" t="s">
        <v>414</v>
      </c>
      <c r="D578" s="515"/>
      <c r="E578" s="515"/>
      <c r="F578" s="515"/>
      <c r="G578" s="515"/>
      <c r="H578" s="515"/>
      <c r="I578" s="515"/>
      <c r="J578" s="515"/>
    </row>
    <row r="579" spans="3:10" x14ac:dyDescent="0.3">
      <c r="C579" s="529" t="s">
        <v>390</v>
      </c>
      <c r="D579" s="529"/>
      <c r="E579" s="529"/>
      <c r="F579" s="529"/>
      <c r="G579" s="529"/>
      <c r="H579" s="529"/>
      <c r="I579" s="529"/>
      <c r="J579" s="529"/>
    </row>
    <row r="580" spans="3:10" x14ac:dyDescent="0.3">
      <c r="C580" s="515" t="s">
        <v>425</v>
      </c>
      <c r="D580" s="515"/>
      <c r="E580" s="515"/>
      <c r="F580" s="515"/>
      <c r="G580" s="515"/>
      <c r="H580" s="515"/>
      <c r="I580" s="515"/>
      <c r="J580" s="515"/>
    </row>
    <row r="581" spans="3:10" ht="19.5" thickBot="1" x14ac:dyDescent="0.35">
      <c r="C581" s="3"/>
      <c r="D581" s="3"/>
      <c r="E581" s="4"/>
      <c r="F581" s="1"/>
      <c r="G581" s="1"/>
      <c r="H581" s="1"/>
      <c r="I581" s="1"/>
    </row>
    <row r="582" spans="3:10" x14ac:dyDescent="0.3">
      <c r="C582" s="535" t="s">
        <v>2</v>
      </c>
      <c r="D582" s="519" t="s">
        <v>406</v>
      </c>
      <c r="E582" s="521" t="s">
        <v>4</v>
      </c>
      <c r="F582" s="539" t="s">
        <v>5</v>
      </c>
      <c r="G582" s="539" t="s">
        <v>6</v>
      </c>
      <c r="H582" s="541" t="s">
        <v>7</v>
      </c>
      <c r="I582" s="55" t="s">
        <v>8</v>
      </c>
      <c r="J582" s="543" t="s">
        <v>9</v>
      </c>
    </row>
    <row r="583" spans="3:10" x14ac:dyDescent="0.3">
      <c r="C583" s="545"/>
      <c r="D583" s="520"/>
      <c r="E583" s="522"/>
      <c r="F583" s="546"/>
      <c r="G583" s="546"/>
      <c r="H583" s="547"/>
      <c r="I583" s="80" t="s">
        <v>10</v>
      </c>
      <c r="J583" s="544"/>
    </row>
    <row r="584" spans="3:10" x14ac:dyDescent="0.3">
      <c r="C584" s="7" t="s">
        <v>11</v>
      </c>
      <c r="D584" s="8" t="s">
        <v>12</v>
      </c>
      <c r="E584" s="9"/>
      <c r="F584" s="10"/>
      <c r="G584" s="11"/>
      <c r="H584" s="10"/>
      <c r="I584" s="12"/>
      <c r="J584" s="441"/>
    </row>
    <row r="585" spans="3:10" x14ac:dyDescent="0.3">
      <c r="C585" s="14" t="s">
        <v>129</v>
      </c>
      <c r="D585" s="12" t="s">
        <v>153</v>
      </c>
      <c r="E585" s="15">
        <v>193816639</v>
      </c>
      <c r="F585" s="61">
        <v>61480280</v>
      </c>
      <c r="G585" s="61">
        <f>E585-F585</f>
        <v>132336359</v>
      </c>
      <c r="H585" s="62">
        <f t="shared" ref="H585:H591" si="17">F585/E585*100</f>
        <v>31.720847248826761</v>
      </c>
      <c r="I585" s="19">
        <v>4483</v>
      </c>
      <c r="J585" s="22">
        <v>0</v>
      </c>
    </row>
    <row r="586" spans="3:10" x14ac:dyDescent="0.3">
      <c r="C586" s="14" t="s">
        <v>131</v>
      </c>
      <c r="D586" s="12" t="s">
        <v>154</v>
      </c>
      <c r="E586" s="15">
        <v>169315204</v>
      </c>
      <c r="F586" s="61">
        <v>92209459</v>
      </c>
      <c r="G586" s="15">
        <f t="shared" ref="G586:G591" si="18">E586-F586</f>
        <v>77105745</v>
      </c>
      <c r="H586" s="62">
        <f t="shared" si="17"/>
        <v>54.460235597034746</v>
      </c>
      <c r="I586" s="19">
        <v>4177</v>
      </c>
      <c r="J586" s="22">
        <v>0</v>
      </c>
    </row>
    <row r="587" spans="3:10" x14ac:dyDescent="0.3">
      <c r="C587" s="14" t="s">
        <v>133</v>
      </c>
      <c r="D587" s="12" t="s">
        <v>155</v>
      </c>
      <c r="E587" s="15">
        <v>267014949</v>
      </c>
      <c r="F587" s="61">
        <v>124862295</v>
      </c>
      <c r="G587" s="15">
        <f t="shared" si="18"/>
        <v>142152654</v>
      </c>
      <c r="H587" s="62">
        <f t="shared" si="17"/>
        <v>46.76228633176639</v>
      </c>
      <c r="I587" s="19">
        <v>5208</v>
      </c>
      <c r="J587" s="22">
        <v>0</v>
      </c>
    </row>
    <row r="588" spans="3:10" x14ac:dyDescent="0.3">
      <c r="C588" s="14" t="s">
        <v>147</v>
      </c>
      <c r="D588" s="12" t="s">
        <v>156</v>
      </c>
      <c r="E588" s="15">
        <v>288362386</v>
      </c>
      <c r="F588" s="61">
        <v>218666475</v>
      </c>
      <c r="G588" s="15">
        <f t="shared" si="18"/>
        <v>69695911</v>
      </c>
      <c r="H588" s="62">
        <f t="shared" si="17"/>
        <v>75.830443086984303</v>
      </c>
      <c r="I588" s="19">
        <v>6118</v>
      </c>
      <c r="J588" s="22">
        <v>0</v>
      </c>
    </row>
    <row r="589" spans="3:10" x14ac:dyDescent="0.3">
      <c r="C589" s="14" t="s">
        <v>43</v>
      </c>
      <c r="D589" s="12" t="s">
        <v>157</v>
      </c>
      <c r="E589" s="15">
        <v>332950944</v>
      </c>
      <c r="F589" s="61">
        <v>103887572</v>
      </c>
      <c r="G589" s="15">
        <f t="shared" si="18"/>
        <v>229063372</v>
      </c>
      <c r="H589" s="62">
        <f t="shared" si="17"/>
        <v>31.202065611203071</v>
      </c>
      <c r="I589" s="19">
        <v>7864</v>
      </c>
      <c r="J589" s="22">
        <v>0</v>
      </c>
    </row>
    <row r="590" spans="3:10" x14ac:dyDescent="0.3">
      <c r="C590" s="14" t="s">
        <v>45</v>
      </c>
      <c r="D590" s="12" t="s">
        <v>158</v>
      </c>
      <c r="E590" s="15">
        <v>270096296</v>
      </c>
      <c r="F590" s="61">
        <v>89829291</v>
      </c>
      <c r="G590" s="15">
        <f t="shared" si="18"/>
        <v>180267005</v>
      </c>
      <c r="H590" s="62">
        <f t="shared" si="17"/>
        <v>33.258246162694512</v>
      </c>
      <c r="I590" s="19">
        <v>5156</v>
      </c>
      <c r="J590" s="22">
        <v>0</v>
      </c>
    </row>
    <row r="591" spans="3:10" x14ac:dyDescent="0.3">
      <c r="C591" s="14" t="s">
        <v>47</v>
      </c>
      <c r="D591" s="12" t="s">
        <v>159</v>
      </c>
      <c r="E591" s="15">
        <v>199931789</v>
      </c>
      <c r="F591" s="61">
        <v>199931789</v>
      </c>
      <c r="G591" s="15">
        <f t="shared" si="18"/>
        <v>0</v>
      </c>
      <c r="H591" s="62">
        <f t="shared" si="17"/>
        <v>100</v>
      </c>
      <c r="I591" s="21">
        <v>5161</v>
      </c>
      <c r="J591" s="22" t="s">
        <v>21</v>
      </c>
    </row>
    <row r="592" spans="3:10" x14ac:dyDescent="0.3">
      <c r="C592" s="14"/>
      <c r="D592" s="12"/>
      <c r="E592" s="15"/>
      <c r="F592" s="61"/>
      <c r="G592" s="15"/>
      <c r="H592" s="128"/>
      <c r="I592" s="21"/>
      <c r="J592" s="441"/>
    </row>
    <row r="593" spans="3:12" x14ac:dyDescent="0.3">
      <c r="C593" s="531" t="s">
        <v>17</v>
      </c>
      <c r="D593" s="532"/>
      <c r="E593" s="27">
        <f>SUM(E585:E592)</f>
        <v>1721488207</v>
      </c>
      <c r="F593" s="63">
        <f>SUM(F585:F592)</f>
        <v>890867161</v>
      </c>
      <c r="G593" s="27">
        <f>SUM(G585:G592)</f>
        <v>830621046</v>
      </c>
      <c r="H593" s="129">
        <f>F593/E593*100</f>
        <v>51.749826538312149</v>
      </c>
      <c r="I593" s="66">
        <f>SUM(I585:I592)</f>
        <v>38167</v>
      </c>
      <c r="J593" s="195">
        <v>1</v>
      </c>
    </row>
    <row r="594" spans="3:12" x14ac:dyDescent="0.3">
      <c r="C594" s="32"/>
      <c r="D594" s="12"/>
      <c r="E594" s="15"/>
      <c r="F594" s="61"/>
      <c r="G594" s="15"/>
      <c r="H594" s="128"/>
      <c r="I594" s="21"/>
      <c r="J594" s="441"/>
    </row>
    <row r="595" spans="3:12" x14ac:dyDescent="0.3">
      <c r="C595" s="32" t="s">
        <v>18</v>
      </c>
      <c r="D595" s="35" t="s">
        <v>19</v>
      </c>
      <c r="E595" s="15"/>
      <c r="F595" s="61"/>
      <c r="G595" s="15"/>
      <c r="H595" s="128"/>
      <c r="I595" s="21"/>
      <c r="J595" s="441"/>
    </row>
    <row r="596" spans="3:12" x14ac:dyDescent="0.3">
      <c r="C596" s="14" t="s">
        <v>49</v>
      </c>
      <c r="D596" s="12" t="s">
        <v>160</v>
      </c>
      <c r="E596" s="15">
        <v>195849159</v>
      </c>
      <c r="F596" s="61">
        <v>17670447</v>
      </c>
      <c r="G596" s="15">
        <f t="shared" ref="G596:G602" si="19">E596-F596</f>
        <v>178178712</v>
      </c>
      <c r="H596" s="62">
        <f t="shared" ref="H596:H602" si="20">F596/E596*100</f>
        <v>9.0224778550108553</v>
      </c>
      <c r="I596" s="21">
        <v>5447</v>
      </c>
      <c r="J596" s="22">
        <v>0</v>
      </c>
    </row>
    <row r="597" spans="3:12" x14ac:dyDescent="0.3">
      <c r="C597" s="14" t="s">
        <v>51</v>
      </c>
      <c r="D597" s="12" t="s">
        <v>161</v>
      </c>
      <c r="E597" s="15">
        <v>154623171</v>
      </c>
      <c r="F597" s="61">
        <v>36103572</v>
      </c>
      <c r="G597" s="15">
        <f t="shared" si="19"/>
        <v>118519599</v>
      </c>
      <c r="H597" s="62">
        <f t="shared" si="20"/>
        <v>23.349393086757999</v>
      </c>
      <c r="I597" s="21">
        <v>4935</v>
      </c>
      <c r="J597" s="22">
        <v>0</v>
      </c>
    </row>
    <row r="598" spans="3:12" x14ac:dyDescent="0.3">
      <c r="C598" s="14" t="s">
        <v>53</v>
      </c>
      <c r="D598" s="12" t="s">
        <v>162</v>
      </c>
      <c r="E598" s="15">
        <v>204501418</v>
      </c>
      <c r="F598" s="61">
        <v>23228341</v>
      </c>
      <c r="G598" s="15">
        <f t="shared" si="19"/>
        <v>181273077</v>
      </c>
      <c r="H598" s="62">
        <f t="shared" si="20"/>
        <v>11.358523196157007</v>
      </c>
      <c r="I598" s="21">
        <v>6648</v>
      </c>
      <c r="J598" s="22">
        <v>0</v>
      </c>
    </row>
    <row r="599" spans="3:12" x14ac:dyDescent="0.3">
      <c r="C599" s="14" t="s">
        <v>55</v>
      </c>
      <c r="D599" s="12" t="s">
        <v>163</v>
      </c>
      <c r="E599" s="15">
        <v>118133216</v>
      </c>
      <c r="F599" s="61">
        <v>118133216</v>
      </c>
      <c r="G599" s="15">
        <f t="shared" si="19"/>
        <v>0</v>
      </c>
      <c r="H599" s="62">
        <f t="shared" si="20"/>
        <v>100</v>
      </c>
      <c r="I599" s="21">
        <v>2903</v>
      </c>
      <c r="J599" s="22" t="s">
        <v>21</v>
      </c>
    </row>
    <row r="600" spans="3:12" x14ac:dyDescent="0.3">
      <c r="C600" s="14" t="s">
        <v>57</v>
      </c>
      <c r="D600" s="12" t="s">
        <v>164</v>
      </c>
      <c r="E600" s="15">
        <v>226540904</v>
      </c>
      <c r="F600" s="61">
        <v>44663456</v>
      </c>
      <c r="G600" s="15">
        <f t="shared" si="19"/>
        <v>181877448</v>
      </c>
      <c r="H600" s="62">
        <f t="shared" si="20"/>
        <v>19.715404684709831</v>
      </c>
      <c r="I600" s="21">
        <v>6781</v>
      </c>
      <c r="J600" s="22">
        <v>0</v>
      </c>
    </row>
    <row r="601" spans="3:12" x14ac:dyDescent="0.3">
      <c r="C601" s="14" t="s">
        <v>59</v>
      </c>
      <c r="D601" s="12" t="s">
        <v>165</v>
      </c>
      <c r="E601" s="15">
        <v>197201531</v>
      </c>
      <c r="F601" s="61">
        <v>31213734</v>
      </c>
      <c r="G601" s="15">
        <f t="shared" si="19"/>
        <v>165987797</v>
      </c>
      <c r="H601" s="62">
        <f t="shared" si="20"/>
        <v>15.828342630869333</v>
      </c>
      <c r="I601" s="21">
        <v>4700</v>
      </c>
      <c r="J601" s="22">
        <v>0</v>
      </c>
    </row>
    <row r="602" spans="3:12" x14ac:dyDescent="0.3">
      <c r="C602" s="14" t="s">
        <v>61</v>
      </c>
      <c r="D602" s="12" t="s">
        <v>166</v>
      </c>
      <c r="E602" s="15">
        <v>138338063</v>
      </c>
      <c r="F602" s="61">
        <v>92121433</v>
      </c>
      <c r="G602" s="15">
        <f t="shared" si="19"/>
        <v>46216630</v>
      </c>
      <c r="H602" s="62">
        <f t="shared" si="20"/>
        <v>66.591530199465055</v>
      </c>
      <c r="I602" s="21">
        <v>5676</v>
      </c>
      <c r="J602" s="22">
        <v>0</v>
      </c>
    </row>
    <row r="603" spans="3:12" x14ac:dyDescent="0.3">
      <c r="C603" s="95"/>
      <c r="D603" s="12"/>
      <c r="E603" s="15"/>
      <c r="F603" s="61"/>
      <c r="G603" s="15"/>
      <c r="H603" s="83"/>
      <c r="I603" s="19"/>
      <c r="J603" s="441"/>
    </row>
    <row r="604" spans="3:12" x14ac:dyDescent="0.3">
      <c r="C604" s="531" t="s">
        <v>17</v>
      </c>
      <c r="D604" s="532"/>
      <c r="E604" s="27">
        <f>SUM(E596:E603)</f>
        <v>1235187462</v>
      </c>
      <c r="F604" s="64">
        <f>SUM(F596:F603)</f>
        <v>363134199</v>
      </c>
      <c r="G604" s="72">
        <f>SUM(G596:G603)</f>
        <v>872053263</v>
      </c>
      <c r="H604" s="117">
        <f>F604/E604*100</f>
        <v>29.399116342390464</v>
      </c>
      <c r="I604" s="98">
        <f>SUM(I596:I603)</f>
        <v>37090</v>
      </c>
      <c r="J604" s="195">
        <v>1</v>
      </c>
    </row>
    <row r="605" spans="3:12" x14ac:dyDescent="0.3">
      <c r="C605" s="548"/>
      <c r="D605" s="549"/>
      <c r="E605" s="15"/>
      <c r="F605" s="71"/>
      <c r="G605" s="17"/>
      <c r="H605" s="81"/>
      <c r="I605" s="19"/>
      <c r="J605" s="442"/>
      <c r="L605" s="2" t="s">
        <v>378</v>
      </c>
    </row>
    <row r="606" spans="3:12" ht="19.5" thickBot="1" x14ac:dyDescent="0.35">
      <c r="C606" s="533" t="s">
        <v>31</v>
      </c>
      <c r="D606" s="534"/>
      <c r="E606" s="84">
        <f>E593+E604</f>
        <v>2956675669</v>
      </c>
      <c r="F606" s="85">
        <f>F593+F604</f>
        <v>1254001360</v>
      </c>
      <c r="G606" s="48">
        <f>G593+G604</f>
        <v>1702674309</v>
      </c>
      <c r="H606" s="49">
        <f>F606/E606*100</f>
        <v>42.412543693848079</v>
      </c>
      <c r="I606" s="86">
        <f>I593+I604</f>
        <v>75257</v>
      </c>
      <c r="J606" s="115">
        <f>J593+J604</f>
        <v>2</v>
      </c>
    </row>
    <row r="608" spans="3:12" x14ac:dyDescent="0.3">
      <c r="F608" s="529"/>
      <c r="G608" s="529"/>
      <c r="H608" s="529"/>
      <c r="I608" s="529"/>
      <c r="J608" s="529"/>
      <c r="K608" s="52"/>
    </row>
    <row r="609" spans="6:11" x14ac:dyDescent="0.3">
      <c r="F609" s="529" t="s">
        <v>420</v>
      </c>
      <c r="G609" s="529"/>
      <c r="H609" s="529"/>
      <c r="I609" s="529"/>
      <c r="J609" s="529"/>
      <c r="K609" s="52"/>
    </row>
    <row r="610" spans="6:11" x14ac:dyDescent="0.3">
      <c r="F610" s="529" t="s">
        <v>33</v>
      </c>
      <c r="G610" s="529"/>
      <c r="H610" s="529"/>
      <c r="I610" s="529"/>
      <c r="J610" s="529"/>
      <c r="K610" s="52"/>
    </row>
    <row r="611" spans="6:11" x14ac:dyDescent="0.3">
      <c r="F611" s="529" t="s">
        <v>421</v>
      </c>
      <c r="G611" s="529"/>
      <c r="H611" s="529"/>
      <c r="I611" s="529"/>
      <c r="J611" s="529"/>
      <c r="K611" s="3"/>
    </row>
    <row r="612" spans="6:11" x14ac:dyDescent="0.3">
      <c r="G612" s="3"/>
      <c r="H612" s="3"/>
      <c r="I612" s="3"/>
      <c r="J612" s="513"/>
      <c r="K612" s="3"/>
    </row>
    <row r="613" spans="6:11" x14ac:dyDescent="0.3">
      <c r="G613" s="3"/>
      <c r="H613" s="3"/>
      <c r="I613" s="3"/>
      <c r="J613" s="513"/>
      <c r="K613" s="3"/>
    </row>
    <row r="614" spans="6:11" x14ac:dyDescent="0.3">
      <c r="G614" s="3"/>
      <c r="H614" s="3"/>
      <c r="I614" s="3"/>
      <c r="J614" s="513"/>
      <c r="K614" s="3"/>
    </row>
    <row r="615" spans="6:11" x14ac:dyDescent="0.3">
      <c r="F615" s="530" t="s">
        <v>422</v>
      </c>
      <c r="G615" s="530"/>
      <c r="H615" s="530"/>
      <c r="I615" s="530"/>
      <c r="J615" s="530"/>
      <c r="K615" s="3"/>
    </row>
    <row r="616" spans="6:11" x14ac:dyDescent="0.3">
      <c r="F616" s="529" t="s">
        <v>35</v>
      </c>
      <c r="G616" s="529"/>
      <c r="H616" s="529"/>
      <c r="I616" s="529"/>
      <c r="J616" s="529"/>
      <c r="K616" s="52"/>
    </row>
    <row r="617" spans="6:11" x14ac:dyDescent="0.3">
      <c r="F617" s="529" t="s">
        <v>423</v>
      </c>
      <c r="G617" s="529"/>
      <c r="H617" s="529"/>
      <c r="I617" s="529"/>
      <c r="J617" s="529"/>
      <c r="K617" s="52"/>
    </row>
    <row r="640" spans="3:10" x14ac:dyDescent="0.3">
      <c r="C640" s="515" t="s">
        <v>414</v>
      </c>
      <c r="D640" s="515"/>
      <c r="E640" s="515"/>
      <c r="F640" s="515"/>
      <c r="G640" s="515"/>
      <c r="H640" s="515"/>
      <c r="I640" s="515"/>
      <c r="J640" s="515"/>
    </row>
    <row r="641" spans="3:10" x14ac:dyDescent="0.3">
      <c r="C641" s="529" t="s">
        <v>391</v>
      </c>
      <c r="D641" s="529"/>
      <c r="E641" s="529"/>
      <c r="F641" s="529"/>
      <c r="G641" s="529"/>
      <c r="H641" s="529"/>
      <c r="I641" s="529"/>
      <c r="J641" s="529"/>
    </row>
    <row r="642" spans="3:10" x14ac:dyDescent="0.3">
      <c r="C642" s="515" t="s">
        <v>425</v>
      </c>
      <c r="D642" s="515"/>
      <c r="E642" s="515"/>
      <c r="F642" s="515"/>
      <c r="G642" s="515"/>
      <c r="H642" s="515"/>
      <c r="I642" s="515"/>
      <c r="J642" s="515"/>
    </row>
    <row r="643" spans="3:10" ht="19.5" thickBot="1" x14ac:dyDescent="0.35">
      <c r="C643" s="54"/>
      <c r="D643" s="54"/>
      <c r="E643" s="54"/>
      <c r="F643" s="54"/>
      <c r="G643" s="54"/>
      <c r="H643" s="54"/>
      <c r="I643" s="54"/>
    </row>
    <row r="644" spans="3:10" x14ac:dyDescent="0.3">
      <c r="C644" s="535" t="s">
        <v>2</v>
      </c>
      <c r="D644" s="519" t="s">
        <v>406</v>
      </c>
      <c r="E644" s="521" t="s">
        <v>4</v>
      </c>
      <c r="F644" s="539" t="s">
        <v>5</v>
      </c>
      <c r="G644" s="552" t="s">
        <v>6</v>
      </c>
      <c r="H644" s="541" t="s">
        <v>7</v>
      </c>
      <c r="I644" s="55" t="s">
        <v>8</v>
      </c>
      <c r="J644" s="543" t="s">
        <v>9</v>
      </c>
    </row>
    <row r="645" spans="3:10" x14ac:dyDescent="0.3">
      <c r="C645" s="545"/>
      <c r="D645" s="520"/>
      <c r="E645" s="522"/>
      <c r="F645" s="546"/>
      <c r="G645" s="553"/>
      <c r="H645" s="547"/>
      <c r="I645" s="80" t="s">
        <v>10</v>
      </c>
      <c r="J645" s="544"/>
    </row>
    <row r="646" spans="3:10" x14ac:dyDescent="0.3">
      <c r="C646" s="7" t="s">
        <v>11</v>
      </c>
      <c r="D646" s="8" t="s">
        <v>12</v>
      </c>
      <c r="E646" s="9"/>
      <c r="F646" s="10"/>
      <c r="G646" s="11"/>
      <c r="H646" s="10"/>
      <c r="I646" s="12"/>
      <c r="J646" s="441"/>
    </row>
    <row r="647" spans="3:10" x14ac:dyDescent="0.3">
      <c r="C647" s="14">
        <v>1</v>
      </c>
      <c r="D647" s="130" t="s">
        <v>168</v>
      </c>
      <c r="E647" s="15">
        <v>205851197</v>
      </c>
      <c r="F647" s="61">
        <v>72001617</v>
      </c>
      <c r="G647" s="17">
        <f>E647-F647</f>
        <v>133849580</v>
      </c>
      <c r="H647" s="62">
        <f>F647/E647*100</f>
        <v>34.977507077600329</v>
      </c>
      <c r="I647" s="21">
        <v>5111</v>
      </c>
      <c r="J647" s="22">
        <v>0</v>
      </c>
    </row>
    <row r="648" spans="3:10" x14ac:dyDescent="0.3">
      <c r="C648" s="14">
        <v>2</v>
      </c>
      <c r="D648" s="130" t="s">
        <v>169</v>
      </c>
      <c r="E648" s="15">
        <v>207991280</v>
      </c>
      <c r="F648" s="61">
        <v>107793721</v>
      </c>
      <c r="G648" s="17">
        <f>E648-F648</f>
        <v>100197559</v>
      </c>
      <c r="H648" s="62">
        <f>F648/E648*100</f>
        <v>51.826077035537253</v>
      </c>
      <c r="I648" s="21">
        <v>6433</v>
      </c>
      <c r="J648" s="22">
        <v>0</v>
      </c>
    </row>
    <row r="649" spans="3:10" x14ac:dyDescent="0.3">
      <c r="C649" s="14"/>
      <c r="D649" s="12"/>
      <c r="E649" s="15"/>
      <c r="F649" s="61"/>
      <c r="G649" s="17"/>
      <c r="H649" s="83"/>
      <c r="I649" s="21"/>
      <c r="J649" s="22"/>
    </row>
    <row r="650" spans="3:10" x14ac:dyDescent="0.3">
      <c r="C650" s="531" t="s">
        <v>17</v>
      </c>
      <c r="D650" s="532"/>
      <c r="E650" s="27">
        <f>SUM(E647:E649)</f>
        <v>413842477</v>
      </c>
      <c r="F650" s="63">
        <f>SUM(F647:F649)</f>
        <v>179795338</v>
      </c>
      <c r="G650" s="72">
        <f>SUM(G647:G649)</f>
        <v>234047139</v>
      </c>
      <c r="H650" s="117">
        <f>F650/E650*100</f>
        <v>43.445356142114917</v>
      </c>
      <c r="I650" s="66">
        <f>SUM(I647:I649)</f>
        <v>11544</v>
      </c>
      <c r="J650" s="410">
        <v>0</v>
      </c>
    </row>
    <row r="651" spans="3:10" x14ac:dyDescent="0.3">
      <c r="C651" s="32"/>
      <c r="D651" s="12"/>
      <c r="E651" s="15"/>
      <c r="F651" s="61"/>
      <c r="G651" s="17"/>
      <c r="H651" s="83"/>
      <c r="I651" s="21"/>
      <c r="J651" s="410"/>
    </row>
    <row r="652" spans="3:10" x14ac:dyDescent="0.3">
      <c r="C652" s="32" t="s">
        <v>18</v>
      </c>
      <c r="D652" s="35" t="s">
        <v>19</v>
      </c>
      <c r="E652" s="15"/>
      <c r="F652" s="61"/>
      <c r="G652" s="17"/>
      <c r="H652" s="83"/>
      <c r="I652" s="21"/>
      <c r="J652" s="22"/>
    </row>
    <row r="653" spans="3:10" x14ac:dyDescent="0.3">
      <c r="C653" s="14">
        <v>3</v>
      </c>
      <c r="D653" s="130" t="s">
        <v>170</v>
      </c>
      <c r="E653" s="15">
        <v>125765915</v>
      </c>
      <c r="F653" s="61">
        <v>82658620</v>
      </c>
      <c r="G653" s="17">
        <f>E653-F653</f>
        <v>43107295</v>
      </c>
      <c r="H653" s="62">
        <f t="shared" ref="H653:H664" si="21">F653/E653*100</f>
        <v>65.724182899635409</v>
      </c>
      <c r="I653" s="21">
        <v>5420</v>
      </c>
      <c r="J653" s="22">
        <v>0</v>
      </c>
    </row>
    <row r="654" spans="3:10" x14ac:dyDescent="0.3">
      <c r="C654" s="14">
        <v>4</v>
      </c>
      <c r="D654" s="130" t="s">
        <v>171</v>
      </c>
      <c r="E654" s="15">
        <v>76279692</v>
      </c>
      <c r="F654" s="61">
        <v>45981779</v>
      </c>
      <c r="G654" s="17">
        <f t="shared" ref="G654:G664" si="22">E654-F654</f>
        <v>30297913</v>
      </c>
      <c r="H654" s="62">
        <f t="shared" si="21"/>
        <v>60.280499035051157</v>
      </c>
      <c r="I654" s="21">
        <v>2544</v>
      </c>
      <c r="J654" s="22">
        <v>0</v>
      </c>
    </row>
    <row r="655" spans="3:10" x14ac:dyDescent="0.3">
      <c r="C655" s="14">
        <v>5</v>
      </c>
      <c r="D655" s="130" t="s">
        <v>172</v>
      </c>
      <c r="E655" s="15">
        <v>131498388</v>
      </c>
      <c r="F655" s="61">
        <v>131498388</v>
      </c>
      <c r="G655" s="17">
        <f t="shared" si="22"/>
        <v>0</v>
      </c>
      <c r="H655" s="62">
        <f t="shared" si="21"/>
        <v>100</v>
      </c>
      <c r="I655" s="21">
        <v>4670</v>
      </c>
      <c r="J655" s="22" t="s">
        <v>21</v>
      </c>
    </row>
    <row r="656" spans="3:10" x14ac:dyDescent="0.3">
      <c r="C656" s="14">
        <v>6</v>
      </c>
      <c r="D656" s="130" t="s">
        <v>173</v>
      </c>
      <c r="E656" s="15">
        <v>196296593</v>
      </c>
      <c r="F656" s="61">
        <v>196296593</v>
      </c>
      <c r="G656" s="17">
        <f t="shared" si="22"/>
        <v>0</v>
      </c>
      <c r="H656" s="62">
        <f t="shared" si="21"/>
        <v>100</v>
      </c>
      <c r="I656" s="21">
        <v>7067</v>
      </c>
      <c r="J656" s="22" t="s">
        <v>21</v>
      </c>
    </row>
    <row r="657" spans="3:11" x14ac:dyDescent="0.3">
      <c r="C657" s="14">
        <v>7</v>
      </c>
      <c r="D657" s="130" t="s">
        <v>174</v>
      </c>
      <c r="E657" s="15">
        <v>98696090</v>
      </c>
      <c r="F657" s="61">
        <v>28595786</v>
      </c>
      <c r="G657" s="17">
        <f t="shared" si="22"/>
        <v>70100304</v>
      </c>
      <c r="H657" s="62">
        <f t="shared" si="21"/>
        <v>28.973575346297913</v>
      </c>
      <c r="I657" s="21">
        <v>3076</v>
      </c>
      <c r="J657" s="22">
        <v>0</v>
      </c>
    </row>
    <row r="658" spans="3:11" x14ac:dyDescent="0.3">
      <c r="C658" s="14">
        <v>8</v>
      </c>
      <c r="D658" s="130" t="s">
        <v>175</v>
      </c>
      <c r="E658" s="15">
        <v>124042010</v>
      </c>
      <c r="F658" s="61">
        <v>77415957</v>
      </c>
      <c r="G658" s="17">
        <f t="shared" si="22"/>
        <v>46626053</v>
      </c>
      <c r="H658" s="62">
        <f t="shared" si="21"/>
        <v>62.41107911746996</v>
      </c>
      <c r="I658" s="21">
        <v>5093</v>
      </c>
      <c r="J658" s="22">
        <v>0</v>
      </c>
    </row>
    <row r="659" spans="3:11" x14ac:dyDescent="0.3">
      <c r="C659" s="14">
        <v>9</v>
      </c>
      <c r="D659" s="130" t="s">
        <v>176</v>
      </c>
      <c r="E659" s="15">
        <v>124229000</v>
      </c>
      <c r="F659" s="61">
        <v>64048334</v>
      </c>
      <c r="G659" s="17">
        <f t="shared" si="22"/>
        <v>60180666</v>
      </c>
      <c r="H659" s="62">
        <f t="shared" si="21"/>
        <v>51.55666873274356</v>
      </c>
      <c r="I659" s="21">
        <v>4448</v>
      </c>
      <c r="J659" s="22">
        <v>0</v>
      </c>
    </row>
    <row r="660" spans="3:11" x14ac:dyDescent="0.3">
      <c r="C660" s="14">
        <v>10</v>
      </c>
      <c r="D660" s="130" t="s">
        <v>177</v>
      </c>
      <c r="E660" s="15">
        <v>162050185</v>
      </c>
      <c r="F660" s="61">
        <v>30009461</v>
      </c>
      <c r="G660" s="17">
        <f>E660-F660</f>
        <v>132040724</v>
      </c>
      <c r="H660" s="62">
        <f t="shared" si="21"/>
        <v>18.518621870132389</v>
      </c>
      <c r="I660" s="21">
        <v>5459</v>
      </c>
      <c r="J660" s="22">
        <v>0</v>
      </c>
    </row>
    <row r="661" spans="3:11" x14ac:dyDescent="0.3">
      <c r="C661" s="14">
        <v>11</v>
      </c>
      <c r="D661" s="130" t="s">
        <v>178</v>
      </c>
      <c r="E661" s="15">
        <v>78764507</v>
      </c>
      <c r="F661" s="61">
        <v>59264064</v>
      </c>
      <c r="G661" s="17">
        <f t="shared" si="22"/>
        <v>19500443</v>
      </c>
      <c r="H661" s="62">
        <f t="shared" si="21"/>
        <v>75.242093497773055</v>
      </c>
      <c r="I661" s="21">
        <v>4143</v>
      </c>
      <c r="J661" s="22">
        <v>0</v>
      </c>
    </row>
    <row r="662" spans="3:11" x14ac:dyDescent="0.3">
      <c r="C662" s="14">
        <v>12</v>
      </c>
      <c r="D662" s="130" t="s">
        <v>179</v>
      </c>
      <c r="E662" s="15">
        <v>119787392</v>
      </c>
      <c r="F662" s="61">
        <v>119787392</v>
      </c>
      <c r="G662" s="17">
        <f t="shared" si="22"/>
        <v>0</v>
      </c>
      <c r="H662" s="62">
        <f t="shared" si="21"/>
        <v>100</v>
      </c>
      <c r="I662" s="21">
        <v>4569</v>
      </c>
      <c r="J662" s="22" t="s">
        <v>21</v>
      </c>
    </row>
    <row r="663" spans="3:11" x14ac:dyDescent="0.3">
      <c r="C663" s="14">
        <v>13</v>
      </c>
      <c r="D663" s="130" t="s">
        <v>60</v>
      </c>
      <c r="E663" s="15">
        <v>27741597</v>
      </c>
      <c r="F663" s="61">
        <v>27741597</v>
      </c>
      <c r="G663" s="17">
        <f t="shared" si="22"/>
        <v>0</v>
      </c>
      <c r="H663" s="62">
        <f t="shared" si="21"/>
        <v>100</v>
      </c>
      <c r="I663" s="21">
        <v>1516</v>
      </c>
      <c r="J663" s="22" t="s">
        <v>21</v>
      </c>
    </row>
    <row r="664" spans="3:11" x14ac:dyDescent="0.3">
      <c r="C664" s="14">
        <v>14</v>
      </c>
      <c r="D664" s="130" t="s">
        <v>180</v>
      </c>
      <c r="E664" s="15">
        <v>253687142</v>
      </c>
      <c r="F664" s="61">
        <v>151365243</v>
      </c>
      <c r="G664" s="17">
        <f t="shared" si="22"/>
        <v>102321899</v>
      </c>
      <c r="H664" s="62">
        <f t="shared" si="21"/>
        <v>59.666107555423523</v>
      </c>
      <c r="I664" s="21">
        <v>6810</v>
      </c>
      <c r="J664" s="22">
        <v>0</v>
      </c>
    </row>
    <row r="665" spans="3:11" x14ac:dyDescent="0.3">
      <c r="C665" s="95"/>
      <c r="D665" s="12"/>
      <c r="E665" s="15"/>
      <c r="F665" s="61"/>
      <c r="G665" s="17"/>
      <c r="H665" s="83"/>
      <c r="I665" s="19"/>
      <c r="J665" s="22"/>
    </row>
    <row r="666" spans="3:11" x14ac:dyDescent="0.3">
      <c r="C666" s="531" t="s">
        <v>17</v>
      </c>
      <c r="D666" s="532"/>
      <c r="E666" s="27">
        <f>SUM(E653:E665)</f>
        <v>1518838511</v>
      </c>
      <c r="F666" s="64">
        <f>SUM(F653:F665)</f>
        <v>1014663214</v>
      </c>
      <c r="G666" s="72">
        <f>SUM(G653:G665)</f>
        <v>504175297</v>
      </c>
      <c r="H666" s="117">
        <f>F666/E666*100</f>
        <v>66.805207179790827</v>
      </c>
      <c r="I666" s="98">
        <f>SUM(I653:I665)</f>
        <v>54815</v>
      </c>
      <c r="J666" s="195">
        <v>4</v>
      </c>
    </row>
    <row r="667" spans="3:11" x14ac:dyDescent="0.3">
      <c r="C667" s="548"/>
      <c r="D667" s="549"/>
      <c r="E667" s="15"/>
      <c r="F667" s="71"/>
      <c r="G667" s="17"/>
      <c r="H667" s="83"/>
      <c r="I667" s="19"/>
      <c r="J667" s="195"/>
    </row>
    <row r="668" spans="3:11" ht="19.5" thickBot="1" x14ac:dyDescent="0.35">
      <c r="C668" s="533" t="s">
        <v>31</v>
      </c>
      <c r="D668" s="534"/>
      <c r="E668" s="84">
        <f>E650+E666</f>
        <v>1932680988</v>
      </c>
      <c r="F668" s="85">
        <f>F650+F666</f>
        <v>1194458552</v>
      </c>
      <c r="G668" s="48">
        <f>G650+G666</f>
        <v>738222436</v>
      </c>
      <c r="H668" s="49">
        <f>F668/E668*100</f>
        <v>61.803192529775117</v>
      </c>
      <c r="I668" s="86">
        <f>I650+I666</f>
        <v>66359</v>
      </c>
      <c r="J668" s="51">
        <f>J650+J666</f>
        <v>4</v>
      </c>
    </row>
    <row r="670" spans="3:11" x14ac:dyDescent="0.3">
      <c r="F670" s="529"/>
      <c r="G670" s="529"/>
      <c r="H670" s="529"/>
      <c r="I670" s="529"/>
      <c r="J670" s="529"/>
      <c r="K670" s="52"/>
    </row>
    <row r="671" spans="3:11" x14ac:dyDescent="0.3">
      <c r="F671" s="529" t="s">
        <v>420</v>
      </c>
      <c r="G671" s="529"/>
      <c r="H671" s="529"/>
      <c r="I671" s="529"/>
      <c r="J671" s="529"/>
      <c r="K671" s="52"/>
    </row>
    <row r="672" spans="3:11" x14ac:dyDescent="0.3">
      <c r="F672" s="529" t="s">
        <v>33</v>
      </c>
      <c r="G672" s="529"/>
      <c r="H672" s="529"/>
      <c r="I672" s="529"/>
      <c r="J672" s="529"/>
      <c r="K672" s="52"/>
    </row>
    <row r="673" spans="6:11" x14ac:dyDescent="0.3">
      <c r="F673" s="529" t="s">
        <v>421</v>
      </c>
      <c r="G673" s="529"/>
      <c r="H673" s="529"/>
      <c r="I673" s="529"/>
      <c r="J673" s="529"/>
      <c r="K673" s="3"/>
    </row>
    <row r="674" spans="6:11" x14ac:dyDescent="0.3">
      <c r="G674" s="3"/>
      <c r="H674" s="3"/>
      <c r="I674" s="3"/>
      <c r="J674" s="513"/>
      <c r="K674" s="3"/>
    </row>
    <row r="675" spans="6:11" x14ac:dyDescent="0.3">
      <c r="G675" s="3"/>
      <c r="H675" s="3"/>
      <c r="I675" s="3"/>
      <c r="J675" s="513"/>
      <c r="K675" s="3"/>
    </row>
    <row r="676" spans="6:11" x14ac:dyDescent="0.3">
      <c r="G676" s="3"/>
      <c r="H676" s="3"/>
      <c r="I676" s="3"/>
      <c r="J676" s="513"/>
      <c r="K676" s="3"/>
    </row>
    <row r="677" spans="6:11" x14ac:dyDescent="0.3">
      <c r="F677" s="530" t="s">
        <v>422</v>
      </c>
      <c r="G677" s="530"/>
      <c r="H677" s="530"/>
      <c r="I677" s="530"/>
      <c r="J677" s="530"/>
      <c r="K677" s="3"/>
    </row>
    <row r="678" spans="6:11" x14ac:dyDescent="0.3">
      <c r="F678" s="529" t="s">
        <v>35</v>
      </c>
      <c r="G678" s="529"/>
      <c r="H678" s="529"/>
      <c r="I678" s="529"/>
      <c r="J678" s="529"/>
      <c r="K678" s="52"/>
    </row>
    <row r="679" spans="6:11" x14ac:dyDescent="0.3">
      <c r="F679" s="529" t="s">
        <v>423</v>
      </c>
      <c r="G679" s="529"/>
      <c r="H679" s="529"/>
      <c r="I679" s="529"/>
      <c r="J679" s="529"/>
      <c r="K679" s="52"/>
    </row>
    <row r="700" spans="3:10" x14ac:dyDescent="0.3">
      <c r="C700" s="515" t="s">
        <v>414</v>
      </c>
      <c r="D700" s="515"/>
      <c r="E700" s="515"/>
      <c r="F700" s="515"/>
      <c r="G700" s="515"/>
      <c r="H700" s="515"/>
      <c r="I700" s="515"/>
      <c r="J700" s="515"/>
    </row>
    <row r="701" spans="3:10" x14ac:dyDescent="0.3">
      <c r="C701" s="529" t="s">
        <v>392</v>
      </c>
      <c r="D701" s="529"/>
      <c r="E701" s="529"/>
      <c r="F701" s="529"/>
      <c r="G701" s="529"/>
      <c r="H701" s="529"/>
      <c r="I701" s="529"/>
      <c r="J701" s="529"/>
    </row>
    <row r="702" spans="3:10" x14ac:dyDescent="0.3">
      <c r="C702" s="515" t="s">
        <v>425</v>
      </c>
      <c r="D702" s="515"/>
      <c r="E702" s="515"/>
      <c r="F702" s="515"/>
      <c r="G702" s="515"/>
      <c r="H702" s="515"/>
      <c r="I702" s="515"/>
      <c r="J702" s="515"/>
    </row>
    <row r="703" spans="3:10" ht="19.5" thickBot="1" x14ac:dyDescent="0.35">
      <c r="C703" s="3"/>
      <c r="D703" s="3"/>
      <c r="E703" s="4"/>
      <c r="F703" s="1"/>
      <c r="G703" s="1"/>
      <c r="H703" s="1"/>
      <c r="I703" s="1"/>
    </row>
    <row r="704" spans="3:10" x14ac:dyDescent="0.3">
      <c r="C704" s="535" t="s">
        <v>2</v>
      </c>
      <c r="D704" s="519" t="s">
        <v>406</v>
      </c>
      <c r="E704" s="521" t="s">
        <v>4</v>
      </c>
      <c r="F704" s="539" t="s">
        <v>5</v>
      </c>
      <c r="G704" s="539" t="s">
        <v>6</v>
      </c>
      <c r="H704" s="541" t="s">
        <v>7</v>
      </c>
      <c r="I704" s="55" t="s">
        <v>8</v>
      </c>
      <c r="J704" s="543" t="s">
        <v>9</v>
      </c>
    </row>
    <row r="705" spans="3:11" x14ac:dyDescent="0.3">
      <c r="C705" s="545"/>
      <c r="D705" s="520"/>
      <c r="E705" s="522"/>
      <c r="F705" s="546"/>
      <c r="G705" s="546"/>
      <c r="H705" s="547"/>
      <c r="I705" s="80" t="s">
        <v>10</v>
      </c>
      <c r="J705" s="544"/>
    </row>
    <row r="706" spans="3:11" x14ac:dyDescent="0.3">
      <c r="C706" s="7" t="s">
        <v>11</v>
      </c>
      <c r="D706" s="8" t="s">
        <v>12</v>
      </c>
      <c r="E706" s="9"/>
      <c r="F706" s="10"/>
      <c r="G706" s="11"/>
      <c r="H706" s="10"/>
      <c r="I706" s="12"/>
      <c r="J706" s="441"/>
    </row>
    <row r="707" spans="3:11" x14ac:dyDescent="0.3">
      <c r="C707" s="14" t="s">
        <v>129</v>
      </c>
      <c r="D707" s="12" t="s">
        <v>182</v>
      </c>
      <c r="E707" s="15">
        <v>243626217</v>
      </c>
      <c r="F707" s="71">
        <v>149082931</v>
      </c>
      <c r="G707" s="17">
        <f>E707-F707</f>
        <v>94543286</v>
      </c>
      <c r="H707" s="62">
        <f>F707/E707*100</f>
        <v>61.193303756795601</v>
      </c>
      <c r="I707" s="21">
        <v>5638</v>
      </c>
      <c r="J707" s="22">
        <v>0</v>
      </c>
    </row>
    <row r="708" spans="3:11" x14ac:dyDescent="0.3">
      <c r="C708" s="14" t="s">
        <v>131</v>
      </c>
      <c r="D708" s="12" t="s">
        <v>183</v>
      </c>
      <c r="E708" s="15">
        <v>138561873</v>
      </c>
      <c r="F708" s="71">
        <v>114998933</v>
      </c>
      <c r="G708" s="17">
        <f>E708-F708</f>
        <v>23562940</v>
      </c>
      <c r="H708" s="62">
        <f>F708/E708*100</f>
        <v>82.994643844053698</v>
      </c>
      <c r="I708" s="21">
        <v>3419</v>
      </c>
      <c r="J708" s="22">
        <v>0</v>
      </c>
    </row>
    <row r="709" spans="3:11" x14ac:dyDescent="0.3">
      <c r="C709" s="14" t="s">
        <v>133</v>
      </c>
      <c r="D709" s="12" t="s">
        <v>184</v>
      </c>
      <c r="E709" s="15">
        <v>539249243</v>
      </c>
      <c r="F709" s="71">
        <v>165439812</v>
      </c>
      <c r="G709" s="17">
        <f>E709-F709</f>
        <v>373809431</v>
      </c>
      <c r="H709" s="62">
        <f>F709/E709*100</f>
        <v>30.679655863698635</v>
      </c>
      <c r="I709" s="21">
        <v>9446</v>
      </c>
      <c r="J709" s="22">
        <v>0</v>
      </c>
    </row>
    <row r="710" spans="3:11" x14ac:dyDescent="0.3">
      <c r="C710" s="14" t="s">
        <v>147</v>
      </c>
      <c r="D710" s="12" t="s">
        <v>185</v>
      </c>
      <c r="E710" s="15">
        <v>336599277</v>
      </c>
      <c r="F710" s="61">
        <v>271355584</v>
      </c>
      <c r="G710" s="17">
        <f>E710-F710</f>
        <v>65243693</v>
      </c>
      <c r="H710" s="62">
        <f>F710/E710*100</f>
        <v>80.616805365271176</v>
      </c>
      <c r="I710" s="21">
        <v>6274</v>
      </c>
      <c r="J710" s="22">
        <v>0</v>
      </c>
    </row>
    <row r="711" spans="3:11" x14ac:dyDescent="0.3">
      <c r="C711" s="14" t="s">
        <v>43</v>
      </c>
      <c r="D711" s="12" t="s">
        <v>186</v>
      </c>
      <c r="E711" s="15">
        <v>266652098</v>
      </c>
      <c r="F711" s="71">
        <v>145194752</v>
      </c>
      <c r="G711" s="17">
        <f>E711-F711</f>
        <v>121457346</v>
      </c>
      <c r="H711" s="62">
        <f>F711/E711*100</f>
        <v>54.451006794628711</v>
      </c>
      <c r="I711" s="21">
        <v>5255</v>
      </c>
      <c r="J711" s="22">
        <v>0</v>
      </c>
    </row>
    <row r="712" spans="3:11" x14ac:dyDescent="0.3">
      <c r="C712" s="14"/>
      <c r="D712" s="12"/>
      <c r="E712" s="15"/>
      <c r="F712" s="71"/>
      <c r="G712" s="17"/>
      <c r="H712" s="81"/>
      <c r="I712" s="21"/>
      <c r="J712" s="441"/>
    </row>
    <row r="713" spans="3:11" x14ac:dyDescent="0.3">
      <c r="C713" s="531" t="s">
        <v>17</v>
      </c>
      <c r="D713" s="532"/>
      <c r="E713" s="27">
        <f>SUM(E707:E712)</f>
        <v>1524688708</v>
      </c>
      <c r="F713" s="64">
        <f>SUM(F707:F712)</f>
        <v>846072012</v>
      </c>
      <c r="G713" s="72">
        <f>SUM(G707:G712)</f>
        <v>678616696</v>
      </c>
      <c r="H713" s="117">
        <f>F713/E713*100</f>
        <v>55.491459178564341</v>
      </c>
      <c r="I713" s="132">
        <f>SUM(I707:I712)</f>
        <v>30032</v>
      </c>
      <c r="J713" s="195">
        <v>0</v>
      </c>
    </row>
    <row r="714" spans="3:11" x14ac:dyDescent="0.3">
      <c r="C714" s="32"/>
      <c r="D714" s="12"/>
      <c r="E714" s="15"/>
      <c r="F714" s="71"/>
      <c r="G714" s="17"/>
      <c r="H714" s="83"/>
      <c r="I714" s="21"/>
      <c r="J714" s="441"/>
    </row>
    <row r="715" spans="3:11" x14ac:dyDescent="0.3">
      <c r="C715" s="32" t="s">
        <v>18</v>
      </c>
      <c r="D715" s="35" t="s">
        <v>19</v>
      </c>
      <c r="E715" s="15"/>
      <c r="F715" s="71"/>
      <c r="G715" s="17"/>
      <c r="H715" s="83"/>
      <c r="I715" s="21"/>
      <c r="J715" s="441"/>
    </row>
    <row r="716" spans="3:11" x14ac:dyDescent="0.3">
      <c r="C716" s="14" t="s">
        <v>45</v>
      </c>
      <c r="D716" s="12" t="s">
        <v>187</v>
      </c>
      <c r="E716" s="61">
        <v>177034128</v>
      </c>
      <c r="F716" s="71">
        <v>143857910</v>
      </c>
      <c r="G716" s="17">
        <f t="shared" ref="G716:G722" si="23">E716-F716</f>
        <v>33176218</v>
      </c>
      <c r="H716" s="62">
        <f t="shared" ref="H716:H722" si="24">F716/E716*100</f>
        <v>81.259987339842183</v>
      </c>
      <c r="I716" s="21">
        <v>3555</v>
      </c>
      <c r="J716" s="22">
        <v>0</v>
      </c>
      <c r="K716" s="133"/>
    </row>
    <row r="717" spans="3:11" x14ac:dyDescent="0.3">
      <c r="C717" s="14" t="s">
        <v>47</v>
      </c>
      <c r="D717" s="12" t="s">
        <v>188</v>
      </c>
      <c r="E717" s="61">
        <v>164279702</v>
      </c>
      <c r="F717" s="61">
        <v>126023629</v>
      </c>
      <c r="G717" s="17">
        <f t="shared" si="23"/>
        <v>38256073</v>
      </c>
      <c r="H717" s="62">
        <f t="shared" si="24"/>
        <v>76.71284246668526</v>
      </c>
      <c r="I717" s="21">
        <v>3129</v>
      </c>
      <c r="J717" s="22">
        <v>0</v>
      </c>
    </row>
    <row r="718" spans="3:11" x14ac:dyDescent="0.3">
      <c r="C718" s="14" t="s">
        <v>49</v>
      </c>
      <c r="D718" s="12" t="s">
        <v>189</v>
      </c>
      <c r="E718" s="61">
        <v>216146188</v>
      </c>
      <c r="F718" s="71">
        <v>69724841</v>
      </c>
      <c r="G718" s="17">
        <f t="shared" si="23"/>
        <v>146421347</v>
      </c>
      <c r="H718" s="62">
        <f t="shared" si="24"/>
        <v>32.258186760156974</v>
      </c>
      <c r="I718" s="21">
        <v>3600</v>
      </c>
      <c r="J718" s="22">
        <v>0</v>
      </c>
    </row>
    <row r="719" spans="3:11" x14ac:dyDescent="0.3">
      <c r="C719" s="14" t="s">
        <v>51</v>
      </c>
      <c r="D719" s="12" t="s">
        <v>190</v>
      </c>
      <c r="E719" s="61">
        <v>289555706</v>
      </c>
      <c r="F719" s="71">
        <v>199273729</v>
      </c>
      <c r="G719" s="17">
        <f t="shared" si="23"/>
        <v>90281977</v>
      </c>
      <c r="H719" s="62">
        <f t="shared" si="24"/>
        <v>68.820515317353127</v>
      </c>
      <c r="I719" s="21">
        <v>5276</v>
      </c>
      <c r="J719" s="22">
        <v>0</v>
      </c>
    </row>
    <row r="720" spans="3:11" x14ac:dyDescent="0.3">
      <c r="C720" s="14" t="s">
        <v>53</v>
      </c>
      <c r="D720" s="12" t="s">
        <v>191</v>
      </c>
      <c r="E720" s="61">
        <v>290383532</v>
      </c>
      <c r="F720" s="61">
        <v>157280851</v>
      </c>
      <c r="G720" s="17">
        <f t="shared" si="23"/>
        <v>133102681</v>
      </c>
      <c r="H720" s="62">
        <f t="shared" si="24"/>
        <v>54.163144141383334</v>
      </c>
      <c r="I720" s="21">
        <v>5825</v>
      </c>
      <c r="J720" s="22">
        <v>0</v>
      </c>
      <c r="K720" s="133"/>
    </row>
    <row r="721" spans="3:11" x14ac:dyDescent="0.3">
      <c r="C721" s="14" t="s">
        <v>55</v>
      </c>
      <c r="D721" s="12" t="s">
        <v>177</v>
      </c>
      <c r="E721" s="61">
        <v>80062470</v>
      </c>
      <c r="F721" s="71">
        <v>40503814</v>
      </c>
      <c r="G721" s="17">
        <f t="shared" si="23"/>
        <v>39558656</v>
      </c>
      <c r="H721" s="62">
        <f t="shared" si="24"/>
        <v>50.590262828513787</v>
      </c>
      <c r="I721" s="21">
        <v>1220</v>
      </c>
      <c r="J721" s="22">
        <v>0</v>
      </c>
    </row>
    <row r="722" spans="3:11" x14ac:dyDescent="0.3">
      <c r="C722" s="14" t="s">
        <v>57</v>
      </c>
      <c r="D722" s="12" t="s">
        <v>160</v>
      </c>
      <c r="E722" s="61">
        <v>53171842</v>
      </c>
      <c r="F722" s="71">
        <v>53171842</v>
      </c>
      <c r="G722" s="17">
        <f t="shared" si="23"/>
        <v>0</v>
      </c>
      <c r="H722" s="62">
        <f t="shared" si="24"/>
        <v>100</v>
      </c>
      <c r="I722" s="21">
        <v>1407</v>
      </c>
      <c r="J722" s="22" t="s">
        <v>21</v>
      </c>
    </row>
    <row r="723" spans="3:11" x14ac:dyDescent="0.3">
      <c r="C723" s="95"/>
      <c r="D723" s="12"/>
      <c r="E723" s="15"/>
      <c r="F723" s="71"/>
      <c r="G723" s="17"/>
      <c r="H723" s="81"/>
      <c r="I723" s="19"/>
      <c r="J723" s="441"/>
    </row>
    <row r="724" spans="3:11" x14ac:dyDescent="0.3">
      <c r="C724" s="531" t="s">
        <v>17</v>
      </c>
      <c r="D724" s="532"/>
      <c r="E724" s="27">
        <f>SUM(E716:E723)</f>
        <v>1270633568</v>
      </c>
      <c r="F724" s="64">
        <f>SUM(F716:F723)</f>
        <v>789836616</v>
      </c>
      <c r="G724" s="72">
        <f>SUM(G716:G723)</f>
        <v>480796952</v>
      </c>
      <c r="H724" s="134">
        <f>SUM(F724/E724*100)</f>
        <v>62.160849192990938</v>
      </c>
      <c r="I724" s="98">
        <f>SUM(I716:I723)</f>
        <v>24012</v>
      </c>
      <c r="J724" s="195">
        <v>1</v>
      </c>
    </row>
    <row r="725" spans="3:11" x14ac:dyDescent="0.3">
      <c r="C725" s="548"/>
      <c r="D725" s="549"/>
      <c r="E725" s="15"/>
      <c r="F725" s="71"/>
      <c r="G725" s="17"/>
      <c r="H725" s="81"/>
      <c r="I725" s="19"/>
      <c r="J725" s="451"/>
    </row>
    <row r="726" spans="3:11" ht="19.5" thickBot="1" x14ac:dyDescent="0.35">
      <c r="C726" s="533" t="s">
        <v>31</v>
      </c>
      <c r="D726" s="534"/>
      <c r="E726" s="84">
        <f>E713+E724</f>
        <v>2795322276</v>
      </c>
      <c r="F726" s="85">
        <f>F724+F713</f>
        <v>1635908628</v>
      </c>
      <c r="G726" s="48">
        <f>G724+G713</f>
        <v>1159413648</v>
      </c>
      <c r="H726" s="99">
        <f>F726/E726*100</f>
        <v>58.523077716138083</v>
      </c>
      <c r="I726" s="86">
        <f>I713+I724</f>
        <v>54044</v>
      </c>
      <c r="J726" s="423">
        <f>J713+J724</f>
        <v>1</v>
      </c>
    </row>
    <row r="728" spans="3:11" x14ac:dyDescent="0.3">
      <c r="F728" s="529"/>
      <c r="G728" s="529"/>
      <c r="H728" s="529"/>
      <c r="I728" s="529"/>
      <c r="J728" s="529"/>
      <c r="K728" s="52"/>
    </row>
    <row r="729" spans="3:11" x14ac:dyDescent="0.3">
      <c r="F729" s="529" t="s">
        <v>420</v>
      </c>
      <c r="G729" s="529"/>
      <c r="H729" s="529"/>
      <c r="I729" s="529"/>
      <c r="J729" s="529"/>
      <c r="K729" s="52"/>
    </row>
    <row r="730" spans="3:11" x14ac:dyDescent="0.3">
      <c r="F730" s="529" t="s">
        <v>33</v>
      </c>
      <c r="G730" s="529"/>
      <c r="H730" s="529"/>
      <c r="I730" s="529"/>
      <c r="J730" s="529"/>
      <c r="K730" s="52"/>
    </row>
    <row r="731" spans="3:11" x14ac:dyDescent="0.3">
      <c r="F731" s="529" t="s">
        <v>421</v>
      </c>
      <c r="G731" s="529"/>
      <c r="H731" s="529"/>
      <c r="I731" s="529"/>
      <c r="J731" s="529"/>
      <c r="K731" s="3"/>
    </row>
    <row r="732" spans="3:11" x14ac:dyDescent="0.3">
      <c r="G732" s="3"/>
      <c r="H732" s="3"/>
      <c r="I732" s="3"/>
      <c r="J732" s="513"/>
      <c r="K732" s="3"/>
    </row>
    <row r="733" spans="3:11" x14ac:dyDescent="0.3">
      <c r="G733" s="3"/>
      <c r="H733" s="3"/>
      <c r="I733" s="3"/>
      <c r="J733" s="513"/>
      <c r="K733" s="3"/>
    </row>
    <row r="734" spans="3:11" x14ac:dyDescent="0.3">
      <c r="G734" s="3"/>
      <c r="H734" s="3"/>
      <c r="I734" s="3"/>
      <c r="J734" s="513"/>
      <c r="K734" s="3"/>
    </row>
    <row r="735" spans="3:11" x14ac:dyDescent="0.3">
      <c r="F735" s="530" t="s">
        <v>422</v>
      </c>
      <c r="G735" s="530"/>
      <c r="H735" s="530"/>
      <c r="I735" s="530"/>
      <c r="J735" s="530"/>
      <c r="K735" s="3"/>
    </row>
    <row r="736" spans="3:11" x14ac:dyDescent="0.3">
      <c r="F736" s="529" t="s">
        <v>35</v>
      </c>
      <c r="G736" s="529"/>
      <c r="H736" s="529"/>
      <c r="I736" s="529"/>
      <c r="J736" s="529"/>
      <c r="K736" s="52"/>
    </row>
    <row r="737" spans="3:11" x14ac:dyDescent="0.3">
      <c r="F737" s="529" t="s">
        <v>423</v>
      </c>
      <c r="G737" s="529"/>
      <c r="H737" s="529"/>
      <c r="I737" s="529"/>
      <c r="J737" s="529"/>
      <c r="K737" s="52"/>
    </row>
    <row r="748" spans="3:11" x14ac:dyDescent="0.3">
      <c r="C748" s="515" t="s">
        <v>414</v>
      </c>
      <c r="D748" s="515"/>
      <c r="E748" s="515"/>
      <c r="F748" s="515"/>
      <c r="G748" s="515"/>
      <c r="H748" s="515"/>
      <c r="I748" s="515"/>
      <c r="J748" s="515"/>
    </row>
    <row r="749" spans="3:11" x14ac:dyDescent="0.3">
      <c r="C749" s="529" t="s">
        <v>393</v>
      </c>
      <c r="D749" s="529"/>
      <c r="E749" s="529"/>
      <c r="F749" s="529"/>
      <c r="G749" s="529"/>
      <c r="H749" s="529"/>
      <c r="I749" s="529"/>
      <c r="J749" s="529"/>
    </row>
    <row r="750" spans="3:11" x14ac:dyDescent="0.3">
      <c r="C750" s="515" t="s">
        <v>425</v>
      </c>
      <c r="D750" s="515"/>
      <c r="E750" s="515"/>
      <c r="F750" s="515"/>
      <c r="G750" s="515"/>
      <c r="H750" s="515"/>
      <c r="I750" s="515"/>
      <c r="J750" s="515"/>
    </row>
    <row r="751" spans="3:11" ht="19.5" thickBot="1" x14ac:dyDescent="0.35">
      <c r="C751" s="54"/>
      <c r="D751" s="54"/>
      <c r="E751" s="54"/>
      <c r="F751" s="54"/>
      <c r="G751" s="54"/>
      <c r="H751" s="54"/>
      <c r="I751" s="54"/>
    </row>
    <row r="752" spans="3:11" x14ac:dyDescent="0.3">
      <c r="C752" s="535" t="s">
        <v>2</v>
      </c>
      <c r="D752" s="519" t="s">
        <v>406</v>
      </c>
      <c r="E752" s="521" t="s">
        <v>4</v>
      </c>
      <c r="F752" s="539" t="s">
        <v>5</v>
      </c>
      <c r="G752" s="552" t="s">
        <v>6</v>
      </c>
      <c r="H752" s="541" t="s">
        <v>7</v>
      </c>
      <c r="I752" s="55" t="s">
        <v>8</v>
      </c>
      <c r="J752" s="543" t="s">
        <v>9</v>
      </c>
    </row>
    <row r="753" spans="3:10" x14ac:dyDescent="0.3">
      <c r="C753" s="545"/>
      <c r="D753" s="520"/>
      <c r="E753" s="522"/>
      <c r="F753" s="546"/>
      <c r="G753" s="553"/>
      <c r="H753" s="547"/>
      <c r="I753" s="80" t="s">
        <v>10</v>
      </c>
      <c r="J753" s="544"/>
    </row>
    <row r="754" spans="3:10" x14ac:dyDescent="0.3">
      <c r="C754" s="7" t="s">
        <v>11</v>
      </c>
      <c r="D754" s="8" t="s">
        <v>12</v>
      </c>
      <c r="E754" s="9"/>
      <c r="F754" s="10"/>
      <c r="G754" s="11"/>
      <c r="H754" s="89"/>
      <c r="I754" s="12"/>
      <c r="J754" s="441"/>
    </row>
    <row r="755" spans="3:10" x14ac:dyDescent="0.3">
      <c r="C755" s="14" t="s">
        <v>129</v>
      </c>
      <c r="D755" s="12" t="s">
        <v>193</v>
      </c>
      <c r="E755" s="15">
        <v>367246915</v>
      </c>
      <c r="F755" s="61">
        <v>104226285</v>
      </c>
      <c r="G755" s="17">
        <f>E755-F755</f>
        <v>263020630</v>
      </c>
      <c r="H755" s="62">
        <f>F755/E755*100</f>
        <v>28.380438539558593</v>
      </c>
      <c r="I755" s="21">
        <v>6107</v>
      </c>
      <c r="J755" s="22">
        <v>0</v>
      </c>
    </row>
    <row r="756" spans="3:10" x14ac:dyDescent="0.3">
      <c r="C756" s="14" t="s">
        <v>131</v>
      </c>
      <c r="D756" s="12" t="s">
        <v>194</v>
      </c>
      <c r="E756" s="15">
        <v>323704199</v>
      </c>
      <c r="F756" s="61">
        <v>203724108</v>
      </c>
      <c r="G756" s="17">
        <f>E756-F756</f>
        <v>119980091</v>
      </c>
      <c r="H756" s="62">
        <f>F756/E756*100</f>
        <v>62.935268874902675</v>
      </c>
      <c r="I756" s="21">
        <v>6180</v>
      </c>
      <c r="J756" s="22">
        <v>0</v>
      </c>
    </row>
    <row r="757" spans="3:10" x14ac:dyDescent="0.3">
      <c r="C757" s="14" t="s">
        <v>133</v>
      </c>
      <c r="D757" s="12" t="s">
        <v>195</v>
      </c>
      <c r="E757" s="15">
        <v>390801396</v>
      </c>
      <c r="F757" s="61">
        <v>227291210</v>
      </c>
      <c r="G757" s="17">
        <f>E757-F757</f>
        <v>163510186</v>
      </c>
      <c r="H757" s="62">
        <f>F757/E757*100</f>
        <v>58.160286100922733</v>
      </c>
      <c r="I757" s="21">
        <v>9229</v>
      </c>
      <c r="J757" s="22">
        <v>0</v>
      </c>
    </row>
    <row r="758" spans="3:10" x14ac:dyDescent="0.3">
      <c r="C758" s="14" t="s">
        <v>147</v>
      </c>
      <c r="D758" s="12" t="s">
        <v>196</v>
      </c>
      <c r="E758" s="15">
        <v>300786568</v>
      </c>
      <c r="F758" s="61">
        <v>300786568</v>
      </c>
      <c r="G758" s="17">
        <f>E758-F758</f>
        <v>0</v>
      </c>
      <c r="H758" s="62">
        <f>F758/E758*100</f>
        <v>100</v>
      </c>
      <c r="I758" s="21">
        <v>7971</v>
      </c>
      <c r="J758" s="22" t="s">
        <v>21</v>
      </c>
    </row>
    <row r="759" spans="3:10" x14ac:dyDescent="0.3">
      <c r="C759" s="14" t="s">
        <v>43</v>
      </c>
      <c r="D759" s="12" t="s">
        <v>197</v>
      </c>
      <c r="E759" s="15">
        <v>275898075</v>
      </c>
      <c r="F759" s="61">
        <v>275898075</v>
      </c>
      <c r="G759" s="17">
        <f>E759-F759</f>
        <v>0</v>
      </c>
      <c r="H759" s="62">
        <f>F759/E759*100</f>
        <v>100</v>
      </c>
      <c r="I759" s="21">
        <v>7012</v>
      </c>
      <c r="J759" s="22" t="s">
        <v>21</v>
      </c>
    </row>
    <row r="760" spans="3:10" x14ac:dyDescent="0.3">
      <c r="C760" s="14"/>
      <c r="D760" s="12"/>
      <c r="E760" s="15"/>
      <c r="F760" s="61"/>
      <c r="G760" s="17"/>
      <c r="H760" s="81"/>
      <c r="I760" s="21"/>
      <c r="J760" s="441"/>
    </row>
    <row r="761" spans="3:10" x14ac:dyDescent="0.3">
      <c r="C761" s="531" t="s">
        <v>17</v>
      </c>
      <c r="D761" s="532"/>
      <c r="E761" s="27">
        <f>SUM(E755:E760)</f>
        <v>1658437153</v>
      </c>
      <c r="F761" s="63">
        <f>SUM(F755:F760)</f>
        <v>1111926246</v>
      </c>
      <c r="G761" s="72">
        <f>SUM(G755:G760)</f>
        <v>546510907</v>
      </c>
      <c r="H761" s="117">
        <f>SUM(F761/E761*100)</f>
        <v>67.04663146195206</v>
      </c>
      <c r="I761" s="66">
        <f>SUM(I755:I760)</f>
        <v>36499</v>
      </c>
      <c r="J761" s="195">
        <v>2</v>
      </c>
    </row>
    <row r="762" spans="3:10" x14ac:dyDescent="0.3">
      <c r="C762" s="32"/>
      <c r="D762" s="12"/>
      <c r="E762" s="15"/>
      <c r="F762" s="61"/>
      <c r="G762" s="17"/>
      <c r="H762" s="81"/>
      <c r="I762" s="21"/>
      <c r="J762" s="441"/>
    </row>
    <row r="763" spans="3:10" x14ac:dyDescent="0.3">
      <c r="C763" s="32" t="s">
        <v>18</v>
      </c>
      <c r="D763" s="35" t="s">
        <v>19</v>
      </c>
      <c r="E763" s="15"/>
      <c r="F763" s="61"/>
      <c r="G763" s="17"/>
      <c r="H763" s="81"/>
      <c r="I763" s="21"/>
      <c r="J763" s="441"/>
    </row>
    <row r="764" spans="3:10" x14ac:dyDescent="0.3">
      <c r="C764" s="14" t="s">
        <v>45</v>
      </c>
      <c r="D764" s="12" t="s">
        <v>198</v>
      </c>
      <c r="E764" s="15">
        <v>100704104</v>
      </c>
      <c r="F764" s="61">
        <v>37297172</v>
      </c>
      <c r="G764" s="17">
        <f>E764-F764</f>
        <v>63406932</v>
      </c>
      <c r="H764" s="62">
        <f>F764/E764*100</f>
        <v>37.036397245538275</v>
      </c>
      <c r="I764" s="21">
        <v>2635</v>
      </c>
      <c r="J764" s="22">
        <v>0</v>
      </c>
    </row>
    <row r="765" spans="3:10" x14ac:dyDescent="0.3">
      <c r="C765" s="14" t="s">
        <v>47</v>
      </c>
      <c r="D765" s="12" t="s">
        <v>199</v>
      </c>
      <c r="E765" s="15">
        <v>94134160</v>
      </c>
      <c r="F765" s="61">
        <v>28414390</v>
      </c>
      <c r="G765" s="17">
        <f>E765-F765</f>
        <v>65719770</v>
      </c>
      <c r="H765" s="62">
        <f>F765/E765*100</f>
        <v>30.184993417904828</v>
      </c>
      <c r="I765" s="21">
        <v>2394</v>
      </c>
      <c r="J765" s="22">
        <v>0</v>
      </c>
    </row>
    <row r="766" spans="3:10" x14ac:dyDescent="0.3">
      <c r="C766" s="14" t="s">
        <v>49</v>
      </c>
      <c r="D766" s="12" t="s">
        <v>200</v>
      </c>
      <c r="E766" s="15">
        <v>100780813</v>
      </c>
      <c r="F766" s="61">
        <v>50089270</v>
      </c>
      <c r="G766" s="17">
        <f>E766-F766</f>
        <v>50691543</v>
      </c>
      <c r="H766" s="62">
        <f>F766/E766*100</f>
        <v>49.70119659582425</v>
      </c>
      <c r="I766" s="21">
        <v>2439</v>
      </c>
      <c r="J766" s="22">
        <v>0</v>
      </c>
    </row>
    <row r="767" spans="3:10" x14ac:dyDescent="0.3">
      <c r="C767" s="95"/>
      <c r="D767" s="12"/>
      <c r="E767" s="15"/>
      <c r="F767" s="71"/>
      <c r="G767" s="17"/>
      <c r="H767" s="81"/>
      <c r="I767" s="19"/>
      <c r="J767" s="441"/>
    </row>
    <row r="768" spans="3:10" x14ac:dyDescent="0.3">
      <c r="C768" s="531" t="s">
        <v>17</v>
      </c>
      <c r="D768" s="532"/>
      <c r="E768" s="27">
        <f>SUM(E764:E767)</f>
        <v>295619077</v>
      </c>
      <c r="F768" s="64">
        <f>SUM(F764:F767)</f>
        <v>115800832</v>
      </c>
      <c r="G768" s="72">
        <f>SUM(G764:G767)</f>
        <v>179818245</v>
      </c>
      <c r="H768" s="117">
        <f>F768/E768*100</f>
        <v>39.172313632519732</v>
      </c>
      <c r="I768" s="98">
        <f>SUM(I764:I767)</f>
        <v>7468</v>
      </c>
      <c r="J768" s="195">
        <v>0</v>
      </c>
    </row>
    <row r="769" spans="3:11" x14ac:dyDescent="0.3">
      <c r="C769" s="548"/>
      <c r="D769" s="549"/>
      <c r="E769" s="15"/>
      <c r="F769" s="71"/>
      <c r="G769" s="17"/>
      <c r="H769" s="44"/>
      <c r="I769" s="19"/>
      <c r="J769" s="441"/>
    </row>
    <row r="770" spans="3:11" ht="19.5" thickBot="1" x14ac:dyDescent="0.35">
      <c r="C770" s="533" t="s">
        <v>31</v>
      </c>
      <c r="D770" s="534"/>
      <c r="E770" s="84">
        <f>E761+E768</f>
        <v>1954056230</v>
      </c>
      <c r="F770" s="85">
        <f>F761+F768</f>
        <v>1227727078</v>
      </c>
      <c r="G770" s="48">
        <f>G761+G768</f>
        <v>726329152</v>
      </c>
      <c r="H770" s="99">
        <f>F770/E770*100</f>
        <v>62.829669850391156</v>
      </c>
      <c r="I770" s="86">
        <f>I761+I768</f>
        <v>43967</v>
      </c>
      <c r="J770" s="51">
        <f>J761+J768</f>
        <v>2</v>
      </c>
    </row>
    <row r="772" spans="3:11" x14ac:dyDescent="0.3">
      <c r="F772" s="529"/>
      <c r="G772" s="529"/>
      <c r="H772" s="529"/>
      <c r="I772" s="529"/>
      <c r="J772" s="529"/>
      <c r="K772" s="52"/>
    </row>
    <row r="773" spans="3:11" x14ac:dyDescent="0.3">
      <c r="F773" s="529" t="s">
        <v>420</v>
      </c>
      <c r="G773" s="529"/>
      <c r="H773" s="529"/>
      <c r="I773" s="529"/>
      <c r="J773" s="529"/>
      <c r="K773" s="52"/>
    </row>
    <row r="774" spans="3:11" x14ac:dyDescent="0.3">
      <c r="F774" s="529" t="s">
        <v>33</v>
      </c>
      <c r="G774" s="529"/>
      <c r="H774" s="529"/>
      <c r="I774" s="529"/>
      <c r="J774" s="529"/>
      <c r="K774" s="52"/>
    </row>
    <row r="775" spans="3:11" x14ac:dyDescent="0.3">
      <c r="F775" s="529" t="s">
        <v>421</v>
      </c>
      <c r="G775" s="529"/>
      <c r="H775" s="529"/>
      <c r="I775" s="529"/>
      <c r="J775" s="529"/>
      <c r="K775" s="3"/>
    </row>
    <row r="776" spans="3:11" x14ac:dyDescent="0.3">
      <c r="G776" s="3"/>
      <c r="H776" s="3"/>
      <c r="I776" s="3"/>
      <c r="J776" s="513"/>
      <c r="K776" s="3"/>
    </row>
    <row r="777" spans="3:11" x14ac:dyDescent="0.3">
      <c r="G777" s="3"/>
      <c r="H777" s="3"/>
      <c r="I777" s="3"/>
      <c r="J777" s="513"/>
      <c r="K777" s="3"/>
    </row>
    <row r="778" spans="3:11" x14ac:dyDescent="0.3">
      <c r="G778" s="3"/>
      <c r="H778" s="3"/>
      <c r="I778" s="3"/>
      <c r="J778" s="513"/>
      <c r="K778" s="3"/>
    </row>
    <row r="779" spans="3:11" x14ac:dyDescent="0.3">
      <c r="F779" s="530" t="s">
        <v>422</v>
      </c>
      <c r="G779" s="530"/>
      <c r="H779" s="530"/>
      <c r="I779" s="530"/>
      <c r="J779" s="530"/>
      <c r="K779" s="3"/>
    </row>
    <row r="780" spans="3:11" x14ac:dyDescent="0.3">
      <c r="F780" s="529" t="s">
        <v>35</v>
      </c>
      <c r="G780" s="529"/>
      <c r="H780" s="529"/>
      <c r="I780" s="529"/>
      <c r="J780" s="529"/>
      <c r="K780" s="52"/>
    </row>
    <row r="781" spans="3:11" x14ac:dyDescent="0.3">
      <c r="F781" s="529" t="s">
        <v>423</v>
      </c>
      <c r="G781" s="529"/>
      <c r="H781" s="529"/>
      <c r="I781" s="529"/>
      <c r="J781" s="529"/>
      <c r="K781" s="52"/>
    </row>
    <row r="801" spans="3:10" x14ac:dyDescent="0.3">
      <c r="C801" s="515" t="s">
        <v>414</v>
      </c>
      <c r="D801" s="515"/>
      <c r="E801" s="515"/>
      <c r="F801" s="515"/>
      <c r="G801" s="515"/>
      <c r="H801" s="515"/>
      <c r="I801" s="515"/>
      <c r="J801" s="515"/>
    </row>
    <row r="802" spans="3:10" x14ac:dyDescent="0.3">
      <c r="C802" s="529" t="s">
        <v>394</v>
      </c>
      <c r="D802" s="529"/>
      <c r="E802" s="529"/>
      <c r="F802" s="529"/>
      <c r="G802" s="529"/>
      <c r="H802" s="529"/>
      <c r="I802" s="529"/>
      <c r="J802" s="529"/>
    </row>
    <row r="803" spans="3:10" x14ac:dyDescent="0.3">
      <c r="C803" s="515" t="s">
        <v>425</v>
      </c>
      <c r="D803" s="515"/>
      <c r="E803" s="515"/>
      <c r="F803" s="515"/>
      <c r="G803" s="515"/>
      <c r="H803" s="515"/>
      <c r="I803" s="515"/>
      <c r="J803" s="515"/>
    </row>
    <row r="804" spans="3:10" ht="19.5" thickBot="1" x14ac:dyDescent="0.35">
      <c r="C804" s="3"/>
      <c r="D804" s="3"/>
      <c r="E804" s="4"/>
      <c r="F804" s="1"/>
      <c r="G804" s="1"/>
      <c r="H804" s="1"/>
      <c r="I804" s="1"/>
    </row>
    <row r="805" spans="3:10" x14ac:dyDescent="0.3">
      <c r="C805" s="535" t="s">
        <v>2</v>
      </c>
      <c r="D805" s="519" t="s">
        <v>406</v>
      </c>
      <c r="E805" s="521" t="s">
        <v>4</v>
      </c>
      <c r="F805" s="539" t="s">
        <v>5</v>
      </c>
      <c r="G805" s="539" t="s">
        <v>6</v>
      </c>
      <c r="H805" s="541" t="s">
        <v>7</v>
      </c>
      <c r="I805" s="55" t="s">
        <v>8</v>
      </c>
      <c r="J805" s="543" t="s">
        <v>9</v>
      </c>
    </row>
    <row r="806" spans="3:10" x14ac:dyDescent="0.3">
      <c r="C806" s="545"/>
      <c r="D806" s="520"/>
      <c r="E806" s="522"/>
      <c r="F806" s="546"/>
      <c r="G806" s="546"/>
      <c r="H806" s="547"/>
      <c r="I806" s="80" t="s">
        <v>10</v>
      </c>
      <c r="J806" s="544"/>
    </row>
    <row r="807" spans="3:10" x14ac:dyDescent="0.3">
      <c r="C807" s="7" t="s">
        <v>11</v>
      </c>
      <c r="D807" s="8" t="s">
        <v>12</v>
      </c>
      <c r="E807" s="9"/>
      <c r="F807" s="10"/>
      <c r="G807" s="11"/>
      <c r="H807" s="10"/>
      <c r="I807" s="10"/>
      <c r="J807" s="441"/>
    </row>
    <row r="808" spans="3:10" x14ac:dyDescent="0.3">
      <c r="C808" s="14" t="s">
        <v>129</v>
      </c>
      <c r="D808" s="12" t="s">
        <v>202</v>
      </c>
      <c r="E808" s="61">
        <v>379995419</v>
      </c>
      <c r="F808" s="21">
        <v>340904680</v>
      </c>
      <c r="G808" s="17">
        <f>E808-F808</f>
        <v>39090739</v>
      </c>
      <c r="H808" s="62">
        <f>F808/E808*100</f>
        <v>89.712839406624539</v>
      </c>
      <c r="I808" s="19">
        <v>4090</v>
      </c>
      <c r="J808" s="22">
        <v>0</v>
      </c>
    </row>
    <row r="809" spans="3:10" x14ac:dyDescent="0.3">
      <c r="C809" s="14" t="s">
        <v>131</v>
      </c>
      <c r="D809" s="12" t="s">
        <v>203</v>
      </c>
      <c r="E809" s="61">
        <v>367900311</v>
      </c>
      <c r="F809" s="21">
        <v>165236169</v>
      </c>
      <c r="G809" s="17">
        <f>E809-F809</f>
        <v>202664142</v>
      </c>
      <c r="H809" s="62">
        <f>F809/E809*100</f>
        <v>44.91329962479972</v>
      </c>
      <c r="I809" s="19">
        <v>4616</v>
      </c>
      <c r="J809" s="22">
        <v>0</v>
      </c>
    </row>
    <row r="810" spans="3:10" x14ac:dyDescent="0.3">
      <c r="C810" s="14" t="s">
        <v>133</v>
      </c>
      <c r="D810" s="12" t="s">
        <v>204</v>
      </c>
      <c r="E810" s="61">
        <v>305335596</v>
      </c>
      <c r="F810" s="21">
        <v>150845492</v>
      </c>
      <c r="G810" s="17">
        <f>E810-F810</f>
        <v>154490104</v>
      </c>
      <c r="H810" s="62">
        <f>F810/E810*100</f>
        <v>49.403179313557665</v>
      </c>
      <c r="I810" s="19">
        <v>5801</v>
      </c>
      <c r="J810" s="22">
        <v>0</v>
      </c>
    </row>
    <row r="811" spans="3:10" x14ac:dyDescent="0.3">
      <c r="C811" s="14" t="s">
        <v>147</v>
      </c>
      <c r="D811" s="12" t="s">
        <v>205</v>
      </c>
      <c r="E811" s="61">
        <v>232103273</v>
      </c>
      <c r="F811" s="21">
        <v>83290202</v>
      </c>
      <c r="G811" s="17">
        <f>E811-F811</f>
        <v>148813071</v>
      </c>
      <c r="H811" s="62">
        <f>F811/E811*100</f>
        <v>35.884975219629929</v>
      </c>
      <c r="I811" s="19">
        <v>4517</v>
      </c>
      <c r="J811" s="22">
        <v>0</v>
      </c>
    </row>
    <row r="812" spans="3:10" x14ac:dyDescent="0.3">
      <c r="C812" s="14" t="s">
        <v>43</v>
      </c>
      <c r="D812" s="12" t="s">
        <v>206</v>
      </c>
      <c r="E812" s="61">
        <v>1636297588</v>
      </c>
      <c r="F812" s="61">
        <v>1299601962</v>
      </c>
      <c r="G812" s="17">
        <f>E812-F812</f>
        <v>336695626</v>
      </c>
      <c r="H812" s="62">
        <f>F812/E812*100</f>
        <v>79.423325654868592</v>
      </c>
      <c r="I812" s="21">
        <v>7415</v>
      </c>
      <c r="J812" s="22">
        <v>0</v>
      </c>
    </row>
    <row r="813" spans="3:10" x14ac:dyDescent="0.3">
      <c r="C813" s="14"/>
      <c r="D813" s="12"/>
      <c r="E813" s="15"/>
      <c r="F813" s="21"/>
      <c r="G813" s="17"/>
      <c r="H813" s="81"/>
      <c r="I813" s="21"/>
      <c r="J813" s="451"/>
    </row>
    <row r="814" spans="3:10" x14ac:dyDescent="0.3">
      <c r="C814" s="531" t="s">
        <v>17</v>
      </c>
      <c r="D814" s="532"/>
      <c r="E814" s="27">
        <f>SUM(E808:E813)</f>
        <v>2921632187</v>
      </c>
      <c r="F814" s="66">
        <f>SUM(F808:F813)</f>
        <v>2039878505</v>
      </c>
      <c r="G814" s="72">
        <f>SUM(G808:G813)</f>
        <v>881753682</v>
      </c>
      <c r="H814" s="93">
        <f>F814/E814*100</f>
        <v>69.819825852021253</v>
      </c>
      <c r="I814" s="66">
        <f>SUM(I808:I813)</f>
        <v>26439</v>
      </c>
      <c r="J814" s="424">
        <v>0</v>
      </c>
    </row>
    <row r="815" spans="3:10" x14ac:dyDescent="0.3">
      <c r="C815" s="32"/>
      <c r="D815" s="12"/>
      <c r="E815" s="15"/>
      <c r="F815" s="21"/>
      <c r="G815" s="17"/>
      <c r="H815" s="81"/>
      <c r="I815" s="21"/>
      <c r="J815" s="451"/>
    </row>
    <row r="816" spans="3:10" x14ac:dyDescent="0.3">
      <c r="C816" s="32" t="s">
        <v>18</v>
      </c>
      <c r="D816" s="35" t="s">
        <v>19</v>
      </c>
      <c r="E816" s="15"/>
      <c r="F816" s="21"/>
      <c r="G816" s="17"/>
      <c r="H816" s="81"/>
      <c r="I816" s="21"/>
      <c r="J816" s="451"/>
    </row>
    <row r="817" spans="3:11" x14ac:dyDescent="0.3">
      <c r="C817" s="14">
        <v>6</v>
      </c>
      <c r="D817" s="12" t="s">
        <v>207</v>
      </c>
      <c r="E817" s="61">
        <v>189560029</v>
      </c>
      <c r="F817" s="21">
        <v>131822077</v>
      </c>
      <c r="G817" s="17">
        <f t="shared" ref="G817:G824" si="25">E817-F817</f>
        <v>57737952</v>
      </c>
      <c r="H817" s="62">
        <f t="shared" ref="H817:H824" si="26">F817/E817*100</f>
        <v>69.54107239559454</v>
      </c>
      <c r="I817" s="21">
        <v>2920</v>
      </c>
      <c r="J817" s="22">
        <v>0</v>
      </c>
    </row>
    <row r="818" spans="3:11" x14ac:dyDescent="0.3">
      <c r="C818" s="14">
        <v>7</v>
      </c>
      <c r="D818" s="12" t="s">
        <v>208</v>
      </c>
      <c r="E818" s="61">
        <v>280078587</v>
      </c>
      <c r="F818" s="21">
        <v>167208365</v>
      </c>
      <c r="G818" s="17">
        <f t="shared" si="25"/>
        <v>112870222</v>
      </c>
      <c r="H818" s="62">
        <f t="shared" si="26"/>
        <v>59.700517198053419</v>
      </c>
      <c r="I818" s="21">
        <v>4314</v>
      </c>
      <c r="J818" s="22">
        <v>0</v>
      </c>
    </row>
    <row r="819" spans="3:11" x14ac:dyDescent="0.3">
      <c r="C819" s="14">
        <v>8</v>
      </c>
      <c r="D819" s="12" t="s">
        <v>106</v>
      </c>
      <c r="E819" s="61">
        <v>52302348</v>
      </c>
      <c r="F819" s="61">
        <v>49008459</v>
      </c>
      <c r="G819" s="17">
        <f t="shared" si="25"/>
        <v>3293889</v>
      </c>
      <c r="H819" s="62">
        <f t="shared" si="26"/>
        <v>93.702215816391259</v>
      </c>
      <c r="I819" s="21">
        <v>1010</v>
      </c>
      <c r="J819" s="22">
        <v>0</v>
      </c>
    </row>
    <row r="820" spans="3:11" x14ac:dyDescent="0.3">
      <c r="C820" s="14">
        <v>9</v>
      </c>
      <c r="D820" s="12" t="s">
        <v>209</v>
      </c>
      <c r="E820" s="61">
        <v>145658512</v>
      </c>
      <c r="F820" s="61">
        <v>44386667</v>
      </c>
      <c r="G820" s="17">
        <f t="shared" si="25"/>
        <v>101271845</v>
      </c>
      <c r="H820" s="62">
        <f t="shared" si="26"/>
        <v>30.473102045694382</v>
      </c>
      <c r="I820" s="21">
        <v>2394</v>
      </c>
      <c r="J820" s="22">
        <v>0</v>
      </c>
    </row>
    <row r="821" spans="3:11" x14ac:dyDescent="0.3">
      <c r="C821" s="14">
        <v>10</v>
      </c>
      <c r="D821" s="12" t="s">
        <v>210</v>
      </c>
      <c r="E821" s="61">
        <v>71092396</v>
      </c>
      <c r="F821" s="61">
        <v>71092396</v>
      </c>
      <c r="G821" s="17">
        <f t="shared" si="25"/>
        <v>0</v>
      </c>
      <c r="H821" s="62">
        <f t="shared" si="26"/>
        <v>100</v>
      </c>
      <c r="I821" s="21">
        <v>1631</v>
      </c>
      <c r="J821" s="22" t="s">
        <v>21</v>
      </c>
    </row>
    <row r="822" spans="3:11" x14ac:dyDescent="0.3">
      <c r="C822" s="14">
        <v>11</v>
      </c>
      <c r="D822" s="12" t="s">
        <v>211</v>
      </c>
      <c r="E822" s="61">
        <v>131428848</v>
      </c>
      <c r="F822" s="61">
        <v>131428848</v>
      </c>
      <c r="G822" s="17">
        <f t="shared" si="25"/>
        <v>0</v>
      </c>
      <c r="H822" s="62">
        <f t="shared" si="26"/>
        <v>100</v>
      </c>
      <c r="I822" s="21">
        <v>2818</v>
      </c>
      <c r="J822" s="22" t="s">
        <v>21</v>
      </c>
    </row>
    <row r="823" spans="3:11" x14ac:dyDescent="0.3">
      <c r="C823" s="14">
        <v>12</v>
      </c>
      <c r="D823" s="12" t="s">
        <v>212</v>
      </c>
      <c r="E823" s="15">
        <v>97344912</v>
      </c>
      <c r="F823" s="21">
        <v>97344912</v>
      </c>
      <c r="G823" s="17">
        <f t="shared" si="25"/>
        <v>0</v>
      </c>
      <c r="H823" s="62">
        <f t="shared" si="26"/>
        <v>100</v>
      </c>
      <c r="I823" s="21">
        <v>2083</v>
      </c>
      <c r="J823" s="22" t="s">
        <v>21</v>
      </c>
    </row>
    <row r="824" spans="3:11" x14ac:dyDescent="0.3">
      <c r="C824" s="14">
        <v>13</v>
      </c>
      <c r="D824" s="12" t="s">
        <v>213</v>
      </c>
      <c r="E824" s="15">
        <v>184343111</v>
      </c>
      <c r="F824" s="61">
        <v>94793712</v>
      </c>
      <c r="G824" s="17">
        <f t="shared" si="25"/>
        <v>89549399</v>
      </c>
      <c r="H824" s="62">
        <f t="shared" si="26"/>
        <v>51.422432596355605</v>
      </c>
      <c r="I824" s="19">
        <v>2927</v>
      </c>
      <c r="J824" s="22">
        <v>0</v>
      </c>
    </row>
    <row r="825" spans="3:11" x14ac:dyDescent="0.3">
      <c r="C825" s="95"/>
      <c r="D825" s="12"/>
      <c r="E825" s="15"/>
      <c r="F825" s="71"/>
      <c r="G825" s="17"/>
      <c r="H825" s="83"/>
      <c r="I825" s="19"/>
      <c r="J825" s="441"/>
    </row>
    <row r="826" spans="3:11" x14ac:dyDescent="0.3">
      <c r="C826" s="531" t="s">
        <v>17</v>
      </c>
      <c r="D826" s="532"/>
      <c r="E826" s="27">
        <f>SUM(E817:E825)</f>
        <v>1151808743</v>
      </c>
      <c r="F826" s="64">
        <f>SUM(F817:F825)</f>
        <v>787085436</v>
      </c>
      <c r="G826" s="72">
        <f>SUM(G817:G825)</f>
        <v>364723307</v>
      </c>
      <c r="H826" s="93">
        <f>F826/E826*100</f>
        <v>68.334733590401299</v>
      </c>
      <c r="I826" s="98">
        <f>SUM(I817:I825)</f>
        <v>20097</v>
      </c>
      <c r="J826" s="424">
        <v>3</v>
      </c>
    </row>
    <row r="827" spans="3:11" x14ac:dyDescent="0.3">
      <c r="C827" s="548"/>
      <c r="D827" s="549"/>
      <c r="E827" s="15"/>
      <c r="F827" s="71"/>
      <c r="G827" s="17"/>
      <c r="H827" s="137"/>
      <c r="I827" s="19"/>
      <c r="J827" s="441"/>
    </row>
    <row r="828" spans="3:11" ht="19.5" thickBot="1" x14ac:dyDescent="0.35">
      <c r="C828" s="111"/>
      <c r="D828" s="112" t="s">
        <v>31</v>
      </c>
      <c r="E828" s="420">
        <f>E814+E826</f>
        <v>4073440930</v>
      </c>
      <c r="F828" s="85">
        <f>F814+F826</f>
        <v>2826963941</v>
      </c>
      <c r="G828" s="48">
        <f>G814+G826</f>
        <v>1246476989</v>
      </c>
      <c r="H828" s="113">
        <f>F828/E828*100</f>
        <v>69.399900221457244</v>
      </c>
      <c r="I828" s="86">
        <f>I814+I826</f>
        <v>46536</v>
      </c>
      <c r="J828" s="139">
        <f>J814+J826</f>
        <v>3</v>
      </c>
    </row>
    <row r="830" spans="3:11" x14ac:dyDescent="0.3">
      <c r="F830" s="529"/>
      <c r="G830" s="529"/>
      <c r="H830" s="529"/>
      <c r="I830" s="529"/>
      <c r="J830" s="529"/>
      <c r="K830" s="52"/>
    </row>
    <row r="831" spans="3:11" x14ac:dyDescent="0.3">
      <c r="F831" s="529" t="s">
        <v>420</v>
      </c>
      <c r="G831" s="529"/>
      <c r="H831" s="529"/>
      <c r="I831" s="529"/>
      <c r="J831" s="529"/>
      <c r="K831" s="52"/>
    </row>
    <row r="832" spans="3:11" x14ac:dyDescent="0.3">
      <c r="F832" s="529" t="s">
        <v>33</v>
      </c>
      <c r="G832" s="529"/>
      <c r="H832" s="529"/>
      <c r="I832" s="529"/>
      <c r="J832" s="529"/>
      <c r="K832" s="52"/>
    </row>
    <row r="833" spans="6:11" x14ac:dyDescent="0.3">
      <c r="F833" s="529" t="s">
        <v>421</v>
      </c>
      <c r="G833" s="529"/>
      <c r="H833" s="529"/>
      <c r="I833" s="529"/>
      <c r="J833" s="529"/>
      <c r="K833" s="3"/>
    </row>
    <row r="834" spans="6:11" x14ac:dyDescent="0.3">
      <c r="G834" s="3"/>
      <c r="H834" s="3"/>
      <c r="I834" s="3"/>
      <c r="J834" s="513"/>
      <c r="K834" s="3"/>
    </row>
    <row r="835" spans="6:11" x14ac:dyDescent="0.3">
      <c r="G835" s="3"/>
      <c r="H835" s="3"/>
      <c r="I835" s="3"/>
      <c r="J835" s="513"/>
      <c r="K835" s="3"/>
    </row>
    <row r="836" spans="6:11" x14ac:dyDescent="0.3">
      <c r="G836" s="3"/>
      <c r="H836" s="3"/>
      <c r="I836" s="3"/>
      <c r="J836" s="513"/>
      <c r="K836" s="3"/>
    </row>
    <row r="837" spans="6:11" x14ac:dyDescent="0.3">
      <c r="F837" s="530" t="s">
        <v>422</v>
      </c>
      <c r="G837" s="530"/>
      <c r="H837" s="530"/>
      <c r="I837" s="530"/>
      <c r="J837" s="530"/>
      <c r="K837" s="3"/>
    </row>
    <row r="838" spans="6:11" x14ac:dyDescent="0.3">
      <c r="F838" s="529" t="s">
        <v>35</v>
      </c>
      <c r="G838" s="529"/>
      <c r="H838" s="529"/>
      <c r="I838" s="529"/>
      <c r="J838" s="529"/>
      <c r="K838" s="52"/>
    </row>
    <row r="839" spans="6:11" x14ac:dyDescent="0.3">
      <c r="F839" s="529" t="s">
        <v>423</v>
      </c>
      <c r="G839" s="529"/>
      <c r="H839" s="529"/>
      <c r="I839" s="529"/>
      <c r="J839" s="529"/>
      <c r="K839" s="52"/>
    </row>
    <row r="854" spans="3:11" x14ac:dyDescent="0.3">
      <c r="C854" s="515" t="s">
        <v>414</v>
      </c>
      <c r="D854" s="515"/>
      <c r="E854" s="515"/>
      <c r="F854" s="515"/>
      <c r="G854" s="515"/>
      <c r="H854" s="515"/>
      <c r="I854" s="515"/>
      <c r="J854" s="515"/>
    </row>
    <row r="855" spans="3:11" x14ac:dyDescent="0.3">
      <c r="C855" s="516" t="s">
        <v>395</v>
      </c>
      <c r="D855" s="516"/>
      <c r="E855" s="516"/>
      <c r="F855" s="516"/>
      <c r="G855" s="516"/>
      <c r="H855" s="516"/>
      <c r="I855" s="516"/>
      <c r="J855" s="516"/>
    </row>
    <row r="856" spans="3:11" x14ac:dyDescent="0.3">
      <c r="C856" s="515" t="s">
        <v>425</v>
      </c>
      <c r="D856" s="515"/>
      <c r="E856" s="515"/>
      <c r="F856" s="515"/>
      <c r="G856" s="515"/>
      <c r="H856" s="515"/>
      <c r="I856" s="515"/>
      <c r="J856" s="515"/>
      <c r="K856" s="140"/>
    </row>
    <row r="857" spans="3:11" ht="19.5" thickBot="1" x14ac:dyDescent="0.35">
      <c r="C857" s="54"/>
      <c r="D857" s="54"/>
      <c r="E857" s="54"/>
      <c r="F857" s="54"/>
      <c r="G857" s="54"/>
      <c r="H857" s="54"/>
      <c r="I857" s="54"/>
    </row>
    <row r="858" spans="3:11" x14ac:dyDescent="0.3">
      <c r="C858" s="535" t="s">
        <v>2</v>
      </c>
      <c r="D858" s="519" t="s">
        <v>406</v>
      </c>
      <c r="E858" s="521" t="s">
        <v>4</v>
      </c>
      <c r="F858" s="539" t="s">
        <v>5</v>
      </c>
      <c r="G858" s="539" t="s">
        <v>6</v>
      </c>
      <c r="H858" s="541" t="s">
        <v>7</v>
      </c>
      <c r="I858" s="55" t="s">
        <v>8</v>
      </c>
      <c r="J858" s="554" t="s">
        <v>9</v>
      </c>
    </row>
    <row r="859" spans="3:11" x14ac:dyDescent="0.3">
      <c r="C859" s="545"/>
      <c r="D859" s="520"/>
      <c r="E859" s="522"/>
      <c r="F859" s="546"/>
      <c r="G859" s="546"/>
      <c r="H859" s="547"/>
      <c r="I859" s="80" t="s">
        <v>10</v>
      </c>
      <c r="J859" s="555"/>
    </row>
    <row r="860" spans="3:11" x14ac:dyDescent="0.3">
      <c r="C860" s="7" t="s">
        <v>11</v>
      </c>
      <c r="D860" s="8" t="s">
        <v>12</v>
      </c>
      <c r="E860" s="9"/>
      <c r="F860" s="10"/>
      <c r="G860" s="11"/>
      <c r="H860" s="10"/>
      <c r="I860" s="12"/>
      <c r="J860" s="441"/>
    </row>
    <row r="861" spans="3:11" x14ac:dyDescent="0.3">
      <c r="C861" s="14" t="s">
        <v>129</v>
      </c>
      <c r="D861" s="12" t="s">
        <v>215</v>
      </c>
      <c r="E861" s="61">
        <v>548243197</v>
      </c>
      <c r="F861" s="61">
        <v>277397433</v>
      </c>
      <c r="G861" s="15">
        <f>E861-F861</f>
        <v>270845764</v>
      </c>
      <c r="H861" s="62">
        <f>F861/E861*100</f>
        <v>50.597514847046973</v>
      </c>
      <c r="I861" s="21">
        <v>6717</v>
      </c>
      <c r="J861" s="22">
        <v>0</v>
      </c>
    </row>
    <row r="862" spans="3:11" x14ac:dyDescent="0.3">
      <c r="C862" s="14" t="s">
        <v>131</v>
      </c>
      <c r="D862" s="12" t="s">
        <v>216</v>
      </c>
      <c r="E862" s="61">
        <v>5887026567</v>
      </c>
      <c r="F862" s="61">
        <v>125374792</v>
      </c>
      <c r="G862" s="15">
        <f t="shared" ref="G862:G868" si="27">E862-F862</f>
        <v>5761651775</v>
      </c>
      <c r="H862" s="62">
        <f t="shared" ref="H862:H868" si="28">F862/E862*100</f>
        <v>2.1296793988121987</v>
      </c>
      <c r="I862" s="21">
        <v>3879</v>
      </c>
      <c r="J862" s="22">
        <v>0</v>
      </c>
    </row>
    <row r="863" spans="3:11" x14ac:dyDescent="0.3">
      <c r="C863" s="14" t="s">
        <v>133</v>
      </c>
      <c r="D863" s="12" t="s">
        <v>217</v>
      </c>
      <c r="E863" s="61">
        <v>390294660</v>
      </c>
      <c r="F863" s="61">
        <v>144857417</v>
      </c>
      <c r="G863" s="15">
        <f t="shared" si="27"/>
        <v>245437243</v>
      </c>
      <c r="H863" s="62">
        <f t="shared" si="28"/>
        <v>37.114885712246235</v>
      </c>
      <c r="I863" s="21">
        <v>7032</v>
      </c>
      <c r="J863" s="22">
        <v>0</v>
      </c>
    </row>
    <row r="864" spans="3:11" x14ac:dyDescent="0.3">
      <c r="C864" s="14" t="s">
        <v>147</v>
      </c>
      <c r="D864" s="12" t="s">
        <v>218</v>
      </c>
      <c r="E864" s="61">
        <v>160948317</v>
      </c>
      <c r="F864" s="61">
        <v>44346716</v>
      </c>
      <c r="G864" s="15">
        <f t="shared" si="27"/>
        <v>116601601</v>
      </c>
      <c r="H864" s="62">
        <f t="shared" si="28"/>
        <v>27.553389079551543</v>
      </c>
      <c r="I864" s="21">
        <v>3306</v>
      </c>
      <c r="J864" s="22">
        <v>0</v>
      </c>
    </row>
    <row r="865" spans="3:11" x14ac:dyDescent="0.3">
      <c r="C865" s="14" t="s">
        <v>43</v>
      </c>
      <c r="D865" s="12" t="s">
        <v>219</v>
      </c>
      <c r="E865" s="61">
        <v>404640624</v>
      </c>
      <c r="F865" s="61">
        <v>187284256</v>
      </c>
      <c r="G865" s="15">
        <f t="shared" si="27"/>
        <v>217356368</v>
      </c>
      <c r="H865" s="62">
        <f t="shared" si="28"/>
        <v>46.284096279962242</v>
      </c>
      <c r="I865" s="21">
        <v>7128</v>
      </c>
      <c r="J865" s="22">
        <v>0</v>
      </c>
    </row>
    <row r="866" spans="3:11" x14ac:dyDescent="0.3">
      <c r="C866" s="14" t="s">
        <v>45</v>
      </c>
      <c r="D866" s="12" t="s">
        <v>220</v>
      </c>
      <c r="E866" s="61">
        <v>325837318</v>
      </c>
      <c r="F866" s="61">
        <v>35376229</v>
      </c>
      <c r="G866" s="15">
        <f t="shared" si="27"/>
        <v>290461089</v>
      </c>
      <c r="H866" s="62">
        <f t="shared" si="28"/>
        <v>10.857021908092184</v>
      </c>
      <c r="I866" s="21">
        <v>5962</v>
      </c>
      <c r="J866" s="22">
        <v>0</v>
      </c>
    </row>
    <row r="867" spans="3:11" x14ac:dyDescent="0.3">
      <c r="C867" s="14" t="s">
        <v>47</v>
      </c>
      <c r="D867" s="12" t="s">
        <v>221</v>
      </c>
      <c r="E867" s="61">
        <v>226674889</v>
      </c>
      <c r="F867" s="61">
        <v>141918557</v>
      </c>
      <c r="G867" s="15">
        <f t="shared" si="27"/>
        <v>84756332</v>
      </c>
      <c r="H867" s="62">
        <f t="shared" si="28"/>
        <v>62.608856951949363</v>
      </c>
      <c r="I867" s="21">
        <v>4039</v>
      </c>
      <c r="J867" s="22">
        <v>0</v>
      </c>
    </row>
    <row r="868" spans="3:11" x14ac:dyDescent="0.3">
      <c r="C868" s="14" t="s">
        <v>49</v>
      </c>
      <c r="D868" s="12" t="s">
        <v>222</v>
      </c>
      <c r="E868" s="61">
        <v>253730195</v>
      </c>
      <c r="F868" s="61">
        <v>122105325</v>
      </c>
      <c r="G868" s="15">
        <f t="shared" si="27"/>
        <v>131624870</v>
      </c>
      <c r="H868" s="62">
        <f t="shared" si="28"/>
        <v>48.124081172128527</v>
      </c>
      <c r="I868" s="21">
        <v>5193</v>
      </c>
      <c r="J868" s="22">
        <v>0</v>
      </c>
    </row>
    <row r="869" spans="3:11" x14ac:dyDescent="0.3">
      <c r="C869" s="14"/>
      <c r="D869" s="12"/>
      <c r="E869" s="15"/>
      <c r="F869" s="61"/>
      <c r="G869" s="15"/>
      <c r="H869" s="81"/>
      <c r="I869" s="21"/>
      <c r="J869" s="37"/>
      <c r="K869" s="2" t="s">
        <v>378</v>
      </c>
    </row>
    <row r="870" spans="3:11" x14ac:dyDescent="0.3">
      <c r="C870" s="531" t="s">
        <v>17</v>
      </c>
      <c r="D870" s="532"/>
      <c r="E870" s="27">
        <f>SUM(E861:E869)</f>
        <v>8197395767</v>
      </c>
      <c r="F870" s="63">
        <f>SUM(F861:F869)</f>
        <v>1078660725</v>
      </c>
      <c r="G870" s="27">
        <f>SUM(G861:G869)</f>
        <v>7118735042</v>
      </c>
      <c r="H870" s="93">
        <f>F870/E870*100</f>
        <v>13.158578110164337</v>
      </c>
      <c r="I870" s="66">
        <f>SUM(I861:I869)</f>
        <v>43256</v>
      </c>
      <c r="J870" s="424">
        <v>0</v>
      </c>
    </row>
    <row r="871" spans="3:11" x14ac:dyDescent="0.3">
      <c r="C871" s="32"/>
      <c r="D871" s="12"/>
      <c r="E871" s="15"/>
      <c r="F871" s="61"/>
      <c r="G871" s="15"/>
      <c r="H871" s="81"/>
      <c r="I871" s="21"/>
      <c r="J871" s="37"/>
    </row>
    <row r="872" spans="3:11" x14ac:dyDescent="0.3">
      <c r="C872" s="32" t="s">
        <v>18</v>
      </c>
      <c r="D872" s="35" t="s">
        <v>19</v>
      </c>
      <c r="E872" s="15"/>
      <c r="F872" s="61"/>
      <c r="G872" s="15"/>
      <c r="H872" s="81"/>
      <c r="I872" s="21"/>
      <c r="J872" s="37"/>
    </row>
    <row r="873" spans="3:11" x14ac:dyDescent="0.3">
      <c r="C873" s="14" t="s">
        <v>51</v>
      </c>
      <c r="D873" s="12" t="s">
        <v>223</v>
      </c>
      <c r="E873" s="61">
        <v>211119304</v>
      </c>
      <c r="F873" s="61">
        <v>185566693</v>
      </c>
      <c r="G873" s="15">
        <f t="shared" ref="G873:G880" si="29">E873-F873</f>
        <v>25552611</v>
      </c>
      <c r="H873" s="62">
        <f>F873/E873*100</f>
        <v>87.896601345370101</v>
      </c>
      <c r="I873" s="21">
        <v>4647</v>
      </c>
      <c r="J873" s="22">
        <v>0</v>
      </c>
    </row>
    <row r="874" spans="3:11" x14ac:dyDescent="0.3">
      <c r="C874" s="14" t="s">
        <v>53</v>
      </c>
      <c r="D874" s="12" t="s">
        <v>224</v>
      </c>
      <c r="E874" s="61">
        <v>243056062</v>
      </c>
      <c r="F874" s="61">
        <v>116876732</v>
      </c>
      <c r="G874" s="15">
        <f t="shared" si="29"/>
        <v>126179330</v>
      </c>
      <c r="H874" s="62">
        <f t="shared" ref="H874:H880" si="30">F874/E874*100</f>
        <v>48.086326684581934</v>
      </c>
      <c r="I874" s="21">
        <v>4970</v>
      </c>
      <c r="J874" s="22">
        <v>0</v>
      </c>
    </row>
    <row r="875" spans="3:11" x14ac:dyDescent="0.3">
      <c r="C875" s="14" t="s">
        <v>55</v>
      </c>
      <c r="D875" s="12" t="s">
        <v>225</v>
      </c>
      <c r="E875" s="61">
        <v>113000909</v>
      </c>
      <c r="F875" s="61">
        <v>29219573</v>
      </c>
      <c r="G875" s="15">
        <f t="shared" si="29"/>
        <v>83781336</v>
      </c>
      <c r="H875" s="62">
        <f t="shared" si="30"/>
        <v>25.857821196818868</v>
      </c>
      <c r="I875" s="21">
        <v>2838</v>
      </c>
      <c r="J875" s="22">
        <v>0</v>
      </c>
    </row>
    <row r="876" spans="3:11" x14ac:dyDescent="0.3">
      <c r="C876" s="14" t="s">
        <v>57</v>
      </c>
      <c r="D876" s="12" t="s">
        <v>226</v>
      </c>
      <c r="E876" s="61">
        <v>272081713</v>
      </c>
      <c r="F876" s="61">
        <v>48690899</v>
      </c>
      <c r="G876" s="15">
        <f t="shared" si="29"/>
        <v>223390814</v>
      </c>
      <c r="H876" s="62">
        <f t="shared" si="30"/>
        <v>17.895689667316965</v>
      </c>
      <c r="I876" s="21">
        <v>6057</v>
      </c>
      <c r="J876" s="22">
        <v>0</v>
      </c>
    </row>
    <row r="877" spans="3:11" x14ac:dyDescent="0.3">
      <c r="C877" s="14" t="s">
        <v>59</v>
      </c>
      <c r="D877" s="12" t="s">
        <v>227</v>
      </c>
      <c r="E877" s="61">
        <v>98628864</v>
      </c>
      <c r="F877" s="61">
        <v>20177424</v>
      </c>
      <c r="G877" s="15">
        <f t="shared" si="29"/>
        <v>78451440</v>
      </c>
      <c r="H877" s="62">
        <f t="shared" si="30"/>
        <v>20.457930043683763</v>
      </c>
      <c r="I877" s="21">
        <v>2549</v>
      </c>
      <c r="J877" s="22">
        <v>0</v>
      </c>
    </row>
    <row r="878" spans="3:11" x14ac:dyDescent="0.3">
      <c r="C878" s="14" t="s">
        <v>61</v>
      </c>
      <c r="D878" s="12" t="s">
        <v>382</v>
      </c>
      <c r="E878" s="61">
        <v>120097890</v>
      </c>
      <c r="F878" s="61">
        <v>44557151</v>
      </c>
      <c r="G878" s="15">
        <f t="shared" si="29"/>
        <v>75540739</v>
      </c>
      <c r="H878" s="62">
        <f t="shared" si="30"/>
        <v>37.100694275311582</v>
      </c>
      <c r="I878" s="124">
        <v>2338</v>
      </c>
      <c r="J878" s="22">
        <v>0</v>
      </c>
    </row>
    <row r="879" spans="3:11" x14ac:dyDescent="0.3">
      <c r="C879" s="14" t="s">
        <v>63</v>
      </c>
      <c r="D879" s="12" t="s">
        <v>148</v>
      </c>
      <c r="E879" s="61">
        <v>178438827</v>
      </c>
      <c r="F879" s="61">
        <v>149617212</v>
      </c>
      <c r="G879" s="15">
        <f t="shared" si="29"/>
        <v>28821615</v>
      </c>
      <c r="H879" s="62">
        <f t="shared" si="30"/>
        <v>83.847901555640689</v>
      </c>
      <c r="I879" s="21">
        <v>4214</v>
      </c>
      <c r="J879" s="22">
        <v>0</v>
      </c>
    </row>
    <row r="880" spans="3:11" x14ac:dyDescent="0.3">
      <c r="C880" s="14" t="s">
        <v>65</v>
      </c>
      <c r="D880" s="12" t="s">
        <v>229</v>
      </c>
      <c r="E880" s="61">
        <v>230462733</v>
      </c>
      <c r="F880" s="61">
        <v>76809885</v>
      </c>
      <c r="G880" s="15">
        <f t="shared" si="29"/>
        <v>153652848</v>
      </c>
      <c r="H880" s="62">
        <f t="shared" si="30"/>
        <v>33.328549045714908</v>
      </c>
      <c r="I880" s="21">
        <v>4063</v>
      </c>
      <c r="J880" s="22">
        <v>0</v>
      </c>
    </row>
    <row r="881" spans="3:11" x14ac:dyDescent="0.3">
      <c r="C881" s="95"/>
      <c r="D881" s="12"/>
      <c r="E881" s="15"/>
      <c r="F881" s="71"/>
      <c r="G881" s="15"/>
      <c r="H881" s="81"/>
      <c r="I881" s="19"/>
      <c r="J881" s="441"/>
    </row>
    <row r="882" spans="3:11" x14ac:dyDescent="0.3">
      <c r="C882" s="531" t="s">
        <v>17</v>
      </c>
      <c r="D882" s="532"/>
      <c r="E882" s="27">
        <f>SUM(E873:E881)</f>
        <v>1466886302</v>
      </c>
      <c r="F882" s="64">
        <f>SUM(F873:F881)</f>
        <v>671515569</v>
      </c>
      <c r="G882" s="72">
        <f>SUM(G873:G881)</f>
        <v>795370733</v>
      </c>
      <c r="H882" s="93">
        <f>SUM(F882/E882*100)</f>
        <v>45.778297069407088</v>
      </c>
      <c r="I882" s="98">
        <f>SUM(I873:I881)</f>
        <v>31676</v>
      </c>
      <c r="J882" s="424">
        <v>0</v>
      </c>
    </row>
    <row r="883" spans="3:11" x14ac:dyDescent="0.3">
      <c r="C883" s="548"/>
      <c r="D883" s="549"/>
      <c r="E883" s="15"/>
      <c r="F883" s="71"/>
      <c r="G883" s="17"/>
      <c r="H883" s="44"/>
      <c r="I883" s="19"/>
      <c r="J883" s="442"/>
    </row>
    <row r="884" spans="3:11" ht="19.5" thickBot="1" x14ac:dyDescent="0.35">
      <c r="C884" s="533" t="s">
        <v>31</v>
      </c>
      <c r="D884" s="534"/>
      <c r="E884" s="420">
        <f>E870+E882</f>
        <v>9664282069</v>
      </c>
      <c r="F884" s="85">
        <f>F870+F882</f>
        <v>1750176294</v>
      </c>
      <c r="G884" s="48">
        <f>G870+G882</f>
        <v>7914105775</v>
      </c>
      <c r="H884" s="99">
        <f>F884/E884*100</f>
        <v>18.109739362989199</v>
      </c>
      <c r="I884" s="86">
        <f>I870+I882</f>
        <v>74932</v>
      </c>
      <c r="J884" s="115">
        <f>J870+J882</f>
        <v>0</v>
      </c>
    </row>
    <row r="885" spans="3:11" x14ac:dyDescent="0.3">
      <c r="C885" s="142"/>
      <c r="D885" s="143"/>
      <c r="E885" s="144"/>
      <c r="F885" s="145"/>
      <c r="G885" s="145"/>
      <c r="H885" s="145"/>
      <c r="I885" s="145"/>
    </row>
    <row r="886" spans="3:11" x14ac:dyDescent="0.3">
      <c r="C886" s="142"/>
      <c r="D886" s="143"/>
      <c r="E886" s="144"/>
      <c r="F886" s="529"/>
      <c r="G886" s="529"/>
      <c r="H886" s="529"/>
      <c r="I886" s="529"/>
      <c r="J886" s="529"/>
    </row>
    <row r="887" spans="3:11" x14ac:dyDescent="0.3">
      <c r="F887" s="529" t="s">
        <v>420</v>
      </c>
      <c r="G887" s="529"/>
      <c r="H887" s="529"/>
      <c r="I887" s="529"/>
      <c r="J887" s="529"/>
      <c r="K887" s="52"/>
    </row>
    <row r="888" spans="3:11" x14ac:dyDescent="0.3">
      <c r="F888" s="529" t="s">
        <v>33</v>
      </c>
      <c r="G888" s="529"/>
      <c r="H888" s="529"/>
      <c r="I888" s="529"/>
      <c r="J888" s="529"/>
      <c r="K888" s="52"/>
    </row>
    <row r="889" spans="3:11" x14ac:dyDescent="0.3">
      <c r="F889" s="529" t="s">
        <v>421</v>
      </c>
      <c r="G889" s="529"/>
      <c r="H889" s="529"/>
      <c r="I889" s="529"/>
      <c r="J889" s="529"/>
      <c r="K889" s="3"/>
    </row>
    <row r="890" spans="3:11" x14ac:dyDescent="0.3">
      <c r="G890" s="3"/>
      <c r="H890" s="3"/>
      <c r="I890" s="3"/>
      <c r="J890" s="513"/>
      <c r="K890" s="3"/>
    </row>
    <row r="891" spans="3:11" x14ac:dyDescent="0.3">
      <c r="G891" s="3"/>
      <c r="H891" s="3"/>
      <c r="I891" s="3"/>
      <c r="J891" s="513"/>
      <c r="K891" s="3"/>
    </row>
    <row r="892" spans="3:11" x14ac:dyDescent="0.3">
      <c r="G892" s="3"/>
      <c r="H892" s="3"/>
      <c r="I892" s="3"/>
      <c r="J892" s="513"/>
      <c r="K892" s="3"/>
    </row>
    <row r="893" spans="3:11" x14ac:dyDescent="0.3">
      <c r="F893" s="530" t="s">
        <v>422</v>
      </c>
      <c r="G893" s="530"/>
      <c r="H893" s="530"/>
      <c r="I893" s="530"/>
      <c r="J893" s="530"/>
      <c r="K893" s="3"/>
    </row>
    <row r="894" spans="3:11" x14ac:dyDescent="0.3">
      <c r="F894" s="529" t="s">
        <v>35</v>
      </c>
      <c r="G894" s="529"/>
      <c r="H894" s="529"/>
      <c r="I894" s="529"/>
      <c r="J894" s="529"/>
      <c r="K894" s="52"/>
    </row>
    <row r="895" spans="3:11" x14ac:dyDescent="0.3">
      <c r="F895" s="529" t="s">
        <v>423</v>
      </c>
      <c r="G895" s="529"/>
      <c r="H895" s="529"/>
      <c r="I895" s="529"/>
      <c r="J895" s="529"/>
      <c r="K895" s="52"/>
    </row>
    <row r="896" spans="3:11" x14ac:dyDescent="0.3">
      <c r="C896" s="142"/>
      <c r="D896" s="143"/>
      <c r="E896" s="144"/>
      <c r="F896" s="145"/>
      <c r="G896" s="145"/>
      <c r="H896" s="145"/>
      <c r="I896" s="145"/>
    </row>
    <row r="897" spans="3:9" x14ac:dyDescent="0.3">
      <c r="C897" s="142"/>
      <c r="D897" s="143"/>
      <c r="E897" s="144"/>
      <c r="F897" s="145"/>
      <c r="G897" s="145"/>
      <c r="H897" s="145"/>
      <c r="I897" s="145"/>
    </row>
    <row r="898" spans="3:9" x14ac:dyDescent="0.3">
      <c r="C898" s="142"/>
      <c r="D898" s="143"/>
      <c r="E898" s="144"/>
      <c r="F898" s="145"/>
      <c r="G898" s="145"/>
      <c r="H898" s="145"/>
      <c r="I898" s="145"/>
    </row>
    <row r="899" spans="3:9" x14ac:dyDescent="0.3">
      <c r="C899" s="142"/>
      <c r="D899" s="143"/>
      <c r="E899" s="144"/>
      <c r="F899" s="145"/>
      <c r="G899" s="145"/>
      <c r="H899" s="145"/>
      <c r="I899" s="145"/>
    </row>
    <row r="900" spans="3:9" x14ac:dyDescent="0.3">
      <c r="C900" s="142"/>
      <c r="D900" s="143"/>
      <c r="E900" s="144"/>
      <c r="F900" s="145"/>
      <c r="G900" s="145"/>
      <c r="H900" s="145"/>
      <c r="I900" s="145"/>
    </row>
    <row r="901" spans="3:9" x14ac:dyDescent="0.3">
      <c r="C901" s="142"/>
      <c r="D901" s="143"/>
      <c r="E901" s="144"/>
      <c r="F901" s="145"/>
      <c r="G901" s="145"/>
      <c r="H901" s="145"/>
      <c r="I901" s="145"/>
    </row>
    <row r="902" spans="3:9" x14ac:dyDescent="0.3">
      <c r="C902" s="142"/>
      <c r="D902" s="143"/>
      <c r="E902" s="144"/>
      <c r="F902" s="145"/>
      <c r="G902" s="145"/>
      <c r="H902" s="145"/>
      <c r="I902" s="145"/>
    </row>
    <row r="903" spans="3:9" x14ac:dyDescent="0.3">
      <c r="C903" s="142"/>
      <c r="D903" s="143"/>
      <c r="E903" s="144"/>
      <c r="F903" s="145"/>
      <c r="G903" s="145"/>
      <c r="H903" s="145"/>
      <c r="I903" s="145"/>
    </row>
    <row r="904" spans="3:9" x14ac:dyDescent="0.3">
      <c r="C904" s="142"/>
      <c r="D904" s="143"/>
      <c r="E904" s="144"/>
      <c r="F904" s="145"/>
      <c r="G904" s="145"/>
      <c r="H904" s="145"/>
      <c r="I904" s="145"/>
    </row>
    <row r="905" spans="3:9" x14ac:dyDescent="0.3">
      <c r="C905" s="142"/>
      <c r="D905" s="143"/>
      <c r="E905" s="144"/>
      <c r="F905" s="145"/>
      <c r="G905" s="145"/>
      <c r="H905" s="145"/>
      <c r="I905" s="145"/>
    </row>
    <row r="906" spans="3:9" x14ac:dyDescent="0.3">
      <c r="C906" s="142"/>
      <c r="D906" s="143"/>
      <c r="E906" s="144"/>
      <c r="F906" s="145"/>
      <c r="G906" s="145"/>
      <c r="H906" s="145"/>
      <c r="I906" s="145"/>
    </row>
    <row r="907" spans="3:9" x14ac:dyDescent="0.3">
      <c r="C907" s="142"/>
      <c r="D907" s="143"/>
      <c r="E907" s="144"/>
      <c r="F907" s="145"/>
      <c r="G907" s="145"/>
      <c r="H907" s="145"/>
      <c r="I907" s="145"/>
    </row>
    <row r="908" spans="3:9" x14ac:dyDescent="0.3">
      <c r="C908" s="142"/>
      <c r="D908" s="143"/>
      <c r="E908" s="144"/>
      <c r="F908" s="145"/>
      <c r="G908" s="145"/>
      <c r="H908" s="145"/>
      <c r="I908" s="145"/>
    </row>
    <row r="909" spans="3:9" x14ac:dyDescent="0.3">
      <c r="C909" s="142"/>
      <c r="D909" s="143"/>
      <c r="E909" s="144"/>
      <c r="F909" s="145"/>
      <c r="G909" s="145"/>
      <c r="H909" s="145"/>
      <c r="I909" s="145"/>
    </row>
    <row r="910" spans="3:9" x14ac:dyDescent="0.3">
      <c r="C910" s="142"/>
      <c r="D910" s="143"/>
      <c r="E910" s="144"/>
      <c r="F910" s="145"/>
      <c r="G910" s="145"/>
      <c r="H910" s="145"/>
      <c r="I910" s="145"/>
    </row>
    <row r="911" spans="3:9" x14ac:dyDescent="0.3">
      <c r="C911" s="142"/>
      <c r="D911" s="143"/>
      <c r="E911" s="144"/>
      <c r="F911" s="145"/>
      <c r="G911" s="145"/>
      <c r="H911" s="145"/>
      <c r="I911" s="145"/>
    </row>
    <row r="912" spans="3:9" x14ac:dyDescent="0.3">
      <c r="C912" s="142"/>
      <c r="D912" s="143"/>
      <c r="E912" s="144"/>
      <c r="F912" s="145"/>
      <c r="G912" s="145"/>
      <c r="H912" s="145"/>
      <c r="I912" s="145"/>
    </row>
    <row r="913" spans="3:10" x14ac:dyDescent="0.3">
      <c r="C913" s="142"/>
      <c r="D913" s="143"/>
      <c r="E913" s="144"/>
      <c r="F913" s="145"/>
      <c r="G913" s="145"/>
      <c r="H913" s="145"/>
      <c r="I913" s="145"/>
    </row>
    <row r="914" spans="3:10" x14ac:dyDescent="0.3">
      <c r="C914" s="515" t="s">
        <v>414</v>
      </c>
      <c r="D914" s="515"/>
      <c r="E914" s="515"/>
      <c r="F914" s="515"/>
      <c r="G914" s="515"/>
      <c r="H914" s="515"/>
      <c r="I914" s="515"/>
      <c r="J914" s="515"/>
    </row>
    <row r="915" spans="3:10" x14ac:dyDescent="0.3">
      <c r="C915" s="529" t="s">
        <v>396</v>
      </c>
      <c r="D915" s="529"/>
      <c r="E915" s="529"/>
      <c r="F915" s="529"/>
      <c r="G915" s="529"/>
      <c r="H915" s="529"/>
      <c r="I915" s="529"/>
      <c r="J915" s="529"/>
    </row>
    <row r="916" spans="3:10" x14ac:dyDescent="0.3">
      <c r="C916" s="515" t="s">
        <v>425</v>
      </c>
      <c r="D916" s="515"/>
      <c r="E916" s="515"/>
      <c r="F916" s="515"/>
      <c r="G916" s="515"/>
      <c r="H916" s="515"/>
      <c r="I916" s="515"/>
      <c r="J916" s="515"/>
    </row>
    <row r="917" spans="3:10" ht="19.5" thickBot="1" x14ac:dyDescent="0.35">
      <c r="C917" s="3"/>
      <c r="D917" s="3"/>
      <c r="E917" s="4"/>
      <c r="F917" s="1"/>
      <c r="G917" s="1"/>
      <c r="H917" s="1"/>
      <c r="I917" s="1"/>
    </row>
    <row r="918" spans="3:10" x14ac:dyDescent="0.3">
      <c r="C918" s="535" t="s">
        <v>2</v>
      </c>
      <c r="D918" s="519" t="s">
        <v>406</v>
      </c>
      <c r="E918" s="521" t="s">
        <v>4</v>
      </c>
      <c r="F918" s="539" t="s">
        <v>5</v>
      </c>
      <c r="G918" s="539" t="s">
        <v>6</v>
      </c>
      <c r="H918" s="541" t="s">
        <v>7</v>
      </c>
      <c r="I918" s="146" t="s">
        <v>8</v>
      </c>
      <c r="J918" s="554" t="s">
        <v>9</v>
      </c>
    </row>
    <row r="919" spans="3:10" x14ac:dyDescent="0.3">
      <c r="C919" s="545"/>
      <c r="D919" s="520"/>
      <c r="E919" s="522"/>
      <c r="F919" s="546"/>
      <c r="G919" s="546"/>
      <c r="H919" s="547"/>
      <c r="I919" s="147" t="s">
        <v>10</v>
      </c>
      <c r="J919" s="555"/>
    </row>
    <row r="920" spans="3:10" x14ac:dyDescent="0.3">
      <c r="C920" s="32" t="s">
        <v>11</v>
      </c>
      <c r="D920" s="35" t="s">
        <v>12</v>
      </c>
      <c r="E920" s="39"/>
      <c r="F920" s="12"/>
      <c r="G920" s="23"/>
      <c r="H920" s="148"/>
      <c r="I920" s="10"/>
      <c r="J920" s="441"/>
    </row>
    <row r="921" spans="3:10" x14ac:dyDescent="0.3">
      <c r="C921" s="14" t="s">
        <v>129</v>
      </c>
      <c r="D921" s="12" t="s">
        <v>231</v>
      </c>
      <c r="E921" s="15">
        <v>227726497</v>
      </c>
      <c r="F921" s="71">
        <v>165239721</v>
      </c>
      <c r="G921" s="17">
        <f>E921-F921</f>
        <v>62486776</v>
      </c>
      <c r="H921" s="149">
        <f>F921/E921*100</f>
        <v>72.560603696459609</v>
      </c>
      <c r="I921" s="21">
        <v>3256</v>
      </c>
      <c r="J921" s="22">
        <v>0</v>
      </c>
    </row>
    <row r="922" spans="3:10" x14ac:dyDescent="0.3">
      <c r="C922" s="14" t="s">
        <v>131</v>
      </c>
      <c r="D922" s="12" t="s">
        <v>232</v>
      </c>
      <c r="E922" s="15">
        <v>241926900</v>
      </c>
      <c r="F922" s="71">
        <v>151211368</v>
      </c>
      <c r="G922" s="17">
        <f>E922-F922</f>
        <v>90715532</v>
      </c>
      <c r="H922" s="149">
        <f>F922/E922*100</f>
        <v>62.502916376806382</v>
      </c>
      <c r="I922" s="21">
        <v>5663</v>
      </c>
      <c r="J922" s="22">
        <v>0</v>
      </c>
    </row>
    <row r="923" spans="3:10" x14ac:dyDescent="0.3">
      <c r="C923" s="14" t="s">
        <v>133</v>
      </c>
      <c r="D923" s="12" t="s">
        <v>233</v>
      </c>
      <c r="E923" s="15">
        <v>251463382</v>
      </c>
      <c r="F923" s="71">
        <v>79994248</v>
      </c>
      <c r="G923" s="17">
        <f>E923-F923</f>
        <v>171469134</v>
      </c>
      <c r="H923" s="149">
        <f>F923/E923*100</f>
        <v>31.81148975400323</v>
      </c>
      <c r="I923" s="21">
        <v>1772</v>
      </c>
      <c r="J923" s="22">
        <v>0</v>
      </c>
    </row>
    <row r="924" spans="3:10" x14ac:dyDescent="0.3">
      <c r="C924" s="14" t="s">
        <v>147</v>
      </c>
      <c r="D924" s="12" t="s">
        <v>105</v>
      </c>
      <c r="E924" s="15">
        <v>181574463</v>
      </c>
      <c r="F924" s="71">
        <v>23651060</v>
      </c>
      <c r="G924" s="17">
        <f>E924-F924</f>
        <v>157923403</v>
      </c>
      <c r="H924" s="149">
        <f>F924/E924*100</f>
        <v>13.025543134884558</v>
      </c>
      <c r="I924" s="21">
        <v>825</v>
      </c>
      <c r="J924" s="22">
        <v>0</v>
      </c>
    </row>
    <row r="925" spans="3:10" x14ac:dyDescent="0.3">
      <c r="C925" s="14"/>
      <c r="D925" s="12"/>
      <c r="E925" s="15"/>
      <c r="F925" s="71"/>
      <c r="G925" s="17"/>
      <c r="H925" s="150"/>
      <c r="I925" s="151"/>
      <c r="J925" s="441"/>
    </row>
    <row r="926" spans="3:10" x14ac:dyDescent="0.3">
      <c r="C926" s="531" t="s">
        <v>17</v>
      </c>
      <c r="D926" s="532"/>
      <c r="E926" s="27">
        <f>SUM(E921:E925)</f>
        <v>902691242</v>
      </c>
      <c r="F926" s="64">
        <f>SUM(F921:F925)</f>
        <v>420096397</v>
      </c>
      <c r="G926" s="64">
        <f>SUM(G921:G925)</f>
        <v>482594845</v>
      </c>
      <c r="H926" s="93">
        <f>F926/E926*100</f>
        <v>46.538215665994024</v>
      </c>
      <c r="I926" s="152">
        <f>SUM(I921:I925)</f>
        <v>11516</v>
      </c>
      <c r="J926" s="424">
        <v>0</v>
      </c>
    </row>
    <row r="927" spans="3:10" x14ac:dyDescent="0.3">
      <c r="C927" s="32"/>
      <c r="D927" s="12"/>
      <c r="E927" s="15"/>
      <c r="F927" s="71"/>
      <c r="G927" s="17"/>
      <c r="H927" s="81"/>
      <c r="I927" s="153"/>
      <c r="J927" s="449"/>
    </row>
    <row r="928" spans="3:10" x14ac:dyDescent="0.3">
      <c r="C928" s="32" t="s">
        <v>18</v>
      </c>
      <c r="D928" s="35" t="s">
        <v>19</v>
      </c>
      <c r="E928" s="15"/>
      <c r="F928" s="71"/>
      <c r="G928" s="17"/>
      <c r="H928" s="81"/>
      <c r="I928" s="153"/>
      <c r="J928" s="449"/>
    </row>
    <row r="929" spans="3:11" x14ac:dyDescent="0.3">
      <c r="C929" s="14" t="s">
        <v>43</v>
      </c>
      <c r="D929" s="12" t="s">
        <v>234</v>
      </c>
      <c r="E929" s="15">
        <v>118257204</v>
      </c>
      <c r="F929" s="71">
        <v>60220412</v>
      </c>
      <c r="G929" s="17">
        <f t="shared" ref="G929:G934" si="31">E929-F929</f>
        <v>58036792</v>
      </c>
      <c r="H929" s="149">
        <f t="shared" ref="H929:H936" si="32">F929/E929*100</f>
        <v>50.923250307862858</v>
      </c>
      <c r="I929" s="21">
        <v>4775</v>
      </c>
      <c r="J929" s="22">
        <v>0</v>
      </c>
    </row>
    <row r="930" spans="3:11" x14ac:dyDescent="0.3">
      <c r="C930" s="14" t="s">
        <v>45</v>
      </c>
      <c r="D930" s="12" t="s">
        <v>209</v>
      </c>
      <c r="E930" s="15">
        <v>108101377</v>
      </c>
      <c r="F930" s="71">
        <v>41566206</v>
      </c>
      <c r="G930" s="17">
        <f t="shared" si="31"/>
        <v>66535171</v>
      </c>
      <c r="H930" s="149">
        <f t="shared" si="32"/>
        <v>38.451134623382274</v>
      </c>
      <c r="I930" s="21">
        <v>2592</v>
      </c>
      <c r="J930" s="22">
        <v>0</v>
      </c>
    </row>
    <row r="931" spans="3:11" x14ac:dyDescent="0.3">
      <c r="C931" s="14" t="s">
        <v>47</v>
      </c>
      <c r="D931" s="12" t="s">
        <v>235</v>
      </c>
      <c r="E931" s="15">
        <v>113816550</v>
      </c>
      <c r="F931" s="71">
        <v>62040546</v>
      </c>
      <c r="G931" s="17">
        <f t="shared" si="31"/>
        <v>51776004</v>
      </c>
      <c r="H931" s="149">
        <f t="shared" si="32"/>
        <v>54.509248435311029</v>
      </c>
      <c r="I931" s="21">
        <v>2153</v>
      </c>
      <c r="J931" s="22">
        <v>0</v>
      </c>
    </row>
    <row r="932" spans="3:11" x14ac:dyDescent="0.3">
      <c r="C932" s="14" t="s">
        <v>49</v>
      </c>
      <c r="D932" s="12" t="s">
        <v>236</v>
      </c>
      <c r="E932" s="15">
        <v>169072979</v>
      </c>
      <c r="F932" s="71">
        <v>169072979</v>
      </c>
      <c r="G932" s="17">
        <f t="shared" si="31"/>
        <v>0</v>
      </c>
      <c r="H932" s="149">
        <f t="shared" si="32"/>
        <v>100</v>
      </c>
      <c r="I932" s="21">
        <v>3947</v>
      </c>
      <c r="J932" s="22" t="s">
        <v>21</v>
      </c>
    </row>
    <row r="933" spans="3:11" x14ac:dyDescent="0.3">
      <c r="C933" s="14" t="s">
        <v>51</v>
      </c>
      <c r="D933" s="12" t="s">
        <v>237</v>
      </c>
      <c r="E933" s="15">
        <v>158659376</v>
      </c>
      <c r="F933" s="71">
        <v>137237011</v>
      </c>
      <c r="G933" s="17">
        <f t="shared" si="31"/>
        <v>21422365</v>
      </c>
      <c r="H933" s="149">
        <f t="shared" si="32"/>
        <v>86.497889037455948</v>
      </c>
      <c r="I933" s="21">
        <v>3080</v>
      </c>
      <c r="J933" s="22">
        <v>0</v>
      </c>
    </row>
    <row r="934" spans="3:11" x14ac:dyDescent="0.3">
      <c r="C934" s="14">
        <v>10</v>
      </c>
      <c r="D934" s="12" t="s">
        <v>238</v>
      </c>
      <c r="E934" s="15">
        <v>173347514</v>
      </c>
      <c r="F934" s="71">
        <v>135014523</v>
      </c>
      <c r="G934" s="17">
        <f t="shared" si="31"/>
        <v>38332991</v>
      </c>
      <c r="H934" s="149">
        <f t="shared" si="32"/>
        <v>77.886622014088985</v>
      </c>
      <c r="I934" s="21">
        <v>4063</v>
      </c>
      <c r="J934" s="22">
        <v>0</v>
      </c>
    </row>
    <row r="935" spans="3:11" x14ac:dyDescent="0.3">
      <c r="C935" s="95"/>
      <c r="D935" s="12"/>
      <c r="E935" s="15"/>
      <c r="F935" s="71"/>
      <c r="G935" s="17"/>
      <c r="H935" s="155"/>
      <c r="I935" s="156"/>
      <c r="J935" s="449"/>
    </row>
    <row r="936" spans="3:11" x14ac:dyDescent="0.3">
      <c r="C936" s="531" t="s">
        <v>17</v>
      </c>
      <c r="D936" s="532"/>
      <c r="E936" s="27">
        <f>SUM(E929:E935)</f>
        <v>841255000</v>
      </c>
      <c r="F936" s="64">
        <f>SUM(F929:F935)</f>
        <v>605151677</v>
      </c>
      <c r="G936" s="72">
        <f>SUM(G929:G935)</f>
        <v>236103323</v>
      </c>
      <c r="H936" s="93">
        <f t="shared" si="32"/>
        <v>71.934392901082305</v>
      </c>
      <c r="I936" s="157">
        <f>SUM(I929:I935)</f>
        <v>20610</v>
      </c>
      <c r="J936" s="424">
        <v>1</v>
      </c>
    </row>
    <row r="937" spans="3:11" x14ac:dyDescent="0.3">
      <c r="C937" s="548"/>
      <c r="D937" s="549"/>
      <c r="E937" s="15"/>
      <c r="F937" s="71"/>
      <c r="G937" s="17"/>
      <c r="H937" s="149"/>
      <c r="I937" s="156"/>
      <c r="J937" s="449"/>
    </row>
    <row r="938" spans="3:11" ht="19.5" thickBot="1" x14ac:dyDescent="0.35">
      <c r="C938" s="533" t="s">
        <v>31</v>
      </c>
      <c r="D938" s="534"/>
      <c r="E938" s="84">
        <f>E926+E936</f>
        <v>1743946242</v>
      </c>
      <c r="F938" s="85">
        <f>F926+F936</f>
        <v>1025248074</v>
      </c>
      <c r="G938" s="48">
        <f>G926+G936</f>
        <v>718698168</v>
      </c>
      <c r="H938" s="158">
        <f>F938/E938*100</f>
        <v>58.78897234952727</v>
      </c>
      <c r="I938" s="159">
        <f>I926+I936</f>
        <v>32126</v>
      </c>
      <c r="J938" s="139">
        <f>J926+J936</f>
        <v>1</v>
      </c>
      <c r="K938" s="161"/>
    </row>
    <row r="939" spans="3:11" x14ac:dyDescent="0.3">
      <c r="C939" s="142"/>
      <c r="D939" s="143"/>
      <c r="E939" s="144"/>
      <c r="F939" s="145"/>
      <c r="G939" s="145"/>
      <c r="H939" s="145"/>
      <c r="I939" s="145"/>
    </row>
    <row r="940" spans="3:11" x14ac:dyDescent="0.3">
      <c r="C940" s="142"/>
      <c r="D940" s="143"/>
      <c r="E940" s="144"/>
      <c r="F940" s="529"/>
      <c r="G940" s="529"/>
      <c r="H940" s="529"/>
      <c r="I940" s="529"/>
      <c r="J940" s="529"/>
      <c r="K940" s="52"/>
    </row>
    <row r="941" spans="3:11" x14ac:dyDescent="0.3">
      <c r="F941" s="529" t="s">
        <v>420</v>
      </c>
      <c r="G941" s="529"/>
      <c r="H941" s="529"/>
      <c r="I941" s="529"/>
      <c r="J941" s="529"/>
      <c r="K941" s="52"/>
    </row>
    <row r="942" spans="3:11" x14ac:dyDescent="0.3">
      <c r="F942" s="529" t="s">
        <v>33</v>
      </c>
      <c r="G942" s="529"/>
      <c r="H942" s="529"/>
      <c r="I942" s="529"/>
      <c r="J942" s="529"/>
      <c r="K942" s="52"/>
    </row>
    <row r="943" spans="3:11" x14ac:dyDescent="0.3">
      <c r="F943" s="529" t="s">
        <v>421</v>
      </c>
      <c r="G943" s="529"/>
      <c r="H943" s="529"/>
      <c r="I943" s="529"/>
      <c r="J943" s="529"/>
      <c r="K943" s="3"/>
    </row>
    <row r="944" spans="3:11" x14ac:dyDescent="0.3">
      <c r="G944" s="3"/>
      <c r="H944" s="3"/>
      <c r="I944" s="3"/>
      <c r="J944" s="513"/>
      <c r="K944" s="3"/>
    </row>
    <row r="945" spans="3:11" x14ac:dyDescent="0.3">
      <c r="G945" s="3"/>
      <c r="H945" s="3"/>
      <c r="I945" s="3"/>
      <c r="J945" s="513"/>
      <c r="K945" s="3"/>
    </row>
    <row r="946" spans="3:11" x14ac:dyDescent="0.3">
      <c r="G946" s="3"/>
      <c r="H946" s="3"/>
      <c r="I946" s="3"/>
      <c r="J946" s="513"/>
      <c r="K946" s="3"/>
    </row>
    <row r="947" spans="3:11" x14ac:dyDescent="0.3">
      <c r="F947" s="530" t="s">
        <v>422</v>
      </c>
      <c r="G947" s="530"/>
      <c r="H947" s="530"/>
      <c r="I947" s="530"/>
      <c r="J947" s="530"/>
      <c r="K947" s="3"/>
    </row>
    <row r="948" spans="3:11" x14ac:dyDescent="0.3">
      <c r="F948" s="529" t="s">
        <v>35</v>
      </c>
      <c r="G948" s="529"/>
      <c r="H948" s="529"/>
      <c r="I948" s="529"/>
      <c r="J948" s="529"/>
      <c r="K948" s="52"/>
    </row>
    <row r="949" spans="3:11" x14ac:dyDescent="0.3">
      <c r="F949" s="529" t="s">
        <v>423</v>
      </c>
      <c r="G949" s="529"/>
      <c r="H949" s="529"/>
      <c r="I949" s="529"/>
      <c r="J949" s="529"/>
      <c r="K949" s="52"/>
    </row>
    <row r="950" spans="3:11" x14ac:dyDescent="0.3">
      <c r="C950" s="142"/>
      <c r="D950" s="143"/>
      <c r="E950" s="144"/>
      <c r="F950" s="145"/>
      <c r="G950" s="145"/>
      <c r="H950" s="145"/>
      <c r="I950" s="145"/>
    </row>
    <row r="951" spans="3:11" x14ac:dyDescent="0.3">
      <c r="C951" s="142"/>
      <c r="D951" s="143"/>
      <c r="E951" s="144"/>
      <c r="F951" s="145"/>
      <c r="G951" s="145"/>
      <c r="H951" s="145"/>
      <c r="I951" s="145"/>
    </row>
    <row r="952" spans="3:11" x14ac:dyDescent="0.3">
      <c r="C952" s="142"/>
      <c r="D952" s="143"/>
      <c r="E952" s="144"/>
      <c r="F952" s="145"/>
      <c r="G952" s="145"/>
      <c r="H952" s="145"/>
      <c r="I952" s="145"/>
    </row>
    <row r="953" spans="3:11" x14ac:dyDescent="0.3">
      <c r="C953" s="142"/>
      <c r="D953" s="143"/>
      <c r="E953" s="144"/>
      <c r="F953" s="145"/>
      <c r="G953" s="145"/>
      <c r="H953" s="145"/>
      <c r="I953" s="145"/>
    </row>
    <row r="954" spans="3:11" x14ac:dyDescent="0.3">
      <c r="C954" s="142"/>
      <c r="D954" s="143"/>
      <c r="E954" s="144"/>
      <c r="F954" s="145"/>
      <c r="G954" s="145"/>
      <c r="H954" s="145"/>
      <c r="I954" s="145"/>
    </row>
    <row r="955" spans="3:11" x14ac:dyDescent="0.3">
      <c r="C955" s="142"/>
      <c r="D955" s="143"/>
      <c r="E955" s="144"/>
      <c r="F955" s="145"/>
      <c r="G955" s="145"/>
      <c r="H955" s="145"/>
      <c r="I955" s="145"/>
    </row>
    <row r="956" spans="3:11" x14ac:dyDescent="0.3">
      <c r="C956" s="142"/>
      <c r="D956" s="143"/>
      <c r="E956" s="144"/>
      <c r="F956" s="145"/>
      <c r="G956" s="145"/>
      <c r="H956" s="145"/>
      <c r="I956" s="145"/>
    </row>
    <row r="957" spans="3:11" x14ac:dyDescent="0.3">
      <c r="C957" s="142"/>
      <c r="D957" s="143"/>
      <c r="E957" s="144"/>
      <c r="F957" s="145"/>
      <c r="G957" s="145"/>
      <c r="H957" s="145"/>
      <c r="I957" s="145"/>
    </row>
    <row r="958" spans="3:11" x14ac:dyDescent="0.3">
      <c r="C958" s="142"/>
      <c r="D958" s="143"/>
      <c r="E958" s="144"/>
      <c r="F958" s="145"/>
      <c r="G958" s="145"/>
      <c r="H958" s="145"/>
      <c r="I958" s="145"/>
    </row>
    <row r="959" spans="3:11" x14ac:dyDescent="0.3">
      <c r="C959" s="142"/>
      <c r="D959" s="143"/>
      <c r="E959" s="144"/>
      <c r="F959" s="145"/>
      <c r="G959" s="145"/>
      <c r="H959" s="145"/>
      <c r="I959" s="145"/>
    </row>
    <row r="960" spans="3:11" x14ac:dyDescent="0.3">
      <c r="C960" s="142"/>
      <c r="D960" s="143"/>
      <c r="E960" s="144"/>
      <c r="F960" s="145"/>
      <c r="G960" s="145"/>
      <c r="H960" s="145"/>
      <c r="I960" s="145"/>
    </row>
    <row r="961" spans="3:10" x14ac:dyDescent="0.3">
      <c r="C961" s="142"/>
      <c r="D961" s="143"/>
      <c r="E961" s="144"/>
      <c r="F961" s="145"/>
      <c r="G961" s="145"/>
      <c r="H961" s="145"/>
      <c r="I961" s="145"/>
    </row>
    <row r="962" spans="3:10" x14ac:dyDescent="0.3">
      <c r="C962" s="142"/>
      <c r="D962" s="143"/>
      <c r="E962" s="144"/>
      <c r="F962" s="145"/>
      <c r="G962" s="145"/>
      <c r="H962" s="145"/>
      <c r="I962" s="145"/>
    </row>
    <row r="963" spans="3:10" x14ac:dyDescent="0.3">
      <c r="C963" s="142"/>
      <c r="D963" s="143"/>
      <c r="E963" s="144"/>
      <c r="F963" s="145"/>
      <c r="G963" s="145"/>
      <c r="H963" s="145"/>
      <c r="I963" s="145"/>
    </row>
    <row r="964" spans="3:10" x14ac:dyDescent="0.3">
      <c r="C964" s="515" t="s">
        <v>414</v>
      </c>
      <c r="D964" s="515"/>
      <c r="E964" s="515"/>
      <c r="F964" s="515"/>
      <c r="G964" s="515"/>
      <c r="H964" s="515"/>
      <c r="I964" s="515"/>
      <c r="J964" s="515"/>
    </row>
    <row r="965" spans="3:10" x14ac:dyDescent="0.3">
      <c r="C965" s="529" t="s">
        <v>397</v>
      </c>
      <c r="D965" s="529"/>
      <c r="E965" s="529"/>
      <c r="F965" s="529"/>
      <c r="G965" s="529"/>
      <c r="H965" s="529"/>
      <c r="I965" s="529"/>
      <c r="J965" s="529"/>
    </row>
    <row r="966" spans="3:10" x14ac:dyDescent="0.3">
      <c r="C966" s="515" t="s">
        <v>425</v>
      </c>
      <c r="D966" s="515"/>
      <c r="E966" s="515"/>
      <c r="F966" s="515"/>
      <c r="G966" s="515"/>
      <c r="H966" s="515"/>
      <c r="I966" s="515"/>
      <c r="J966" s="515"/>
    </row>
    <row r="967" spans="3:10" ht="19.5" thickBot="1" x14ac:dyDescent="0.35">
      <c r="C967" s="3"/>
      <c r="D967" s="3"/>
      <c r="E967" s="4"/>
      <c r="F967" s="1"/>
      <c r="G967" s="1"/>
      <c r="H967" s="1"/>
      <c r="I967" s="1"/>
    </row>
    <row r="968" spans="3:10" x14ac:dyDescent="0.3">
      <c r="C968" s="535" t="s">
        <v>2</v>
      </c>
      <c r="D968" s="519" t="s">
        <v>406</v>
      </c>
      <c r="E968" s="521" t="s">
        <v>4</v>
      </c>
      <c r="F968" s="539" t="s">
        <v>5</v>
      </c>
      <c r="G968" s="539" t="s">
        <v>6</v>
      </c>
      <c r="H968" s="541" t="s">
        <v>7</v>
      </c>
      <c r="I968" s="146" t="s">
        <v>8</v>
      </c>
      <c r="J968" s="554" t="s">
        <v>9</v>
      </c>
    </row>
    <row r="969" spans="3:10" x14ac:dyDescent="0.3">
      <c r="C969" s="545"/>
      <c r="D969" s="520"/>
      <c r="E969" s="522"/>
      <c r="F969" s="546"/>
      <c r="G969" s="546"/>
      <c r="H969" s="547"/>
      <c r="I969" s="147" t="s">
        <v>10</v>
      </c>
      <c r="J969" s="555"/>
    </row>
    <row r="970" spans="3:10" x14ac:dyDescent="0.3">
      <c r="C970" s="7" t="s">
        <v>11</v>
      </c>
      <c r="D970" s="8" t="s">
        <v>12</v>
      </c>
      <c r="E970" s="9"/>
      <c r="F970" s="10"/>
      <c r="G970" s="11"/>
      <c r="H970" s="10"/>
      <c r="I970" s="23"/>
      <c r="J970" s="192"/>
    </row>
    <row r="971" spans="3:10" x14ac:dyDescent="0.3">
      <c r="C971" s="14" t="s">
        <v>129</v>
      </c>
      <c r="D971" s="12" t="s">
        <v>398</v>
      </c>
      <c r="E971" s="15">
        <v>509783890</v>
      </c>
      <c r="F971" s="71">
        <v>275305884</v>
      </c>
      <c r="G971" s="17">
        <f>E971-F971</f>
        <v>234478006</v>
      </c>
      <c r="H971" s="62">
        <f>F971/E971*100</f>
        <v>54.004429994835654</v>
      </c>
      <c r="I971" s="153">
        <v>4899</v>
      </c>
      <c r="J971" s="194">
        <v>0</v>
      </c>
    </row>
    <row r="972" spans="3:10" x14ac:dyDescent="0.3">
      <c r="C972" s="14" t="s">
        <v>131</v>
      </c>
      <c r="D972" s="12" t="s">
        <v>241</v>
      </c>
      <c r="E972" s="15">
        <v>328975453</v>
      </c>
      <c r="F972" s="61">
        <v>186221366</v>
      </c>
      <c r="G972" s="17">
        <f>E972-F972</f>
        <v>142754087</v>
      </c>
      <c r="H972" s="62">
        <f>F972/E972*100</f>
        <v>56.606462367269692</v>
      </c>
      <c r="I972" s="153">
        <v>2705</v>
      </c>
      <c r="J972" s="194">
        <v>0</v>
      </c>
    </row>
    <row r="973" spans="3:10" x14ac:dyDescent="0.3">
      <c r="C973" s="14" t="s">
        <v>133</v>
      </c>
      <c r="D973" s="12" t="s">
        <v>242</v>
      </c>
      <c r="E973" s="15">
        <v>420861902</v>
      </c>
      <c r="F973" s="71">
        <v>244474310</v>
      </c>
      <c r="G973" s="17">
        <f>E973-F973</f>
        <v>176387592</v>
      </c>
      <c r="H973" s="62">
        <f>F973/E973*100</f>
        <v>58.0889619227164</v>
      </c>
      <c r="I973" s="153">
        <v>3844</v>
      </c>
      <c r="J973" s="194">
        <v>0</v>
      </c>
    </row>
    <row r="974" spans="3:10" x14ac:dyDescent="0.3">
      <c r="C974" s="14" t="s">
        <v>147</v>
      </c>
      <c r="D974" s="12" t="s">
        <v>243</v>
      </c>
      <c r="E974" s="15">
        <v>172368917</v>
      </c>
      <c r="F974" s="71">
        <v>91561814</v>
      </c>
      <c r="G974" s="17">
        <f>E974-F974</f>
        <v>80807103</v>
      </c>
      <c r="H974" s="62">
        <f>F974/E974*100</f>
        <v>53.119678184205334</v>
      </c>
      <c r="I974" s="153">
        <v>2606</v>
      </c>
      <c r="J974" s="194">
        <v>0</v>
      </c>
    </row>
    <row r="975" spans="3:10" x14ac:dyDescent="0.3">
      <c r="C975" s="14"/>
      <c r="D975" s="12"/>
      <c r="E975" s="15"/>
      <c r="F975" s="61"/>
      <c r="G975" s="17"/>
      <c r="H975" s="81"/>
      <c r="I975" s="153"/>
      <c r="J975" s="246"/>
    </row>
    <row r="976" spans="3:10" x14ac:dyDescent="0.3">
      <c r="C976" s="531" t="s">
        <v>17</v>
      </c>
      <c r="D976" s="532"/>
      <c r="E976" s="27">
        <f>SUM(E971:E975)</f>
        <v>1431990162</v>
      </c>
      <c r="F976" s="63">
        <f>SUM(F971:F975)</f>
        <v>797563374</v>
      </c>
      <c r="G976" s="64">
        <f>SUM(G971:G975)</f>
        <v>634426788</v>
      </c>
      <c r="H976" s="93">
        <f>F976/E976*100</f>
        <v>55.696148979548646</v>
      </c>
      <c r="I976" s="152">
        <f>SUM(I971:I975)</f>
        <v>14054</v>
      </c>
      <c r="J976" s="424">
        <v>0</v>
      </c>
    </row>
    <row r="977" spans="3:11" x14ac:dyDescent="0.3">
      <c r="C977" s="32"/>
      <c r="D977" s="12"/>
      <c r="E977" s="15"/>
      <c r="F977" s="61"/>
      <c r="G977" s="17"/>
      <c r="H977" s="81"/>
      <c r="I977" s="153"/>
      <c r="J977" s="246"/>
    </row>
    <row r="978" spans="3:11" x14ac:dyDescent="0.3">
      <c r="C978" s="32" t="s">
        <v>18</v>
      </c>
      <c r="D978" s="35" t="s">
        <v>19</v>
      </c>
      <c r="E978" s="15"/>
      <c r="F978" s="61"/>
      <c r="G978" s="17"/>
      <c r="H978" s="81"/>
      <c r="I978" s="153"/>
      <c r="J978" s="449"/>
    </row>
    <row r="979" spans="3:11" x14ac:dyDescent="0.3">
      <c r="C979" s="14" t="s">
        <v>43</v>
      </c>
      <c r="D979" s="12" t="s">
        <v>244</v>
      </c>
      <c r="E979" s="15">
        <v>117122673</v>
      </c>
      <c r="F979" s="61">
        <v>117122673</v>
      </c>
      <c r="G979" s="17">
        <f t="shared" ref="G979:G984" si="33">E979-F979</f>
        <v>0</v>
      </c>
      <c r="H979" s="62">
        <f t="shared" ref="H979:H984" si="34">F979/E979*100</f>
        <v>100</v>
      </c>
      <c r="I979" s="153">
        <v>2189</v>
      </c>
      <c r="J979" s="194" t="s">
        <v>21</v>
      </c>
    </row>
    <row r="980" spans="3:11" x14ac:dyDescent="0.3">
      <c r="C980" s="14" t="s">
        <v>45</v>
      </c>
      <c r="D980" s="12" t="s">
        <v>245</v>
      </c>
      <c r="E980" s="15">
        <v>137277020</v>
      </c>
      <c r="F980" s="61">
        <v>137277020</v>
      </c>
      <c r="G980" s="17">
        <f t="shared" si="33"/>
        <v>0</v>
      </c>
      <c r="H980" s="62">
        <f t="shared" si="34"/>
        <v>100</v>
      </c>
      <c r="I980" s="153">
        <v>2319</v>
      </c>
      <c r="J980" s="194" t="s">
        <v>21</v>
      </c>
    </row>
    <row r="981" spans="3:11" x14ac:dyDescent="0.3">
      <c r="C981" s="14" t="s">
        <v>47</v>
      </c>
      <c r="D981" s="12" t="s">
        <v>127</v>
      </c>
      <c r="E981" s="15">
        <v>151749828</v>
      </c>
      <c r="F981" s="61">
        <v>113374812</v>
      </c>
      <c r="G981" s="17">
        <f t="shared" si="33"/>
        <v>38375016</v>
      </c>
      <c r="H981" s="62">
        <f t="shared" si="34"/>
        <v>74.711657663295668</v>
      </c>
      <c r="I981" s="153">
        <v>2058</v>
      </c>
      <c r="J981" s="194">
        <v>0</v>
      </c>
    </row>
    <row r="982" spans="3:11" x14ac:dyDescent="0.3">
      <c r="C982" s="14" t="s">
        <v>49</v>
      </c>
      <c r="D982" s="12" t="s">
        <v>246</v>
      </c>
      <c r="E982" s="15">
        <v>233696224</v>
      </c>
      <c r="F982" s="61">
        <v>177978134</v>
      </c>
      <c r="G982" s="17">
        <f t="shared" si="33"/>
        <v>55718090</v>
      </c>
      <c r="H982" s="62">
        <f t="shared" si="34"/>
        <v>76.157898896988598</v>
      </c>
      <c r="I982" s="153">
        <v>3049</v>
      </c>
      <c r="J982" s="194">
        <v>0</v>
      </c>
    </row>
    <row r="983" spans="3:11" x14ac:dyDescent="0.3">
      <c r="C983" s="14" t="s">
        <v>51</v>
      </c>
      <c r="D983" s="12" t="s">
        <v>247</v>
      </c>
      <c r="E983" s="15">
        <v>55100112</v>
      </c>
      <c r="F983" s="61">
        <v>55100112</v>
      </c>
      <c r="G983" s="17">
        <f t="shared" si="33"/>
        <v>0</v>
      </c>
      <c r="H983" s="62">
        <f t="shared" si="34"/>
        <v>100</v>
      </c>
      <c r="I983" s="166">
        <v>671</v>
      </c>
      <c r="J983" s="194" t="s">
        <v>21</v>
      </c>
      <c r="K983" s="167"/>
    </row>
    <row r="984" spans="3:11" x14ac:dyDescent="0.3">
      <c r="C984" s="14" t="s">
        <v>53</v>
      </c>
      <c r="D984" s="12" t="s">
        <v>248</v>
      </c>
      <c r="E984" s="15">
        <v>77946477</v>
      </c>
      <c r="F984" s="61">
        <v>77946477</v>
      </c>
      <c r="G984" s="17">
        <f t="shared" si="33"/>
        <v>0</v>
      </c>
      <c r="H984" s="62">
        <f t="shared" si="34"/>
        <v>100</v>
      </c>
      <c r="I984" s="153">
        <v>1152</v>
      </c>
      <c r="J984" s="194" t="s">
        <v>21</v>
      </c>
    </row>
    <row r="985" spans="3:11" x14ac:dyDescent="0.3">
      <c r="C985" s="95"/>
      <c r="D985" s="12"/>
      <c r="E985" s="15"/>
      <c r="F985" s="61"/>
      <c r="G985" s="17"/>
      <c r="H985" s="81"/>
      <c r="I985" s="156"/>
      <c r="J985" s="449"/>
    </row>
    <row r="986" spans="3:11" x14ac:dyDescent="0.3">
      <c r="C986" s="548" t="s">
        <v>42</v>
      </c>
      <c r="D986" s="549"/>
      <c r="E986" s="27">
        <f>SUM(E979:E985)</f>
        <v>772892334</v>
      </c>
      <c r="F986" s="64">
        <f>SUM(F979:F985)</f>
        <v>678799228</v>
      </c>
      <c r="G986" s="64">
        <f>SUM(G979:G985)</f>
        <v>94093106</v>
      </c>
      <c r="H986" s="93">
        <f>F986/E986*100</f>
        <v>87.82584561124655</v>
      </c>
      <c r="I986" s="157">
        <f>SUM(I979:I985)</f>
        <v>11438</v>
      </c>
      <c r="J986" s="455">
        <v>4</v>
      </c>
    </row>
    <row r="987" spans="3:11" x14ac:dyDescent="0.3">
      <c r="C987" s="548"/>
      <c r="D987" s="549"/>
      <c r="E987" s="168"/>
      <c r="F987" s="169"/>
      <c r="G987" s="170"/>
      <c r="H987" s="171"/>
      <c r="I987" s="156"/>
      <c r="J987" s="449"/>
    </row>
    <row r="988" spans="3:11" ht="19.5" thickBot="1" x14ac:dyDescent="0.35">
      <c r="C988" s="533" t="s">
        <v>31</v>
      </c>
      <c r="D988" s="534"/>
      <c r="E988" s="84">
        <f>E976+E986</f>
        <v>2204882496</v>
      </c>
      <c r="F988" s="85">
        <f>F976+F986</f>
        <v>1476362602</v>
      </c>
      <c r="G988" s="48">
        <f>G976+G986</f>
        <v>728519894</v>
      </c>
      <c r="H988" s="99">
        <f>F988/E988*100</f>
        <v>66.958788265513078</v>
      </c>
      <c r="I988" s="159">
        <f>I976+I986</f>
        <v>25492</v>
      </c>
      <c r="J988" s="139">
        <f>J976+J986</f>
        <v>4</v>
      </c>
    </row>
    <row r="990" spans="3:11" x14ac:dyDescent="0.3">
      <c r="F990" s="529"/>
      <c r="G990" s="529"/>
      <c r="H990" s="529"/>
      <c r="I990" s="529"/>
      <c r="J990" s="529"/>
      <c r="K990" s="52"/>
    </row>
    <row r="991" spans="3:11" x14ac:dyDescent="0.3">
      <c r="F991" s="529" t="s">
        <v>420</v>
      </c>
      <c r="G991" s="529"/>
      <c r="H991" s="529"/>
      <c r="I991" s="529"/>
      <c r="J991" s="529"/>
      <c r="K991" s="52"/>
    </row>
    <row r="992" spans="3:11" x14ac:dyDescent="0.3">
      <c r="F992" s="529" t="s">
        <v>33</v>
      </c>
      <c r="G992" s="529"/>
      <c r="H992" s="529"/>
      <c r="I992" s="529"/>
      <c r="J992" s="529"/>
      <c r="K992" s="52"/>
    </row>
    <row r="993" spans="6:11" x14ac:dyDescent="0.3">
      <c r="F993" s="529" t="s">
        <v>421</v>
      </c>
      <c r="G993" s="529"/>
      <c r="H993" s="529"/>
      <c r="I993" s="529"/>
      <c r="J993" s="529"/>
      <c r="K993" s="3"/>
    </row>
    <row r="994" spans="6:11" x14ac:dyDescent="0.3">
      <c r="G994" s="3"/>
      <c r="H994" s="3"/>
      <c r="I994" s="3"/>
      <c r="J994" s="513"/>
      <c r="K994" s="3"/>
    </row>
    <row r="995" spans="6:11" x14ac:dyDescent="0.3">
      <c r="G995" s="3"/>
      <c r="H995" s="3"/>
      <c r="I995" s="3"/>
      <c r="J995" s="513"/>
      <c r="K995" s="3"/>
    </row>
    <row r="996" spans="6:11" x14ac:dyDescent="0.3">
      <c r="G996" s="3"/>
      <c r="H996" s="3"/>
      <c r="I996" s="3"/>
      <c r="J996" s="513"/>
      <c r="K996" s="3"/>
    </row>
    <row r="997" spans="6:11" x14ac:dyDescent="0.3">
      <c r="F997" s="530" t="s">
        <v>422</v>
      </c>
      <c r="G997" s="530"/>
      <c r="H997" s="530"/>
      <c r="I997" s="530"/>
      <c r="J997" s="530"/>
      <c r="K997" s="3"/>
    </row>
    <row r="998" spans="6:11" x14ac:dyDescent="0.3">
      <c r="F998" s="529" t="s">
        <v>35</v>
      </c>
      <c r="G998" s="529"/>
      <c r="H998" s="529"/>
      <c r="I998" s="529"/>
      <c r="J998" s="529"/>
      <c r="K998" s="52"/>
    </row>
    <row r="999" spans="6:11" x14ac:dyDescent="0.3">
      <c r="F999" s="529" t="s">
        <v>423</v>
      </c>
      <c r="G999" s="529"/>
      <c r="H999" s="529"/>
      <c r="I999" s="529"/>
      <c r="J999" s="529"/>
      <c r="K999" s="52"/>
    </row>
    <row r="1015" spans="3:11" x14ac:dyDescent="0.3">
      <c r="C1015" s="515" t="s">
        <v>414</v>
      </c>
      <c r="D1015" s="515"/>
      <c r="E1015" s="515"/>
      <c r="F1015" s="515"/>
      <c r="G1015" s="515"/>
      <c r="H1015" s="515"/>
      <c r="I1015" s="515"/>
      <c r="J1015" s="515"/>
    </row>
    <row r="1016" spans="3:11" x14ac:dyDescent="0.3">
      <c r="C1016" s="529" t="s">
        <v>399</v>
      </c>
      <c r="D1016" s="529"/>
      <c r="E1016" s="529"/>
      <c r="F1016" s="529"/>
      <c r="G1016" s="529"/>
      <c r="H1016" s="529"/>
      <c r="I1016" s="529"/>
      <c r="J1016" s="529"/>
    </row>
    <row r="1017" spans="3:11" x14ac:dyDescent="0.3">
      <c r="C1017" s="515" t="s">
        <v>425</v>
      </c>
      <c r="D1017" s="515"/>
      <c r="E1017" s="515"/>
      <c r="F1017" s="515"/>
      <c r="G1017" s="515"/>
      <c r="H1017" s="515"/>
      <c r="I1017" s="515"/>
      <c r="J1017" s="515"/>
    </row>
    <row r="1018" spans="3:11" ht="19.5" thickBot="1" x14ac:dyDescent="0.35">
      <c r="C1018" s="54"/>
      <c r="D1018" s="54"/>
      <c r="E1018" s="54"/>
      <c r="F1018" s="54"/>
      <c r="G1018" s="54"/>
      <c r="H1018" s="54"/>
      <c r="I1018" s="54"/>
    </row>
    <row r="1019" spans="3:11" x14ac:dyDescent="0.3">
      <c r="C1019" s="535" t="s">
        <v>2</v>
      </c>
      <c r="D1019" s="519" t="s">
        <v>406</v>
      </c>
      <c r="E1019" s="521" t="s">
        <v>4</v>
      </c>
      <c r="F1019" s="539" t="s">
        <v>5</v>
      </c>
      <c r="G1019" s="539" t="s">
        <v>6</v>
      </c>
      <c r="H1019" s="541" t="s">
        <v>7</v>
      </c>
      <c r="I1019" s="146" t="s">
        <v>8</v>
      </c>
      <c r="J1019" s="554" t="s">
        <v>9</v>
      </c>
    </row>
    <row r="1020" spans="3:11" x14ac:dyDescent="0.3">
      <c r="C1020" s="545"/>
      <c r="D1020" s="520"/>
      <c r="E1020" s="522"/>
      <c r="F1020" s="546"/>
      <c r="G1020" s="546"/>
      <c r="H1020" s="547"/>
      <c r="I1020" s="147" t="s">
        <v>10</v>
      </c>
      <c r="J1020" s="555"/>
    </row>
    <row r="1021" spans="3:11" x14ac:dyDescent="0.3">
      <c r="C1021" s="7" t="s">
        <v>11</v>
      </c>
      <c r="D1021" s="8" t="s">
        <v>12</v>
      </c>
      <c r="E1021" s="9"/>
      <c r="F1021" s="10"/>
      <c r="G1021" s="11"/>
      <c r="H1021" s="10"/>
      <c r="I1021" s="23"/>
      <c r="J1021" s="192"/>
    </row>
    <row r="1022" spans="3:11" x14ac:dyDescent="0.3">
      <c r="C1022" s="14" t="s">
        <v>129</v>
      </c>
      <c r="D1022" s="12" t="s">
        <v>250</v>
      </c>
      <c r="E1022" s="61">
        <v>352199228</v>
      </c>
      <c r="F1022" s="61">
        <v>49171661</v>
      </c>
      <c r="G1022" s="17">
        <f>E1022-F1022</f>
        <v>303027567</v>
      </c>
      <c r="H1022" s="62">
        <f t="shared" ref="H1022:H1029" si="35">F1022/E1022*100</f>
        <v>13.961319926572923</v>
      </c>
      <c r="I1022" s="153">
        <v>5402</v>
      </c>
      <c r="J1022" s="194">
        <v>0</v>
      </c>
    </row>
    <row r="1023" spans="3:11" x14ac:dyDescent="0.3">
      <c r="C1023" s="14" t="s">
        <v>131</v>
      </c>
      <c r="D1023" s="12" t="s">
        <v>251</v>
      </c>
      <c r="E1023" s="61">
        <v>220585203</v>
      </c>
      <c r="F1023" s="61">
        <v>220585203</v>
      </c>
      <c r="G1023" s="17">
        <f t="shared" ref="G1023:G1029" si="36">E1023-F1023</f>
        <v>0</v>
      </c>
      <c r="H1023" s="62">
        <f t="shared" si="35"/>
        <v>100</v>
      </c>
      <c r="I1023" s="153">
        <v>4561</v>
      </c>
      <c r="J1023" s="194" t="s">
        <v>21</v>
      </c>
      <c r="K1023" s="167"/>
    </row>
    <row r="1024" spans="3:11" x14ac:dyDescent="0.3">
      <c r="C1024" s="14" t="s">
        <v>133</v>
      </c>
      <c r="D1024" s="12" t="s">
        <v>252</v>
      </c>
      <c r="E1024" s="61">
        <v>78599112</v>
      </c>
      <c r="F1024" s="61">
        <v>78599112</v>
      </c>
      <c r="G1024" s="17">
        <f t="shared" si="36"/>
        <v>0</v>
      </c>
      <c r="H1024" s="62">
        <f t="shared" si="35"/>
        <v>100</v>
      </c>
      <c r="I1024" s="153">
        <v>1068</v>
      </c>
      <c r="J1024" s="194" t="s">
        <v>21</v>
      </c>
    </row>
    <row r="1025" spans="3:10" x14ac:dyDescent="0.3">
      <c r="C1025" s="14" t="s">
        <v>147</v>
      </c>
      <c r="D1025" s="12" t="s">
        <v>253</v>
      </c>
      <c r="E1025" s="61">
        <v>167290639</v>
      </c>
      <c r="F1025" s="61">
        <v>167290639</v>
      </c>
      <c r="G1025" s="17">
        <f t="shared" si="36"/>
        <v>0</v>
      </c>
      <c r="H1025" s="62">
        <f t="shared" si="35"/>
        <v>100</v>
      </c>
      <c r="I1025" s="153">
        <v>2252</v>
      </c>
      <c r="J1025" s="194" t="s">
        <v>21</v>
      </c>
    </row>
    <row r="1026" spans="3:10" x14ac:dyDescent="0.3">
      <c r="C1026" s="14" t="s">
        <v>43</v>
      </c>
      <c r="D1026" s="12" t="s">
        <v>254</v>
      </c>
      <c r="E1026" s="61">
        <v>1525809677</v>
      </c>
      <c r="F1026" s="61">
        <v>112315384</v>
      </c>
      <c r="G1026" s="17">
        <f t="shared" si="36"/>
        <v>1413494293</v>
      </c>
      <c r="H1026" s="62">
        <f t="shared" si="35"/>
        <v>7.3610349765791918</v>
      </c>
      <c r="I1026" s="153">
        <v>4118</v>
      </c>
      <c r="J1026" s="194">
        <v>0</v>
      </c>
    </row>
    <row r="1027" spans="3:10" x14ac:dyDescent="0.3">
      <c r="C1027" s="14" t="s">
        <v>45</v>
      </c>
      <c r="D1027" s="12" t="s">
        <v>255</v>
      </c>
      <c r="E1027" s="61">
        <v>219673022</v>
      </c>
      <c r="F1027" s="61">
        <v>156753402</v>
      </c>
      <c r="G1027" s="17">
        <f t="shared" si="36"/>
        <v>62919620</v>
      </c>
      <c r="H1027" s="62">
        <f t="shared" si="35"/>
        <v>71.357602573519472</v>
      </c>
      <c r="I1027" s="153">
        <v>3609</v>
      </c>
      <c r="J1027" s="194">
        <v>0</v>
      </c>
    </row>
    <row r="1028" spans="3:10" x14ac:dyDescent="0.3">
      <c r="C1028" s="14" t="s">
        <v>47</v>
      </c>
      <c r="D1028" s="12" t="s">
        <v>256</v>
      </c>
      <c r="E1028" s="61">
        <v>304546381</v>
      </c>
      <c r="F1028" s="61">
        <v>175466718</v>
      </c>
      <c r="G1028" s="17">
        <f t="shared" si="36"/>
        <v>129079663</v>
      </c>
      <c r="H1028" s="62">
        <f t="shared" si="35"/>
        <v>57.615761981423773</v>
      </c>
      <c r="I1028" s="153">
        <v>4597</v>
      </c>
      <c r="J1028" s="194">
        <v>0</v>
      </c>
    </row>
    <row r="1029" spans="3:10" x14ac:dyDescent="0.3">
      <c r="C1029" s="14" t="s">
        <v>49</v>
      </c>
      <c r="D1029" s="12" t="s">
        <v>257</v>
      </c>
      <c r="E1029" s="15">
        <v>288730628</v>
      </c>
      <c r="F1029" s="61">
        <v>288730628</v>
      </c>
      <c r="G1029" s="17">
        <f t="shared" si="36"/>
        <v>0</v>
      </c>
      <c r="H1029" s="62">
        <f t="shared" si="35"/>
        <v>100</v>
      </c>
      <c r="I1029" s="153">
        <v>4908</v>
      </c>
      <c r="J1029" s="194" t="s">
        <v>21</v>
      </c>
    </row>
    <row r="1030" spans="3:10" x14ac:dyDescent="0.3">
      <c r="C1030" s="14"/>
      <c r="D1030" s="12"/>
      <c r="E1030" s="15"/>
      <c r="F1030" s="61"/>
      <c r="G1030" s="17"/>
      <c r="H1030" s="81"/>
      <c r="I1030" s="153"/>
      <c r="J1030" s="449"/>
    </row>
    <row r="1031" spans="3:10" x14ac:dyDescent="0.3">
      <c r="C1031" s="531" t="s">
        <v>17</v>
      </c>
      <c r="D1031" s="532"/>
      <c r="E1031" s="27">
        <f>SUM(E1022:E1030)</f>
        <v>3157433890</v>
      </c>
      <c r="F1031" s="63">
        <f>SUM(F1022:F1030)</f>
        <v>1248912747</v>
      </c>
      <c r="G1031" s="72">
        <f>SUM(G1022:G1030)</f>
        <v>1908521143</v>
      </c>
      <c r="H1031" s="93">
        <f>F1031/E1031*100</f>
        <v>39.554676060058384</v>
      </c>
      <c r="I1031" s="152">
        <f>SUM(I1022:I1030)</f>
        <v>30515</v>
      </c>
      <c r="J1031" s="424">
        <v>4</v>
      </c>
    </row>
    <row r="1032" spans="3:10" x14ac:dyDescent="0.3">
      <c r="C1032" s="32"/>
      <c r="D1032" s="12"/>
      <c r="E1032" s="15"/>
      <c r="F1032" s="61"/>
      <c r="G1032" s="17"/>
      <c r="H1032" s="81"/>
      <c r="I1032" s="153"/>
      <c r="J1032" s="449"/>
    </row>
    <row r="1033" spans="3:10" x14ac:dyDescent="0.3">
      <c r="C1033" s="32" t="s">
        <v>18</v>
      </c>
      <c r="D1033" s="35" t="s">
        <v>19</v>
      </c>
      <c r="E1033" s="15"/>
      <c r="F1033" s="61"/>
      <c r="G1033" s="17"/>
      <c r="H1033" s="81"/>
      <c r="I1033" s="153"/>
      <c r="J1033" s="449"/>
    </row>
    <row r="1034" spans="3:10" x14ac:dyDescent="0.3">
      <c r="C1034" s="14" t="s">
        <v>51</v>
      </c>
      <c r="D1034" s="12" t="s">
        <v>258</v>
      </c>
      <c r="E1034" s="15">
        <v>113057175</v>
      </c>
      <c r="F1034" s="61">
        <v>113057175</v>
      </c>
      <c r="G1034" s="17">
        <f>E1034-F1034</f>
        <v>0</v>
      </c>
      <c r="H1034" s="62">
        <f t="shared" ref="H1034:H1041" si="37">F1034/E1034*100</f>
        <v>100</v>
      </c>
      <c r="I1034" s="153">
        <v>3557</v>
      </c>
      <c r="J1034" s="194" t="s">
        <v>21</v>
      </c>
    </row>
    <row r="1035" spans="3:10" x14ac:dyDescent="0.3">
      <c r="C1035" s="14" t="s">
        <v>53</v>
      </c>
      <c r="D1035" s="12" t="s">
        <v>102</v>
      </c>
      <c r="E1035" s="15">
        <v>165840631</v>
      </c>
      <c r="F1035" s="61">
        <v>95288121</v>
      </c>
      <c r="G1035" s="17">
        <f t="shared" ref="G1035:G1041" si="38">E1035-F1035</f>
        <v>70552510</v>
      </c>
      <c r="H1035" s="62">
        <f t="shared" si="37"/>
        <v>57.457644984479103</v>
      </c>
      <c r="I1035" s="153">
        <v>4700</v>
      </c>
      <c r="J1035" s="194">
        <v>0</v>
      </c>
    </row>
    <row r="1036" spans="3:10" x14ac:dyDescent="0.3">
      <c r="C1036" s="14" t="s">
        <v>55</v>
      </c>
      <c r="D1036" s="12" t="s">
        <v>259</v>
      </c>
      <c r="E1036" s="15">
        <v>246278695</v>
      </c>
      <c r="F1036" s="61">
        <v>194483648</v>
      </c>
      <c r="G1036" s="17">
        <f t="shared" si="38"/>
        <v>51795047</v>
      </c>
      <c r="H1036" s="62">
        <f t="shared" si="37"/>
        <v>78.968929082558276</v>
      </c>
      <c r="I1036" s="153">
        <v>3826</v>
      </c>
      <c r="J1036" s="194">
        <v>0</v>
      </c>
    </row>
    <row r="1037" spans="3:10" x14ac:dyDescent="0.3">
      <c r="C1037" s="14" t="s">
        <v>57</v>
      </c>
      <c r="D1037" s="12" t="s">
        <v>260</v>
      </c>
      <c r="E1037" s="15">
        <v>206050752</v>
      </c>
      <c r="F1037" s="61">
        <v>153653396</v>
      </c>
      <c r="G1037" s="17">
        <f t="shared" si="38"/>
        <v>52397356</v>
      </c>
      <c r="H1037" s="62">
        <f t="shared" si="37"/>
        <v>74.57065529176036</v>
      </c>
      <c r="I1037" s="153">
        <v>3991</v>
      </c>
      <c r="J1037" s="194">
        <v>0</v>
      </c>
    </row>
    <row r="1038" spans="3:10" x14ac:dyDescent="0.3">
      <c r="C1038" s="14" t="s">
        <v>59</v>
      </c>
      <c r="D1038" s="12" t="s">
        <v>156</v>
      </c>
      <c r="E1038" s="15">
        <v>91150134</v>
      </c>
      <c r="F1038" s="61">
        <v>71032334</v>
      </c>
      <c r="G1038" s="17">
        <f t="shared" si="38"/>
        <v>20117800</v>
      </c>
      <c r="H1038" s="62">
        <f t="shared" si="37"/>
        <v>77.928940839516486</v>
      </c>
      <c r="I1038" s="153">
        <v>2051</v>
      </c>
      <c r="J1038" s="194">
        <v>0</v>
      </c>
    </row>
    <row r="1039" spans="3:10" x14ac:dyDescent="0.3">
      <c r="C1039" s="14" t="s">
        <v>61</v>
      </c>
      <c r="D1039" s="12" t="s">
        <v>381</v>
      </c>
      <c r="E1039" s="15">
        <v>122970961</v>
      </c>
      <c r="F1039" s="61">
        <v>24104306</v>
      </c>
      <c r="G1039" s="17">
        <f t="shared" si="38"/>
        <v>98866655</v>
      </c>
      <c r="H1039" s="62">
        <f t="shared" si="37"/>
        <v>19.60162448433659</v>
      </c>
      <c r="I1039" s="153">
        <v>1719</v>
      </c>
      <c r="J1039" s="194">
        <v>0</v>
      </c>
    </row>
    <row r="1040" spans="3:10" x14ac:dyDescent="0.3">
      <c r="C1040" s="14" t="s">
        <v>63</v>
      </c>
      <c r="D1040" s="12" t="s">
        <v>262</v>
      </c>
      <c r="E1040" s="15">
        <v>107311442</v>
      </c>
      <c r="F1040" s="61">
        <v>107311442</v>
      </c>
      <c r="G1040" s="17">
        <f t="shared" si="38"/>
        <v>0</v>
      </c>
      <c r="H1040" s="62">
        <f t="shared" si="37"/>
        <v>100</v>
      </c>
      <c r="I1040" s="153">
        <v>1413</v>
      </c>
      <c r="J1040" s="194" t="s">
        <v>21</v>
      </c>
    </row>
    <row r="1041" spans="3:11" x14ac:dyDescent="0.3">
      <c r="C1041" s="95" t="s">
        <v>65</v>
      </c>
      <c r="D1041" s="12" t="s">
        <v>263</v>
      </c>
      <c r="E1041" s="15">
        <v>54418745</v>
      </c>
      <c r="F1041" s="61">
        <v>43932167</v>
      </c>
      <c r="G1041" s="17">
        <f t="shared" si="38"/>
        <v>10486578</v>
      </c>
      <c r="H1041" s="62">
        <f t="shared" si="37"/>
        <v>80.729842262992278</v>
      </c>
      <c r="I1041" s="156">
        <v>2083</v>
      </c>
      <c r="J1041" s="194">
        <v>0</v>
      </c>
    </row>
    <row r="1042" spans="3:11" x14ac:dyDescent="0.3">
      <c r="C1042" s="95"/>
      <c r="D1042" s="12"/>
      <c r="E1042" s="15"/>
      <c r="F1042" s="71"/>
      <c r="G1042" s="17"/>
      <c r="H1042" s="81"/>
      <c r="I1042" s="156"/>
      <c r="J1042" s="449"/>
    </row>
    <row r="1043" spans="3:11" x14ac:dyDescent="0.3">
      <c r="C1043" s="531" t="s">
        <v>17</v>
      </c>
      <c r="D1043" s="532"/>
      <c r="E1043" s="27">
        <f>SUM(E1034:E1042)</f>
        <v>1107078535</v>
      </c>
      <c r="F1043" s="64">
        <f>SUM(F1034:F1042)</f>
        <v>802862589</v>
      </c>
      <c r="G1043" s="72">
        <f>SUM(G1034:G1042)</f>
        <v>304215946</v>
      </c>
      <c r="H1043" s="93">
        <f>F1043/E1043*100</f>
        <v>72.520834215252847</v>
      </c>
      <c r="I1043" s="157">
        <f>SUM(I1034:I1042)</f>
        <v>23340</v>
      </c>
      <c r="J1043" s="424">
        <v>2</v>
      </c>
    </row>
    <row r="1044" spans="3:11" x14ac:dyDescent="0.3">
      <c r="C1044" s="366"/>
      <c r="D1044" s="363"/>
      <c r="E1044" s="168"/>
      <c r="F1044" s="169"/>
      <c r="G1044" s="170"/>
      <c r="H1044" s="364"/>
      <c r="I1044" s="365"/>
      <c r="J1044" s="194"/>
    </row>
    <row r="1045" spans="3:11" ht="19.5" thickBot="1" x14ac:dyDescent="0.35">
      <c r="C1045" s="533" t="s">
        <v>31</v>
      </c>
      <c r="D1045" s="534"/>
      <c r="E1045" s="84">
        <f>SUM(E1031+E1043)</f>
        <v>4264512425</v>
      </c>
      <c r="F1045" s="85">
        <f>F1031+F1043</f>
        <v>2051775336</v>
      </c>
      <c r="G1045" s="48">
        <f>G1031+G1043</f>
        <v>2212737089</v>
      </c>
      <c r="H1045" s="49">
        <f>F1045/E1045*100</f>
        <v>48.112776597197978</v>
      </c>
      <c r="I1045" s="159">
        <f>I1031+I1043</f>
        <v>53855</v>
      </c>
      <c r="J1045" s="139">
        <f>J1031+J1043</f>
        <v>6</v>
      </c>
    </row>
    <row r="1047" spans="3:11" x14ac:dyDescent="0.3">
      <c r="F1047" s="529"/>
      <c r="G1047" s="529"/>
      <c r="H1047" s="529"/>
      <c r="I1047" s="529"/>
      <c r="J1047" s="529"/>
      <c r="K1047" s="52"/>
    </row>
    <row r="1048" spans="3:11" x14ac:dyDescent="0.3">
      <c r="F1048" s="529" t="s">
        <v>420</v>
      </c>
      <c r="G1048" s="529"/>
      <c r="H1048" s="529"/>
      <c r="I1048" s="529"/>
      <c r="J1048" s="529"/>
      <c r="K1048" s="52"/>
    </row>
    <row r="1049" spans="3:11" x14ac:dyDescent="0.3">
      <c r="F1049" s="529" t="s">
        <v>33</v>
      </c>
      <c r="G1049" s="529"/>
      <c r="H1049" s="529"/>
      <c r="I1049" s="529"/>
      <c r="J1049" s="529"/>
      <c r="K1049" s="52"/>
    </row>
    <row r="1050" spans="3:11" x14ac:dyDescent="0.3">
      <c r="F1050" s="529" t="s">
        <v>421</v>
      </c>
      <c r="G1050" s="529"/>
      <c r="H1050" s="529"/>
      <c r="I1050" s="529"/>
      <c r="J1050" s="529"/>
      <c r="K1050" s="3"/>
    </row>
    <row r="1051" spans="3:11" x14ac:dyDescent="0.3">
      <c r="G1051" s="3"/>
      <c r="H1051" s="3"/>
      <c r="I1051" s="3"/>
      <c r="J1051" s="513"/>
      <c r="K1051" s="3"/>
    </row>
    <row r="1052" spans="3:11" x14ac:dyDescent="0.3">
      <c r="G1052" s="3"/>
      <c r="H1052" s="3"/>
      <c r="I1052" s="3"/>
      <c r="J1052" s="513"/>
      <c r="K1052" s="3"/>
    </row>
    <row r="1053" spans="3:11" x14ac:dyDescent="0.3">
      <c r="G1053" s="3"/>
      <c r="H1053" s="3"/>
      <c r="I1053" s="3"/>
      <c r="J1053" s="513"/>
      <c r="K1053" s="3"/>
    </row>
    <row r="1054" spans="3:11" x14ac:dyDescent="0.3">
      <c r="F1054" s="530" t="s">
        <v>422</v>
      </c>
      <c r="G1054" s="530"/>
      <c r="H1054" s="530"/>
      <c r="I1054" s="530"/>
      <c r="J1054" s="530"/>
      <c r="K1054" s="3"/>
    </row>
    <row r="1055" spans="3:11" x14ac:dyDescent="0.3">
      <c r="F1055" s="529" t="s">
        <v>35</v>
      </c>
      <c r="G1055" s="529"/>
      <c r="H1055" s="529"/>
      <c r="I1055" s="529"/>
      <c r="J1055" s="529"/>
      <c r="K1055" s="52"/>
    </row>
    <row r="1056" spans="3:11" x14ac:dyDescent="0.3">
      <c r="F1056" s="529" t="s">
        <v>423</v>
      </c>
      <c r="G1056" s="529"/>
      <c r="H1056" s="529"/>
      <c r="I1056" s="529"/>
      <c r="J1056" s="529"/>
      <c r="K1056" s="52"/>
    </row>
    <row r="1073" spans="3:10" x14ac:dyDescent="0.3">
      <c r="C1073" s="515" t="s">
        <v>414</v>
      </c>
      <c r="D1073" s="515"/>
      <c r="E1073" s="515"/>
      <c r="F1073" s="515"/>
      <c r="G1073" s="515"/>
      <c r="H1073" s="515"/>
      <c r="I1073" s="515"/>
      <c r="J1073" s="515"/>
    </row>
    <row r="1074" spans="3:10" x14ac:dyDescent="0.3">
      <c r="C1074" s="529" t="s">
        <v>400</v>
      </c>
      <c r="D1074" s="529"/>
      <c r="E1074" s="529"/>
      <c r="F1074" s="529"/>
      <c r="G1074" s="529"/>
      <c r="H1074" s="529"/>
      <c r="I1074" s="529"/>
      <c r="J1074" s="529"/>
    </row>
    <row r="1075" spans="3:10" x14ac:dyDescent="0.3">
      <c r="C1075" s="515" t="s">
        <v>425</v>
      </c>
      <c r="D1075" s="515"/>
      <c r="E1075" s="515"/>
      <c r="F1075" s="515"/>
      <c r="G1075" s="515"/>
      <c r="H1075" s="515"/>
      <c r="I1075" s="515"/>
      <c r="J1075" s="515"/>
    </row>
    <row r="1076" spans="3:10" ht="19.5" thickBot="1" x14ac:dyDescent="0.35">
      <c r="C1076" s="3"/>
      <c r="D1076" s="3"/>
      <c r="E1076" s="4"/>
      <c r="F1076" s="1"/>
      <c r="G1076" s="1"/>
      <c r="H1076" s="1"/>
      <c r="I1076" s="1"/>
    </row>
    <row r="1077" spans="3:10" x14ac:dyDescent="0.3">
      <c r="C1077" s="535" t="s">
        <v>2</v>
      </c>
      <c r="D1077" s="519" t="s">
        <v>406</v>
      </c>
      <c r="E1077" s="521" t="s">
        <v>4</v>
      </c>
      <c r="F1077" s="539" t="s">
        <v>5</v>
      </c>
      <c r="G1077" s="539" t="s">
        <v>6</v>
      </c>
      <c r="H1077" s="541" t="s">
        <v>7</v>
      </c>
      <c r="I1077" s="146" t="s">
        <v>8</v>
      </c>
      <c r="J1077" s="554" t="s">
        <v>9</v>
      </c>
    </row>
    <row r="1078" spans="3:10" x14ac:dyDescent="0.3">
      <c r="C1078" s="545"/>
      <c r="D1078" s="520"/>
      <c r="E1078" s="522"/>
      <c r="F1078" s="546"/>
      <c r="G1078" s="546"/>
      <c r="H1078" s="547"/>
      <c r="I1078" s="147" t="s">
        <v>10</v>
      </c>
      <c r="J1078" s="555"/>
    </row>
    <row r="1079" spans="3:10" x14ac:dyDescent="0.3">
      <c r="C1079" s="7" t="s">
        <v>11</v>
      </c>
      <c r="D1079" s="8" t="s">
        <v>12</v>
      </c>
      <c r="E1079" s="9"/>
      <c r="F1079" s="10"/>
      <c r="G1079" s="11"/>
      <c r="H1079" s="10"/>
      <c r="I1079" s="23"/>
      <c r="J1079" s="192"/>
    </row>
    <row r="1080" spans="3:10" x14ac:dyDescent="0.3">
      <c r="C1080" s="14">
        <v>1</v>
      </c>
      <c r="D1080" s="12" t="s">
        <v>401</v>
      </c>
      <c r="E1080" s="61">
        <v>277571242</v>
      </c>
      <c r="F1080" s="61">
        <v>147263311</v>
      </c>
      <c r="G1080" s="17">
        <f>E1080-F1080</f>
        <v>130307931</v>
      </c>
      <c r="H1080" s="62">
        <f>F1080/E1080*100</f>
        <v>53.054239314892712</v>
      </c>
      <c r="I1080" s="153">
        <v>2985</v>
      </c>
      <c r="J1080" s="194">
        <v>0</v>
      </c>
    </row>
    <row r="1081" spans="3:10" x14ac:dyDescent="0.3">
      <c r="C1081" s="14">
        <v>2</v>
      </c>
      <c r="D1081" s="12" t="s">
        <v>267</v>
      </c>
      <c r="E1081" s="61">
        <v>318620856</v>
      </c>
      <c r="F1081" s="61">
        <v>188355836</v>
      </c>
      <c r="G1081" s="17">
        <f t="shared" ref="G1081:G1086" si="39">E1081-F1081</f>
        <v>130265020</v>
      </c>
      <c r="H1081" s="62">
        <f t="shared" ref="H1081:H1086" si="40">F1081/E1081*100</f>
        <v>59.115978271052036</v>
      </c>
      <c r="I1081" s="153">
        <v>2822</v>
      </c>
      <c r="J1081" s="194">
        <v>0</v>
      </c>
    </row>
    <row r="1082" spans="3:10" x14ac:dyDescent="0.3">
      <c r="C1082" s="14">
        <v>3</v>
      </c>
      <c r="D1082" s="12" t="s">
        <v>268</v>
      </c>
      <c r="E1082" s="61">
        <v>610211648</v>
      </c>
      <c r="F1082" s="61">
        <v>329024819</v>
      </c>
      <c r="G1082" s="17">
        <f t="shared" si="39"/>
        <v>281186829</v>
      </c>
      <c r="H1082" s="62">
        <f t="shared" si="40"/>
        <v>53.919786696697081</v>
      </c>
      <c r="I1082" s="153">
        <v>6593</v>
      </c>
      <c r="J1082" s="194">
        <v>0</v>
      </c>
    </row>
    <row r="1083" spans="3:10" x14ac:dyDescent="0.3">
      <c r="C1083" s="14">
        <v>4</v>
      </c>
      <c r="D1083" s="12" t="s">
        <v>269</v>
      </c>
      <c r="E1083" s="61">
        <v>326290023</v>
      </c>
      <c r="F1083" s="61">
        <v>261736977</v>
      </c>
      <c r="G1083" s="17">
        <f t="shared" si="39"/>
        <v>64553046</v>
      </c>
      <c r="H1083" s="62">
        <f t="shared" si="40"/>
        <v>80.216052759909246</v>
      </c>
      <c r="I1083" s="153">
        <v>5070</v>
      </c>
      <c r="J1083" s="194">
        <v>0</v>
      </c>
    </row>
    <row r="1084" spans="3:10" x14ac:dyDescent="0.3">
      <c r="C1084" s="14">
        <v>5</v>
      </c>
      <c r="D1084" s="12" t="s">
        <v>270</v>
      </c>
      <c r="E1084" s="61">
        <v>319867860</v>
      </c>
      <c r="F1084" s="61">
        <v>209828763</v>
      </c>
      <c r="G1084" s="17">
        <f t="shared" si="39"/>
        <v>110039097</v>
      </c>
      <c r="H1084" s="62">
        <f t="shared" si="40"/>
        <v>65.598576549703992</v>
      </c>
      <c r="I1084" s="153">
        <v>3987</v>
      </c>
      <c r="J1084" s="194">
        <v>0</v>
      </c>
    </row>
    <row r="1085" spans="3:10" x14ac:dyDescent="0.3">
      <c r="C1085" s="14">
        <v>6</v>
      </c>
      <c r="D1085" s="12" t="s">
        <v>271</v>
      </c>
      <c r="E1085" s="61">
        <v>208744051</v>
      </c>
      <c r="F1085" s="61">
        <v>116188880</v>
      </c>
      <c r="G1085" s="17">
        <f t="shared" si="39"/>
        <v>92555171</v>
      </c>
      <c r="H1085" s="62">
        <f t="shared" si="40"/>
        <v>55.660929949088697</v>
      </c>
      <c r="I1085" s="153">
        <v>2376</v>
      </c>
      <c r="J1085" s="194">
        <v>0</v>
      </c>
    </row>
    <row r="1086" spans="3:10" x14ac:dyDescent="0.3">
      <c r="C1086" s="14">
        <v>7</v>
      </c>
      <c r="D1086" s="12" t="s">
        <v>272</v>
      </c>
      <c r="E1086" s="61">
        <v>283077628</v>
      </c>
      <c r="F1086" s="61">
        <v>248856601</v>
      </c>
      <c r="G1086" s="17">
        <f t="shared" si="39"/>
        <v>34221027</v>
      </c>
      <c r="H1086" s="62">
        <f t="shared" si="40"/>
        <v>87.911080348603178</v>
      </c>
      <c r="I1086" s="153">
        <v>3058</v>
      </c>
      <c r="J1086" s="194">
        <v>0</v>
      </c>
    </row>
    <row r="1087" spans="3:10" x14ac:dyDescent="0.3">
      <c r="C1087" s="14"/>
      <c r="D1087" s="12"/>
      <c r="E1087" s="15"/>
      <c r="F1087" s="61"/>
      <c r="G1087" s="17"/>
      <c r="H1087" s="81"/>
      <c r="I1087" s="153"/>
      <c r="J1087" s="193"/>
    </row>
    <row r="1088" spans="3:10" x14ac:dyDescent="0.3">
      <c r="C1088" s="531" t="s">
        <v>17</v>
      </c>
      <c r="D1088" s="532"/>
      <c r="E1088" s="174">
        <f>SUM(E1080:E1087)</f>
        <v>2344383308</v>
      </c>
      <c r="F1088" s="63">
        <f>SUM(F1080:F1087)</f>
        <v>1501255187</v>
      </c>
      <c r="G1088" s="72">
        <f>SUM(G1080:G1087)</f>
        <v>843128121</v>
      </c>
      <c r="H1088" s="93">
        <f>F1088/E1088*100</f>
        <v>64.036251319359764</v>
      </c>
      <c r="I1088" s="152">
        <f>SUM(I1080:I1087)</f>
        <v>26891</v>
      </c>
      <c r="J1088" s="424">
        <v>0</v>
      </c>
    </row>
    <row r="1089" spans="3:10" x14ac:dyDescent="0.3">
      <c r="C1089" s="32"/>
      <c r="D1089" s="12"/>
      <c r="E1089" s="176"/>
      <c r="F1089" s="15"/>
      <c r="G1089" s="169"/>
      <c r="H1089" s="177"/>
      <c r="I1089" s="178"/>
      <c r="J1089" s="456"/>
    </row>
    <row r="1090" spans="3:10" x14ac:dyDescent="0.3">
      <c r="C1090" s="32" t="s">
        <v>18</v>
      </c>
      <c r="D1090" s="35" t="s">
        <v>19</v>
      </c>
      <c r="E1090" s="61"/>
      <c r="F1090" s="61"/>
      <c r="G1090" s="181"/>
      <c r="H1090" s="182"/>
      <c r="I1090" s="183"/>
      <c r="J1090" s="193"/>
    </row>
    <row r="1091" spans="3:10" x14ac:dyDescent="0.3">
      <c r="C1091" s="14">
        <v>8</v>
      </c>
      <c r="D1091" s="12" t="s">
        <v>273</v>
      </c>
      <c r="E1091" s="61">
        <v>228699603</v>
      </c>
      <c r="F1091" s="61">
        <v>210232237</v>
      </c>
      <c r="G1091" s="17">
        <f t="shared" ref="G1091:G1100" si="41">E1091-F1091</f>
        <v>18467366</v>
      </c>
      <c r="H1091" s="62">
        <f t="shared" ref="H1091:H1100" si="42">F1091/E1091*100</f>
        <v>91.925055506108606</v>
      </c>
      <c r="I1091" s="183">
        <v>3540</v>
      </c>
      <c r="J1091" s="194">
        <v>0</v>
      </c>
    </row>
    <row r="1092" spans="3:10" x14ac:dyDescent="0.3">
      <c r="C1092" s="14">
        <v>9</v>
      </c>
      <c r="D1092" s="12" t="s">
        <v>228</v>
      </c>
      <c r="E1092" s="61">
        <v>155195952</v>
      </c>
      <c r="F1092" s="61">
        <v>155195952</v>
      </c>
      <c r="G1092" s="17">
        <f t="shared" si="41"/>
        <v>0</v>
      </c>
      <c r="H1092" s="62">
        <f t="shared" si="42"/>
        <v>100</v>
      </c>
      <c r="I1092" s="183">
        <v>2201</v>
      </c>
      <c r="J1092" s="194" t="s">
        <v>21</v>
      </c>
    </row>
    <row r="1093" spans="3:10" x14ac:dyDescent="0.3">
      <c r="C1093" s="14">
        <v>10</v>
      </c>
      <c r="D1093" s="12" t="s">
        <v>274</v>
      </c>
      <c r="E1093" s="61">
        <v>372980289</v>
      </c>
      <c r="F1093" s="61">
        <v>256641134</v>
      </c>
      <c r="G1093" s="17">
        <f t="shared" si="41"/>
        <v>116339155</v>
      </c>
      <c r="H1093" s="62">
        <f t="shared" si="42"/>
        <v>68.808229702454867</v>
      </c>
      <c r="I1093" s="183">
        <v>4416</v>
      </c>
      <c r="J1093" s="194">
        <v>0</v>
      </c>
    </row>
    <row r="1094" spans="3:10" x14ac:dyDescent="0.3">
      <c r="C1094" s="14">
        <v>11</v>
      </c>
      <c r="D1094" s="12" t="s">
        <v>275</v>
      </c>
      <c r="E1094" s="61">
        <v>270496449</v>
      </c>
      <c r="F1094" s="61">
        <v>152361363</v>
      </c>
      <c r="G1094" s="17">
        <f t="shared" si="41"/>
        <v>118135086</v>
      </c>
      <c r="H1094" s="62">
        <f t="shared" si="42"/>
        <v>56.326566786094858</v>
      </c>
      <c r="I1094" s="183">
        <v>3017</v>
      </c>
      <c r="J1094" s="194">
        <v>0</v>
      </c>
    </row>
    <row r="1095" spans="3:10" x14ac:dyDescent="0.3">
      <c r="C1095" s="14">
        <v>12</v>
      </c>
      <c r="D1095" s="12" t="s">
        <v>276</v>
      </c>
      <c r="E1095" s="61">
        <v>204413478</v>
      </c>
      <c r="F1095" s="61">
        <v>136496828</v>
      </c>
      <c r="G1095" s="17">
        <f t="shared" si="41"/>
        <v>67916650</v>
      </c>
      <c r="H1095" s="62">
        <f t="shared" si="42"/>
        <v>66.774866968409981</v>
      </c>
      <c r="I1095" s="183">
        <v>3615</v>
      </c>
      <c r="J1095" s="194">
        <v>0</v>
      </c>
    </row>
    <row r="1096" spans="3:10" x14ac:dyDescent="0.3">
      <c r="C1096" s="14">
        <v>13</v>
      </c>
      <c r="D1096" s="12" t="s">
        <v>277</v>
      </c>
      <c r="E1096" s="61">
        <v>176214757</v>
      </c>
      <c r="F1096" s="61">
        <v>176214757</v>
      </c>
      <c r="G1096" s="17">
        <f t="shared" si="41"/>
        <v>0</v>
      </c>
      <c r="H1096" s="62">
        <f t="shared" si="42"/>
        <v>100</v>
      </c>
      <c r="I1096" s="183">
        <v>2912</v>
      </c>
      <c r="J1096" s="194" t="s">
        <v>21</v>
      </c>
    </row>
    <row r="1097" spans="3:10" x14ac:dyDescent="0.3">
      <c r="C1097" s="14">
        <v>14</v>
      </c>
      <c r="D1097" s="12" t="s">
        <v>278</v>
      </c>
      <c r="E1097" s="61">
        <v>354628788</v>
      </c>
      <c r="F1097" s="61">
        <v>312819644</v>
      </c>
      <c r="G1097" s="17">
        <f t="shared" si="41"/>
        <v>41809144</v>
      </c>
      <c r="H1097" s="62">
        <f t="shared" si="42"/>
        <v>88.210448385820271</v>
      </c>
      <c r="I1097" s="183">
        <v>4417</v>
      </c>
      <c r="J1097" s="194">
        <v>0</v>
      </c>
    </row>
    <row r="1098" spans="3:10" x14ac:dyDescent="0.3">
      <c r="C1098" s="14">
        <v>15</v>
      </c>
      <c r="D1098" s="12" t="s">
        <v>279</v>
      </c>
      <c r="E1098" s="61">
        <v>388964918</v>
      </c>
      <c r="F1098" s="61">
        <v>230555403</v>
      </c>
      <c r="G1098" s="17">
        <f t="shared" si="41"/>
        <v>158409515</v>
      </c>
      <c r="H1098" s="62">
        <f t="shared" si="42"/>
        <v>59.274086769953897</v>
      </c>
      <c r="I1098" s="183">
        <v>5731</v>
      </c>
      <c r="J1098" s="194">
        <v>0</v>
      </c>
    </row>
    <row r="1099" spans="3:10" x14ac:dyDescent="0.3">
      <c r="C1099" s="14">
        <v>16</v>
      </c>
      <c r="D1099" s="12" t="s">
        <v>280</v>
      </c>
      <c r="E1099" s="61">
        <v>189952250</v>
      </c>
      <c r="F1099" s="61">
        <v>133005764</v>
      </c>
      <c r="G1099" s="17">
        <f t="shared" si="41"/>
        <v>56946486</v>
      </c>
      <c r="H1099" s="62">
        <f t="shared" si="42"/>
        <v>70.0206309743633</v>
      </c>
      <c r="I1099" s="184">
        <v>3500</v>
      </c>
      <c r="J1099" s="194">
        <v>0</v>
      </c>
    </row>
    <row r="1100" spans="3:10" x14ac:dyDescent="0.3">
      <c r="C1100" s="14">
        <v>17</v>
      </c>
      <c r="D1100" s="12" t="s">
        <v>281</v>
      </c>
      <c r="E1100" s="61">
        <v>205375788</v>
      </c>
      <c r="F1100" s="61">
        <v>165955218</v>
      </c>
      <c r="G1100" s="17">
        <f t="shared" si="41"/>
        <v>39420570</v>
      </c>
      <c r="H1100" s="62">
        <f t="shared" si="42"/>
        <v>80.805639075624626</v>
      </c>
      <c r="I1100" s="184">
        <v>2297</v>
      </c>
      <c r="J1100" s="194">
        <v>0</v>
      </c>
    </row>
    <row r="1101" spans="3:10" x14ac:dyDescent="0.3">
      <c r="C1101" s="95"/>
      <c r="D1101" s="12"/>
      <c r="E1101" s="185"/>
      <c r="F1101" s="186"/>
      <c r="G1101" s="187"/>
      <c r="H1101" s="182"/>
      <c r="I1101" s="188"/>
      <c r="J1101" s="193"/>
    </row>
    <row r="1102" spans="3:10" x14ac:dyDescent="0.3">
      <c r="C1102" s="531" t="s">
        <v>17</v>
      </c>
      <c r="D1102" s="532"/>
      <c r="E1102" s="27">
        <f>SUM(E1091:E1101)</f>
        <v>2546922272</v>
      </c>
      <c r="F1102" s="64">
        <f>SUM(F1091:F1101)</f>
        <v>1929478300</v>
      </c>
      <c r="G1102" s="72">
        <f>SUM(G1091:G1101)</f>
        <v>617443972</v>
      </c>
      <c r="H1102" s="93">
        <f>F1102/E1102*100</f>
        <v>75.757251063844009</v>
      </c>
      <c r="I1102" s="157">
        <f>SUM(I1091:I1101)</f>
        <v>35646</v>
      </c>
      <c r="J1102" s="424">
        <v>2</v>
      </c>
    </row>
    <row r="1103" spans="3:10" x14ac:dyDescent="0.3">
      <c r="C1103" s="366"/>
      <c r="D1103" s="363"/>
      <c r="E1103" s="367"/>
      <c r="F1103" s="368"/>
      <c r="G1103" s="170"/>
      <c r="H1103" s="364"/>
      <c r="I1103" s="365"/>
      <c r="J1103" s="194"/>
    </row>
    <row r="1104" spans="3:10" ht="19.5" thickBot="1" x14ac:dyDescent="0.35">
      <c r="C1104" s="533" t="s">
        <v>31</v>
      </c>
      <c r="D1104" s="534"/>
      <c r="E1104" s="84">
        <f>E1088+E1102</f>
        <v>4891305580</v>
      </c>
      <c r="F1104" s="85">
        <f>F1088+F1102</f>
        <v>3430733487</v>
      </c>
      <c r="G1104" s="48">
        <f>G1088+G1102</f>
        <v>1460572093</v>
      </c>
      <c r="H1104" s="99">
        <f>F1104/E1104*100</f>
        <v>70.139422509766817</v>
      </c>
      <c r="I1104" s="159">
        <f>I1088+I1102</f>
        <v>62537</v>
      </c>
      <c r="J1104" s="423">
        <f>J1088+J1102</f>
        <v>2</v>
      </c>
    </row>
    <row r="1105" spans="6:11" x14ac:dyDescent="0.3">
      <c r="J1105" s="457"/>
    </row>
    <row r="1106" spans="6:11" x14ac:dyDescent="0.3">
      <c r="F1106" s="529"/>
      <c r="G1106" s="529"/>
      <c r="H1106" s="529"/>
      <c r="I1106" s="529"/>
      <c r="J1106" s="529"/>
      <c r="K1106" s="52"/>
    </row>
    <row r="1107" spans="6:11" x14ac:dyDescent="0.3">
      <c r="F1107" s="529" t="s">
        <v>420</v>
      </c>
      <c r="G1107" s="529"/>
      <c r="H1107" s="529"/>
      <c r="I1107" s="529"/>
      <c r="J1107" s="529"/>
      <c r="K1107" s="52"/>
    </row>
    <row r="1108" spans="6:11" x14ac:dyDescent="0.3">
      <c r="F1108" s="529" t="s">
        <v>33</v>
      </c>
      <c r="G1108" s="529"/>
      <c r="H1108" s="529"/>
      <c r="I1108" s="529"/>
      <c r="J1108" s="529"/>
      <c r="K1108" s="52"/>
    </row>
    <row r="1109" spans="6:11" x14ac:dyDescent="0.3">
      <c r="F1109" s="529" t="s">
        <v>421</v>
      </c>
      <c r="G1109" s="529"/>
      <c r="H1109" s="529"/>
      <c r="I1109" s="529"/>
      <c r="J1109" s="529"/>
      <c r="K1109" s="3"/>
    </row>
    <row r="1110" spans="6:11" x14ac:dyDescent="0.3">
      <c r="G1110" s="3"/>
      <c r="H1110" s="3"/>
      <c r="I1110" s="3"/>
      <c r="J1110" s="513"/>
      <c r="K1110" s="3"/>
    </row>
    <row r="1111" spans="6:11" x14ac:dyDescent="0.3">
      <c r="G1111" s="3"/>
      <c r="H1111" s="3"/>
      <c r="I1111" s="3"/>
      <c r="J1111" s="513"/>
      <c r="K1111" s="3"/>
    </row>
    <row r="1112" spans="6:11" x14ac:dyDescent="0.3">
      <c r="G1112" s="3"/>
      <c r="H1112" s="3"/>
      <c r="I1112" s="3"/>
      <c r="J1112" s="513"/>
      <c r="K1112" s="3"/>
    </row>
    <row r="1113" spans="6:11" x14ac:dyDescent="0.3">
      <c r="F1113" s="530" t="s">
        <v>422</v>
      </c>
      <c r="G1113" s="530"/>
      <c r="H1113" s="530"/>
      <c r="I1113" s="530"/>
      <c r="J1113" s="530"/>
      <c r="K1113" s="3"/>
    </row>
    <row r="1114" spans="6:11" x14ac:dyDescent="0.3">
      <c r="F1114" s="529" t="s">
        <v>35</v>
      </c>
      <c r="G1114" s="529"/>
      <c r="H1114" s="529"/>
      <c r="I1114" s="529"/>
      <c r="J1114" s="529"/>
      <c r="K1114" s="52"/>
    </row>
    <row r="1115" spans="6:11" x14ac:dyDescent="0.3">
      <c r="F1115" s="529" t="s">
        <v>423</v>
      </c>
      <c r="G1115" s="529"/>
      <c r="H1115" s="529"/>
      <c r="I1115" s="529"/>
      <c r="J1115" s="529"/>
      <c r="K1115" s="52"/>
    </row>
    <row r="1116" spans="6:11" x14ac:dyDescent="0.3">
      <c r="J1116" s="457"/>
    </row>
    <row r="1117" spans="6:11" x14ac:dyDescent="0.3">
      <c r="J1117" s="457"/>
    </row>
    <row r="1118" spans="6:11" x14ac:dyDescent="0.3">
      <c r="J1118" s="457"/>
    </row>
    <row r="1119" spans="6:11" x14ac:dyDescent="0.3">
      <c r="J1119" s="457"/>
    </row>
    <row r="1120" spans="6:11" x14ac:dyDescent="0.3">
      <c r="J1120" s="457"/>
    </row>
    <row r="1121" spans="10:10" x14ac:dyDescent="0.3">
      <c r="J1121" s="457"/>
    </row>
    <row r="1122" spans="10:10" x14ac:dyDescent="0.3">
      <c r="J1122" s="457"/>
    </row>
    <row r="1123" spans="10:10" x14ac:dyDescent="0.3">
      <c r="J1123" s="457"/>
    </row>
    <row r="1124" spans="10:10" x14ac:dyDescent="0.3">
      <c r="J1124" s="457"/>
    </row>
    <row r="1125" spans="10:10" x14ac:dyDescent="0.3">
      <c r="J1125" s="457"/>
    </row>
    <row r="1126" spans="10:10" x14ac:dyDescent="0.3">
      <c r="J1126" s="457"/>
    </row>
    <row r="1127" spans="10:10" x14ac:dyDescent="0.3">
      <c r="J1127" s="457"/>
    </row>
    <row r="1128" spans="10:10" x14ac:dyDescent="0.3">
      <c r="J1128" s="457"/>
    </row>
    <row r="1129" spans="10:10" x14ac:dyDescent="0.3">
      <c r="J1129" s="457"/>
    </row>
    <row r="1130" spans="10:10" x14ac:dyDescent="0.3">
      <c r="J1130" s="457"/>
    </row>
    <row r="1131" spans="10:10" x14ac:dyDescent="0.3">
      <c r="J1131" s="457"/>
    </row>
    <row r="1132" spans="10:10" x14ac:dyDescent="0.3">
      <c r="J1132" s="457"/>
    </row>
    <row r="1133" spans="10:10" x14ac:dyDescent="0.3">
      <c r="J1133" s="457"/>
    </row>
    <row r="1134" spans="10:10" x14ac:dyDescent="0.3">
      <c r="J1134" s="457"/>
    </row>
    <row r="1135" spans="10:10" x14ac:dyDescent="0.3">
      <c r="J1135" s="457"/>
    </row>
    <row r="1136" spans="10:10" x14ac:dyDescent="0.3">
      <c r="J1136" s="457"/>
    </row>
    <row r="1137" spans="3:10" x14ac:dyDescent="0.3">
      <c r="C1137" s="515" t="s">
        <v>414</v>
      </c>
      <c r="D1137" s="515"/>
      <c r="E1137" s="515"/>
      <c r="F1137" s="515"/>
      <c r="G1137" s="515"/>
      <c r="H1137" s="515"/>
      <c r="I1137" s="515"/>
      <c r="J1137" s="515"/>
    </row>
    <row r="1138" spans="3:10" x14ac:dyDescent="0.3">
      <c r="C1138" s="529" t="s">
        <v>282</v>
      </c>
      <c r="D1138" s="529"/>
      <c r="E1138" s="529"/>
      <c r="F1138" s="529"/>
      <c r="G1138" s="529"/>
      <c r="H1138" s="529"/>
      <c r="I1138" s="529"/>
      <c r="J1138" s="529"/>
    </row>
    <row r="1139" spans="3:10" x14ac:dyDescent="0.3">
      <c r="C1139" s="515" t="s">
        <v>425</v>
      </c>
      <c r="D1139" s="515"/>
      <c r="E1139" s="515"/>
      <c r="F1139" s="515"/>
      <c r="G1139" s="515"/>
      <c r="H1139" s="515"/>
      <c r="I1139" s="515"/>
      <c r="J1139" s="515"/>
    </row>
    <row r="1140" spans="3:10" ht="19.5" thickBot="1" x14ac:dyDescent="0.35">
      <c r="C1140" s="3"/>
      <c r="D1140" s="3"/>
      <c r="E1140" s="4"/>
      <c r="F1140" s="1"/>
      <c r="G1140" s="1"/>
      <c r="H1140" s="1"/>
      <c r="I1140" s="1"/>
    </row>
    <row r="1141" spans="3:10" x14ac:dyDescent="0.3">
      <c r="C1141" s="535" t="s">
        <v>2</v>
      </c>
      <c r="D1141" s="519" t="s">
        <v>406</v>
      </c>
      <c r="E1141" s="521" t="s">
        <v>4</v>
      </c>
      <c r="F1141" s="539" t="s">
        <v>5</v>
      </c>
      <c r="G1141" s="539" t="s">
        <v>6</v>
      </c>
      <c r="H1141" s="541" t="s">
        <v>7</v>
      </c>
      <c r="I1141" s="146" t="s">
        <v>8</v>
      </c>
      <c r="J1141" s="554" t="s">
        <v>9</v>
      </c>
    </row>
    <row r="1142" spans="3:10" x14ac:dyDescent="0.3">
      <c r="C1142" s="545"/>
      <c r="D1142" s="520"/>
      <c r="E1142" s="522"/>
      <c r="F1142" s="546"/>
      <c r="G1142" s="546"/>
      <c r="H1142" s="547"/>
      <c r="I1142" s="147" t="s">
        <v>10</v>
      </c>
      <c r="J1142" s="555"/>
    </row>
    <row r="1143" spans="3:10" x14ac:dyDescent="0.3">
      <c r="C1143" s="32" t="s">
        <v>11</v>
      </c>
      <c r="D1143" s="35" t="s">
        <v>12</v>
      </c>
      <c r="E1143" s="39"/>
      <c r="F1143" s="12"/>
      <c r="G1143" s="23"/>
      <c r="H1143" s="12"/>
      <c r="I1143" s="23"/>
      <c r="J1143" s="192"/>
    </row>
    <row r="1144" spans="3:10" x14ac:dyDescent="0.3">
      <c r="C1144" s="14"/>
      <c r="D1144" s="12"/>
      <c r="E1144" s="15"/>
      <c r="F1144" s="71"/>
      <c r="G1144" s="17"/>
      <c r="H1144" s="162"/>
      <c r="I1144" s="15"/>
      <c r="J1144" s="193"/>
    </row>
    <row r="1145" spans="3:10" x14ac:dyDescent="0.3">
      <c r="C1145" s="14" t="s">
        <v>129</v>
      </c>
      <c r="D1145" s="12" t="s">
        <v>197</v>
      </c>
      <c r="E1145" s="15">
        <v>130020027</v>
      </c>
      <c r="F1145" s="71">
        <v>130020027</v>
      </c>
      <c r="G1145" s="17">
        <f>E1145-F1145</f>
        <v>0</v>
      </c>
      <c r="H1145" s="62">
        <f>F1145/E1145*100</f>
        <v>100</v>
      </c>
      <c r="I1145" s="153">
        <v>2874</v>
      </c>
      <c r="J1145" s="194" t="s">
        <v>21</v>
      </c>
    </row>
    <row r="1146" spans="3:10" x14ac:dyDescent="0.3">
      <c r="C1146" s="14"/>
      <c r="D1146" s="12"/>
      <c r="E1146" s="15"/>
      <c r="F1146" s="71"/>
      <c r="G1146" s="17"/>
      <c r="H1146" s="44"/>
      <c r="I1146" s="153"/>
      <c r="J1146" s="193"/>
    </row>
    <row r="1147" spans="3:10" x14ac:dyDescent="0.3">
      <c r="C1147" s="531" t="s">
        <v>17</v>
      </c>
      <c r="D1147" s="532"/>
      <c r="E1147" s="27">
        <f>SUM(E1145:E1146)</f>
        <v>130020027</v>
      </c>
      <c r="F1147" s="64">
        <f>SUM(F1145:F1146)</f>
        <v>130020027</v>
      </c>
      <c r="G1147" s="72">
        <f>SUM(G1145:G1146)</f>
        <v>0</v>
      </c>
      <c r="H1147" s="93">
        <v>59.59</v>
      </c>
      <c r="I1147" s="66">
        <f>SUM(I1145:I1146)</f>
        <v>2874</v>
      </c>
      <c r="J1147" s="424">
        <v>1</v>
      </c>
    </row>
    <row r="1148" spans="3:10" x14ac:dyDescent="0.3">
      <c r="C1148" s="32"/>
      <c r="D1148" s="12"/>
      <c r="E1148" s="176"/>
      <c r="F1148" s="17"/>
      <c r="G1148" s="169"/>
      <c r="H1148" s="196"/>
      <c r="I1148" s="178"/>
      <c r="J1148" s="193"/>
    </row>
    <row r="1149" spans="3:10" x14ac:dyDescent="0.3">
      <c r="C1149" s="32" t="s">
        <v>18</v>
      </c>
      <c r="D1149" s="35" t="s">
        <v>19</v>
      </c>
      <c r="E1149" s="61"/>
      <c r="F1149" s="17"/>
      <c r="G1149" s="71"/>
      <c r="H1149" s="197"/>
      <c r="I1149" s="183"/>
      <c r="J1149" s="193"/>
    </row>
    <row r="1150" spans="3:10" x14ac:dyDescent="0.3">
      <c r="C1150" s="14" t="s">
        <v>131</v>
      </c>
      <c r="D1150" s="12" t="s">
        <v>283</v>
      </c>
      <c r="E1150" s="61">
        <v>144510327</v>
      </c>
      <c r="F1150" s="17">
        <v>144510327</v>
      </c>
      <c r="G1150" s="71">
        <f>E1150-F1150</f>
        <v>0</v>
      </c>
      <c r="H1150" s="199">
        <f t="shared" ref="H1150:H1165" si="43">F1150/E1150*100</f>
        <v>100</v>
      </c>
      <c r="I1150" s="183">
        <v>2301</v>
      </c>
      <c r="J1150" s="194" t="s">
        <v>21</v>
      </c>
    </row>
    <row r="1151" spans="3:10" x14ac:dyDescent="0.3">
      <c r="C1151" s="14" t="s">
        <v>133</v>
      </c>
      <c r="D1151" s="12" t="s">
        <v>284</v>
      </c>
      <c r="E1151" s="61">
        <v>94098407</v>
      </c>
      <c r="F1151" s="17">
        <v>94098407</v>
      </c>
      <c r="G1151" s="71">
        <f t="shared" ref="G1151:G1165" si="44">E1151-F1151</f>
        <v>0</v>
      </c>
      <c r="H1151" s="199">
        <f t="shared" si="43"/>
        <v>100</v>
      </c>
      <c r="I1151" s="183">
        <v>1719</v>
      </c>
      <c r="J1151" s="194" t="s">
        <v>21</v>
      </c>
    </row>
    <row r="1152" spans="3:10" x14ac:dyDescent="0.3">
      <c r="C1152" s="14" t="s">
        <v>147</v>
      </c>
      <c r="D1152" s="12" t="s">
        <v>285</v>
      </c>
      <c r="E1152" s="61">
        <v>186375967</v>
      </c>
      <c r="F1152" s="17">
        <v>186375967</v>
      </c>
      <c r="G1152" s="71">
        <f t="shared" si="44"/>
        <v>0</v>
      </c>
      <c r="H1152" s="199">
        <f t="shared" si="43"/>
        <v>100</v>
      </c>
      <c r="I1152" s="183">
        <v>4081</v>
      </c>
      <c r="J1152" s="194" t="s">
        <v>21</v>
      </c>
    </row>
    <row r="1153" spans="3:10" x14ac:dyDescent="0.3">
      <c r="C1153" s="14" t="s">
        <v>43</v>
      </c>
      <c r="D1153" s="12" t="s">
        <v>286</v>
      </c>
      <c r="E1153" s="61">
        <v>171253895</v>
      </c>
      <c r="F1153" s="17">
        <v>171253895</v>
      </c>
      <c r="G1153" s="71">
        <f t="shared" si="44"/>
        <v>0</v>
      </c>
      <c r="H1153" s="199">
        <f t="shared" si="43"/>
        <v>100</v>
      </c>
      <c r="I1153" s="183">
        <v>4399</v>
      </c>
      <c r="J1153" s="194" t="s">
        <v>21</v>
      </c>
    </row>
    <row r="1154" spans="3:10" x14ac:dyDescent="0.3">
      <c r="C1154" s="14" t="s">
        <v>45</v>
      </c>
      <c r="D1154" s="12" t="s">
        <v>287</v>
      </c>
      <c r="E1154" s="61">
        <v>92675349</v>
      </c>
      <c r="F1154" s="17">
        <v>92675349</v>
      </c>
      <c r="G1154" s="71">
        <f t="shared" si="44"/>
        <v>0</v>
      </c>
      <c r="H1154" s="199">
        <f t="shared" si="43"/>
        <v>100</v>
      </c>
      <c r="I1154" s="183">
        <v>1524</v>
      </c>
      <c r="J1154" s="194" t="s">
        <v>21</v>
      </c>
    </row>
    <row r="1155" spans="3:10" x14ac:dyDescent="0.3">
      <c r="C1155" s="14" t="s">
        <v>47</v>
      </c>
      <c r="D1155" s="12" t="s">
        <v>288</v>
      </c>
      <c r="E1155" s="61">
        <v>189601790</v>
      </c>
      <c r="F1155" s="17">
        <v>164567649</v>
      </c>
      <c r="G1155" s="71">
        <f t="shared" si="44"/>
        <v>25034141</v>
      </c>
      <c r="H1155" s="199">
        <f t="shared" si="43"/>
        <v>86.796463788659381</v>
      </c>
      <c r="I1155" s="183">
        <v>4010</v>
      </c>
      <c r="J1155" s="194">
        <v>0</v>
      </c>
    </row>
    <row r="1156" spans="3:10" x14ac:dyDescent="0.3">
      <c r="C1156" s="14" t="s">
        <v>49</v>
      </c>
      <c r="D1156" s="12" t="s">
        <v>289</v>
      </c>
      <c r="E1156" s="61">
        <v>108571742</v>
      </c>
      <c r="F1156" s="17">
        <v>108571742</v>
      </c>
      <c r="G1156" s="71">
        <f t="shared" si="44"/>
        <v>0</v>
      </c>
      <c r="H1156" s="199">
        <f t="shared" si="43"/>
        <v>100</v>
      </c>
      <c r="I1156" s="183">
        <v>2351</v>
      </c>
      <c r="J1156" s="194" t="s">
        <v>21</v>
      </c>
    </row>
    <row r="1157" spans="3:10" x14ac:dyDescent="0.3">
      <c r="C1157" s="14" t="s">
        <v>51</v>
      </c>
      <c r="D1157" s="12" t="s">
        <v>290</v>
      </c>
      <c r="E1157" s="61">
        <v>109536856</v>
      </c>
      <c r="F1157" s="17">
        <v>74956568</v>
      </c>
      <c r="G1157" s="71">
        <f t="shared" si="44"/>
        <v>34580288</v>
      </c>
      <c r="H1157" s="199">
        <f t="shared" si="43"/>
        <v>68.430454129521479</v>
      </c>
      <c r="I1157" s="183">
        <v>2638</v>
      </c>
      <c r="J1157" s="194">
        <v>0</v>
      </c>
    </row>
    <row r="1158" spans="3:10" x14ac:dyDescent="0.3">
      <c r="C1158" s="14" t="s">
        <v>53</v>
      </c>
      <c r="D1158" s="12" t="s">
        <v>291</v>
      </c>
      <c r="E1158" s="61">
        <v>216028886</v>
      </c>
      <c r="F1158" s="61">
        <v>216028886</v>
      </c>
      <c r="G1158" s="71">
        <f t="shared" si="44"/>
        <v>0</v>
      </c>
      <c r="H1158" s="199">
        <f t="shared" si="43"/>
        <v>100</v>
      </c>
      <c r="I1158" s="183">
        <v>4744</v>
      </c>
      <c r="J1158" s="194" t="s">
        <v>21</v>
      </c>
    </row>
    <row r="1159" spans="3:10" x14ac:dyDescent="0.3">
      <c r="C1159" s="14" t="s">
        <v>55</v>
      </c>
      <c r="D1159" s="12" t="s">
        <v>160</v>
      </c>
      <c r="E1159" s="61">
        <v>215289735</v>
      </c>
      <c r="F1159" s="17">
        <v>215289735</v>
      </c>
      <c r="G1159" s="71">
        <f t="shared" si="44"/>
        <v>0</v>
      </c>
      <c r="H1159" s="199">
        <f t="shared" si="43"/>
        <v>100</v>
      </c>
      <c r="I1159" s="183">
        <v>4110</v>
      </c>
      <c r="J1159" s="194" t="s">
        <v>21</v>
      </c>
    </row>
    <row r="1160" spans="3:10" x14ac:dyDescent="0.3">
      <c r="C1160" s="14" t="s">
        <v>57</v>
      </c>
      <c r="D1160" s="12" t="s">
        <v>292</v>
      </c>
      <c r="E1160" s="61">
        <v>194424294</v>
      </c>
      <c r="F1160" s="17">
        <v>194424294</v>
      </c>
      <c r="G1160" s="71">
        <f t="shared" si="44"/>
        <v>0</v>
      </c>
      <c r="H1160" s="199">
        <f t="shared" si="43"/>
        <v>100</v>
      </c>
      <c r="I1160" s="183">
        <v>3190</v>
      </c>
      <c r="J1160" s="194" t="s">
        <v>21</v>
      </c>
    </row>
    <row r="1161" spans="3:10" x14ac:dyDescent="0.3">
      <c r="C1161" s="14" t="s">
        <v>59</v>
      </c>
      <c r="D1161" s="12" t="s">
        <v>293</v>
      </c>
      <c r="E1161" s="61">
        <v>102048697</v>
      </c>
      <c r="F1161" s="17">
        <v>102048697</v>
      </c>
      <c r="G1161" s="71">
        <f t="shared" si="44"/>
        <v>0</v>
      </c>
      <c r="H1161" s="199">
        <f t="shared" si="43"/>
        <v>100</v>
      </c>
      <c r="I1161" s="183">
        <v>2028</v>
      </c>
      <c r="J1161" s="194" t="s">
        <v>21</v>
      </c>
    </row>
    <row r="1162" spans="3:10" x14ac:dyDescent="0.3">
      <c r="C1162" s="14" t="s">
        <v>61</v>
      </c>
      <c r="D1162" s="12" t="s">
        <v>294</v>
      </c>
      <c r="E1162" s="61">
        <v>34196072</v>
      </c>
      <c r="F1162" s="17">
        <v>34196072</v>
      </c>
      <c r="G1162" s="71">
        <f t="shared" si="44"/>
        <v>0</v>
      </c>
      <c r="H1162" s="199">
        <f t="shared" si="43"/>
        <v>100</v>
      </c>
      <c r="I1162" s="183">
        <v>705</v>
      </c>
      <c r="J1162" s="194" t="s">
        <v>21</v>
      </c>
    </row>
    <row r="1163" spans="3:10" x14ac:dyDescent="0.3">
      <c r="C1163" s="14" t="s">
        <v>63</v>
      </c>
      <c r="D1163" s="12" t="s">
        <v>295</v>
      </c>
      <c r="E1163" s="61">
        <v>171415341</v>
      </c>
      <c r="F1163" s="17">
        <v>78252676</v>
      </c>
      <c r="G1163" s="71">
        <f t="shared" si="44"/>
        <v>93162665</v>
      </c>
      <c r="H1163" s="199">
        <f t="shared" si="43"/>
        <v>45.650917557023092</v>
      </c>
      <c r="I1163" s="183">
        <v>2944</v>
      </c>
      <c r="J1163" s="194">
        <v>0</v>
      </c>
    </row>
    <row r="1164" spans="3:10" x14ac:dyDescent="0.3">
      <c r="C1164" s="14" t="s">
        <v>65</v>
      </c>
      <c r="D1164" s="12" t="s">
        <v>296</v>
      </c>
      <c r="E1164" s="61">
        <v>187184970</v>
      </c>
      <c r="F1164" s="61">
        <v>88498525</v>
      </c>
      <c r="G1164" s="71">
        <f t="shared" si="44"/>
        <v>98686445</v>
      </c>
      <c r="H1164" s="199">
        <f t="shared" si="43"/>
        <v>47.278649028284697</v>
      </c>
      <c r="I1164" s="183">
        <v>3904</v>
      </c>
      <c r="J1164" s="194">
        <v>0</v>
      </c>
    </row>
    <row r="1165" spans="3:10" x14ac:dyDescent="0.3">
      <c r="C1165" s="14" t="s">
        <v>297</v>
      </c>
      <c r="D1165" s="12" t="s">
        <v>298</v>
      </c>
      <c r="E1165" s="61">
        <v>96850357</v>
      </c>
      <c r="F1165" s="17">
        <v>96850357</v>
      </c>
      <c r="G1165" s="71">
        <f t="shared" si="44"/>
        <v>0</v>
      </c>
      <c r="H1165" s="199">
        <f t="shared" si="43"/>
        <v>100</v>
      </c>
      <c r="I1165" s="183">
        <v>2167</v>
      </c>
      <c r="J1165" s="194" t="s">
        <v>21</v>
      </c>
    </row>
    <row r="1166" spans="3:10" x14ac:dyDescent="0.3">
      <c r="C1166" s="95"/>
      <c r="D1166" s="12"/>
      <c r="E1166" s="185"/>
      <c r="F1166" s="17"/>
      <c r="G1166" s="186"/>
      <c r="H1166" s="200"/>
      <c r="I1166" s="188"/>
      <c r="J1166" s="193"/>
    </row>
    <row r="1167" spans="3:10" x14ac:dyDescent="0.3">
      <c r="C1167" s="531" t="s">
        <v>17</v>
      </c>
      <c r="D1167" s="532"/>
      <c r="E1167" s="27">
        <f>SUM(E1150:E1166)</f>
        <v>2314062685</v>
      </c>
      <c r="F1167" s="64">
        <f>SUM(F1150:F1166)</f>
        <v>2062599146</v>
      </c>
      <c r="G1167" s="72">
        <f>SUM(G1150:G1166)</f>
        <v>251463539</v>
      </c>
      <c r="H1167" s="425">
        <f>F1167/E1167*100</f>
        <v>89.133244288064745</v>
      </c>
      <c r="I1167" s="157">
        <f>SUM(I1150:I1166)</f>
        <v>46815</v>
      </c>
      <c r="J1167" s="424">
        <v>12</v>
      </c>
    </row>
    <row r="1168" spans="3:10" x14ac:dyDescent="0.3">
      <c r="C1168" s="366"/>
      <c r="D1168" s="363"/>
      <c r="E1168" s="168"/>
      <c r="F1168" s="169"/>
      <c r="G1168" s="369"/>
      <c r="H1168" s="370"/>
      <c r="I1168" s="365"/>
      <c r="J1168" s="22"/>
    </row>
    <row r="1169" spans="3:11" ht="19.5" thickBot="1" x14ac:dyDescent="0.35">
      <c r="C1169" s="533" t="s">
        <v>31</v>
      </c>
      <c r="D1169" s="534"/>
      <c r="E1169" s="84">
        <f>E1147+E1167</f>
        <v>2444082712</v>
      </c>
      <c r="F1169" s="85">
        <f>F1167+F1147</f>
        <v>2192619173</v>
      </c>
      <c r="G1169" s="48">
        <f>G1147+G1167</f>
        <v>251463539</v>
      </c>
      <c r="H1169" s="203">
        <f>F1169/E1169*100</f>
        <v>89.711332690773517</v>
      </c>
      <c r="I1169" s="86">
        <f>I1167+I1147</f>
        <v>49689</v>
      </c>
      <c r="J1169" s="423">
        <f>J1147+J1167</f>
        <v>13</v>
      </c>
      <c r="K1169" s="205"/>
    </row>
    <row r="1171" spans="3:11" x14ac:dyDescent="0.3">
      <c r="F1171" s="529"/>
      <c r="G1171" s="529"/>
      <c r="H1171" s="529"/>
      <c r="I1171" s="529"/>
      <c r="J1171" s="529"/>
      <c r="K1171" s="52"/>
    </row>
    <row r="1172" spans="3:11" x14ac:dyDescent="0.3">
      <c r="F1172" s="529" t="s">
        <v>420</v>
      </c>
      <c r="G1172" s="529"/>
      <c r="H1172" s="529"/>
      <c r="I1172" s="529"/>
      <c r="J1172" s="529"/>
      <c r="K1172" s="52"/>
    </row>
    <row r="1173" spans="3:11" x14ac:dyDescent="0.3">
      <c r="F1173" s="529" t="s">
        <v>33</v>
      </c>
      <c r="G1173" s="529"/>
      <c r="H1173" s="529"/>
      <c r="I1173" s="529"/>
      <c r="J1173" s="529"/>
      <c r="K1173" s="52"/>
    </row>
    <row r="1174" spans="3:11" x14ac:dyDescent="0.3">
      <c r="F1174" s="529" t="s">
        <v>421</v>
      </c>
      <c r="G1174" s="529"/>
      <c r="H1174" s="529"/>
      <c r="I1174" s="529"/>
      <c r="J1174" s="529"/>
      <c r="K1174" s="3"/>
    </row>
    <row r="1175" spans="3:11" x14ac:dyDescent="0.3">
      <c r="G1175" s="3"/>
      <c r="H1175" s="3"/>
      <c r="I1175" s="3"/>
      <c r="J1175" s="513"/>
      <c r="K1175" s="3"/>
    </row>
    <row r="1176" spans="3:11" x14ac:dyDescent="0.3">
      <c r="G1176" s="3"/>
      <c r="H1176" s="3"/>
      <c r="I1176" s="3"/>
      <c r="J1176" s="513"/>
      <c r="K1176" s="3"/>
    </row>
    <row r="1177" spans="3:11" x14ac:dyDescent="0.3">
      <c r="G1177" s="3"/>
      <c r="H1177" s="3"/>
      <c r="I1177" s="3"/>
      <c r="J1177" s="513"/>
      <c r="K1177" s="3"/>
    </row>
    <row r="1178" spans="3:11" x14ac:dyDescent="0.3">
      <c r="F1178" s="530" t="s">
        <v>422</v>
      </c>
      <c r="G1178" s="530"/>
      <c r="H1178" s="530"/>
      <c r="I1178" s="530"/>
      <c r="J1178" s="530"/>
      <c r="K1178" s="3"/>
    </row>
    <row r="1179" spans="3:11" x14ac:dyDescent="0.3">
      <c r="F1179" s="529" t="s">
        <v>35</v>
      </c>
      <c r="G1179" s="529"/>
      <c r="H1179" s="529"/>
      <c r="I1179" s="529"/>
      <c r="J1179" s="529"/>
      <c r="K1179" s="52"/>
    </row>
    <row r="1180" spans="3:11" x14ac:dyDescent="0.3">
      <c r="F1180" s="529" t="s">
        <v>423</v>
      </c>
      <c r="G1180" s="529"/>
      <c r="H1180" s="529"/>
      <c r="I1180" s="529"/>
      <c r="J1180" s="529"/>
      <c r="K1180" s="52"/>
    </row>
    <row r="1201" spans="3:10" x14ac:dyDescent="0.3">
      <c r="C1201" s="515" t="s">
        <v>414</v>
      </c>
      <c r="D1201" s="515"/>
      <c r="E1201" s="515"/>
      <c r="F1201" s="515"/>
      <c r="G1201" s="515"/>
      <c r="H1201" s="515"/>
      <c r="I1201" s="515"/>
      <c r="J1201" s="515"/>
    </row>
    <row r="1202" spans="3:10" x14ac:dyDescent="0.3">
      <c r="C1202" s="529" t="s">
        <v>402</v>
      </c>
      <c r="D1202" s="529"/>
      <c r="E1202" s="529"/>
      <c r="F1202" s="529"/>
      <c r="G1202" s="529"/>
      <c r="H1202" s="529"/>
      <c r="I1202" s="529"/>
      <c r="J1202" s="529"/>
    </row>
    <row r="1203" spans="3:10" x14ac:dyDescent="0.3">
      <c r="C1203" s="515" t="s">
        <v>425</v>
      </c>
      <c r="D1203" s="515"/>
      <c r="E1203" s="515"/>
      <c r="F1203" s="515"/>
      <c r="G1203" s="515"/>
      <c r="H1203" s="515"/>
      <c r="I1203" s="515"/>
      <c r="J1203" s="515"/>
    </row>
    <row r="1204" spans="3:10" ht="19.5" thickBot="1" x14ac:dyDescent="0.35">
      <c r="C1204" s="3"/>
      <c r="D1204" s="3"/>
      <c r="E1204" s="4"/>
      <c r="F1204" s="1"/>
      <c r="G1204" s="1"/>
      <c r="H1204" s="1"/>
      <c r="I1204" s="1"/>
    </row>
    <row r="1205" spans="3:10" x14ac:dyDescent="0.3">
      <c r="C1205" s="535" t="s">
        <v>2</v>
      </c>
      <c r="D1205" s="519" t="s">
        <v>406</v>
      </c>
      <c r="E1205" s="521" t="s">
        <v>4</v>
      </c>
      <c r="F1205" s="539" t="s">
        <v>5</v>
      </c>
      <c r="G1205" s="539" t="s">
        <v>6</v>
      </c>
      <c r="H1205" s="541" t="s">
        <v>7</v>
      </c>
      <c r="I1205" s="146" t="s">
        <v>8</v>
      </c>
      <c r="J1205" s="554" t="s">
        <v>9</v>
      </c>
    </row>
    <row r="1206" spans="3:10" x14ac:dyDescent="0.3">
      <c r="C1206" s="545"/>
      <c r="D1206" s="520"/>
      <c r="E1206" s="522"/>
      <c r="F1206" s="546"/>
      <c r="G1206" s="546"/>
      <c r="H1206" s="547"/>
      <c r="I1206" s="147" t="s">
        <v>10</v>
      </c>
      <c r="J1206" s="555"/>
    </row>
    <row r="1207" spans="3:10" x14ac:dyDescent="0.3">
      <c r="C1207" s="32" t="s">
        <v>11</v>
      </c>
      <c r="D1207" s="35" t="s">
        <v>12</v>
      </c>
      <c r="E1207" s="39"/>
      <c r="F1207" s="12"/>
      <c r="G1207" s="23"/>
      <c r="H1207" s="12"/>
      <c r="I1207" s="23"/>
      <c r="J1207" s="192"/>
    </row>
    <row r="1208" spans="3:10" x14ac:dyDescent="0.3">
      <c r="C1208" s="14" t="s">
        <v>129</v>
      </c>
      <c r="D1208" s="12" t="s">
        <v>300</v>
      </c>
      <c r="E1208" s="15">
        <v>216551568</v>
      </c>
      <c r="F1208" s="71">
        <v>216551568</v>
      </c>
      <c r="G1208" s="17">
        <f>E1208-F1208</f>
        <v>0</v>
      </c>
      <c r="H1208" s="62">
        <f>F1208/E1208*100</f>
        <v>100</v>
      </c>
      <c r="I1208" s="153">
        <v>5395</v>
      </c>
      <c r="J1208" s="194" t="s">
        <v>21</v>
      </c>
    </row>
    <row r="1209" spans="3:10" x14ac:dyDescent="0.3">
      <c r="C1209" s="14" t="s">
        <v>131</v>
      </c>
      <c r="D1209" s="12" t="s">
        <v>301</v>
      </c>
      <c r="E1209" s="15">
        <v>263989213</v>
      </c>
      <c r="F1209" s="71">
        <v>263989213</v>
      </c>
      <c r="G1209" s="17">
        <f>E1209-F1209</f>
        <v>0</v>
      </c>
      <c r="H1209" s="62">
        <f>F1209/E1209*100</f>
        <v>100</v>
      </c>
      <c r="I1209" s="153">
        <v>6227</v>
      </c>
      <c r="J1209" s="194" t="s">
        <v>21</v>
      </c>
    </row>
    <row r="1210" spans="3:10" x14ac:dyDescent="0.3">
      <c r="C1210" s="14" t="s">
        <v>133</v>
      </c>
      <c r="D1210" s="12" t="s">
        <v>302</v>
      </c>
      <c r="E1210" s="15">
        <v>137802244</v>
      </c>
      <c r="F1210" s="71">
        <v>137802244</v>
      </c>
      <c r="G1210" s="17">
        <f>E1210-F1210</f>
        <v>0</v>
      </c>
      <c r="H1210" s="62">
        <f>F1210/E1210*100</f>
        <v>100</v>
      </c>
      <c r="I1210" s="153">
        <v>3411</v>
      </c>
      <c r="J1210" s="194" t="s">
        <v>21</v>
      </c>
    </row>
    <row r="1211" spans="3:10" x14ac:dyDescent="0.3">
      <c r="C1211" s="14" t="s">
        <v>147</v>
      </c>
      <c r="D1211" s="12" t="s">
        <v>303</v>
      </c>
      <c r="E1211" s="15">
        <v>197108252</v>
      </c>
      <c r="F1211" s="15">
        <v>197108252</v>
      </c>
      <c r="G1211" s="17">
        <f>E1211-F1211</f>
        <v>0</v>
      </c>
      <c r="H1211" s="62">
        <f>F1211/E1211*100</f>
        <v>100</v>
      </c>
      <c r="I1211" s="153">
        <v>4336</v>
      </c>
      <c r="J1211" s="194" t="s">
        <v>21</v>
      </c>
    </row>
    <row r="1212" spans="3:10" x14ac:dyDescent="0.3">
      <c r="C1212" s="14" t="s">
        <v>43</v>
      </c>
      <c r="D1212" s="12" t="s">
        <v>304</v>
      </c>
      <c r="E1212" s="15">
        <v>124839610</v>
      </c>
      <c r="F1212" s="71">
        <v>124839610</v>
      </c>
      <c r="G1212" s="17">
        <f>E1212-F1212</f>
        <v>0</v>
      </c>
      <c r="H1212" s="62">
        <f>F1212/E1212*100</f>
        <v>100</v>
      </c>
      <c r="I1212" s="153">
        <v>3407</v>
      </c>
      <c r="J1212" s="194" t="s">
        <v>21</v>
      </c>
    </row>
    <row r="1213" spans="3:10" x14ac:dyDescent="0.3">
      <c r="C1213" s="14"/>
      <c r="D1213" s="12"/>
      <c r="E1213" s="15"/>
      <c r="F1213" s="71"/>
      <c r="G1213" s="17"/>
      <c r="H1213" s="62"/>
      <c r="I1213" s="153"/>
      <c r="J1213" s="193"/>
    </row>
    <row r="1214" spans="3:10" x14ac:dyDescent="0.3">
      <c r="C1214" s="406"/>
      <c r="D1214" s="103" t="s">
        <v>17</v>
      </c>
      <c r="E1214" s="27">
        <f>SUM(E1208:E1213)</f>
        <v>940290887</v>
      </c>
      <c r="F1214" s="64">
        <f>SUM(F1208:F1213)</f>
        <v>940290887</v>
      </c>
      <c r="G1214" s="72">
        <f>SUM(G1208:G1213)</f>
        <v>0</v>
      </c>
      <c r="H1214" s="93">
        <f>F1214/E1214*100</f>
        <v>100</v>
      </c>
      <c r="I1214" s="66">
        <f>SUM(I1208:I1212)</f>
        <v>22776</v>
      </c>
      <c r="J1214" s="424">
        <v>5</v>
      </c>
    </row>
    <row r="1215" spans="3:10" x14ac:dyDescent="0.3">
      <c r="C1215" s="436"/>
      <c r="E1215" s="176"/>
      <c r="F1215" s="17"/>
      <c r="G1215" s="169"/>
      <c r="H1215" s="150"/>
      <c r="I1215" s="206"/>
      <c r="J1215" s="207"/>
    </row>
    <row r="1216" spans="3:10" x14ac:dyDescent="0.3">
      <c r="C1216" s="32" t="s">
        <v>18</v>
      </c>
      <c r="D1216" s="180" t="s">
        <v>19</v>
      </c>
      <c r="E1216" s="61"/>
      <c r="F1216" s="181"/>
      <c r="G1216" s="181"/>
      <c r="H1216" s="150"/>
      <c r="I1216" s="21"/>
      <c r="J1216" s="207"/>
    </row>
    <row r="1217" spans="3:10" x14ac:dyDescent="0.3">
      <c r="C1217" s="14" t="s">
        <v>45</v>
      </c>
      <c r="D1217" s="148" t="s">
        <v>305</v>
      </c>
      <c r="E1217" s="208">
        <v>188730059</v>
      </c>
      <c r="F1217" s="209">
        <v>188730059</v>
      </c>
      <c r="G1217" s="17">
        <f t="shared" ref="G1217:G1228" si="45">E1217-F1217</f>
        <v>0</v>
      </c>
      <c r="H1217" s="149">
        <f t="shared" ref="H1217:H1228" si="46">F1217/E1217*100</f>
        <v>100</v>
      </c>
      <c r="I1217" s="480">
        <v>5016</v>
      </c>
      <c r="J1217" s="22" t="s">
        <v>21</v>
      </c>
    </row>
    <row r="1218" spans="3:10" x14ac:dyDescent="0.3">
      <c r="C1218" s="14" t="s">
        <v>47</v>
      </c>
      <c r="D1218" s="148" t="s">
        <v>306</v>
      </c>
      <c r="E1218" s="61">
        <v>219661036</v>
      </c>
      <c r="F1218" s="181">
        <v>219661036</v>
      </c>
      <c r="G1218" s="17">
        <f t="shared" si="45"/>
        <v>0</v>
      </c>
      <c r="H1218" s="149">
        <f t="shared" si="46"/>
        <v>100</v>
      </c>
      <c r="I1218" s="480">
        <v>3934</v>
      </c>
      <c r="J1218" s="22" t="s">
        <v>21</v>
      </c>
    </row>
    <row r="1219" spans="3:10" x14ac:dyDescent="0.3">
      <c r="C1219" s="14" t="s">
        <v>49</v>
      </c>
      <c r="D1219" s="148" t="s">
        <v>307</v>
      </c>
      <c r="E1219" s="61">
        <v>147667915</v>
      </c>
      <c r="F1219" s="61">
        <v>147667915</v>
      </c>
      <c r="G1219" s="17">
        <f t="shared" si="45"/>
        <v>0</v>
      </c>
      <c r="H1219" s="149">
        <f t="shared" si="46"/>
        <v>100</v>
      </c>
      <c r="I1219" s="480">
        <v>3180</v>
      </c>
      <c r="J1219" s="22" t="s">
        <v>21</v>
      </c>
    </row>
    <row r="1220" spans="3:10" x14ac:dyDescent="0.3">
      <c r="C1220" s="14" t="s">
        <v>51</v>
      </c>
      <c r="D1220" s="148" t="s">
        <v>308</v>
      </c>
      <c r="E1220" s="61">
        <v>124780579</v>
      </c>
      <c r="F1220" s="181">
        <v>124780579</v>
      </c>
      <c r="G1220" s="17">
        <f t="shared" si="45"/>
        <v>0</v>
      </c>
      <c r="H1220" s="149">
        <f t="shared" si="46"/>
        <v>100</v>
      </c>
      <c r="I1220" s="480">
        <v>3030</v>
      </c>
      <c r="J1220" s="22" t="s">
        <v>21</v>
      </c>
    </row>
    <row r="1221" spans="3:10" x14ac:dyDescent="0.3">
      <c r="C1221" s="14" t="s">
        <v>53</v>
      </c>
      <c r="D1221" s="148" t="s">
        <v>146</v>
      </c>
      <c r="E1221" s="61">
        <v>78607188</v>
      </c>
      <c r="F1221" s="181">
        <v>78607188</v>
      </c>
      <c r="G1221" s="17">
        <f t="shared" si="45"/>
        <v>0</v>
      </c>
      <c r="H1221" s="149">
        <f t="shared" si="46"/>
        <v>100</v>
      </c>
      <c r="I1221" s="480">
        <v>1722</v>
      </c>
      <c r="J1221" s="22" t="s">
        <v>21</v>
      </c>
    </row>
    <row r="1222" spans="3:10" x14ac:dyDescent="0.3">
      <c r="C1222" s="14" t="s">
        <v>55</v>
      </c>
      <c r="D1222" s="148" t="s">
        <v>309</v>
      </c>
      <c r="E1222" s="210">
        <v>106195728</v>
      </c>
      <c r="F1222" s="181">
        <v>106195728</v>
      </c>
      <c r="G1222" s="17">
        <f t="shared" si="45"/>
        <v>0</v>
      </c>
      <c r="H1222" s="149">
        <f t="shared" si="46"/>
        <v>100</v>
      </c>
      <c r="I1222" s="210">
        <v>2029</v>
      </c>
      <c r="J1222" s="22" t="s">
        <v>21</v>
      </c>
    </row>
    <row r="1223" spans="3:10" x14ac:dyDescent="0.3">
      <c r="C1223" s="14" t="s">
        <v>57</v>
      </c>
      <c r="D1223" s="148" t="s">
        <v>310</v>
      </c>
      <c r="E1223" s="210">
        <v>125572284</v>
      </c>
      <c r="F1223" s="181">
        <v>125572284</v>
      </c>
      <c r="G1223" s="17">
        <f t="shared" si="45"/>
        <v>0</v>
      </c>
      <c r="H1223" s="149">
        <f t="shared" si="46"/>
        <v>100</v>
      </c>
      <c r="I1223" s="210">
        <v>2413</v>
      </c>
      <c r="J1223" s="22" t="s">
        <v>21</v>
      </c>
    </row>
    <row r="1224" spans="3:10" x14ac:dyDescent="0.3">
      <c r="C1224" s="14" t="s">
        <v>59</v>
      </c>
      <c r="D1224" s="148" t="s">
        <v>311</v>
      </c>
      <c r="E1224" s="210">
        <v>186181484</v>
      </c>
      <c r="F1224" s="181">
        <v>186181484</v>
      </c>
      <c r="G1224" s="17">
        <f t="shared" si="45"/>
        <v>0</v>
      </c>
      <c r="H1224" s="149">
        <f t="shared" si="46"/>
        <v>100</v>
      </c>
      <c r="I1224" s="210">
        <v>4894</v>
      </c>
      <c r="J1224" s="22" t="s">
        <v>21</v>
      </c>
    </row>
    <row r="1225" spans="3:10" x14ac:dyDescent="0.3">
      <c r="C1225" s="14" t="s">
        <v>61</v>
      </c>
      <c r="D1225" s="148" t="s">
        <v>312</v>
      </c>
      <c r="E1225" s="210">
        <v>155545510</v>
      </c>
      <c r="F1225" s="181">
        <v>155545510</v>
      </c>
      <c r="G1225" s="17">
        <f t="shared" si="45"/>
        <v>0</v>
      </c>
      <c r="H1225" s="149">
        <f t="shared" si="46"/>
        <v>100</v>
      </c>
      <c r="I1225" s="210">
        <v>3706</v>
      </c>
      <c r="J1225" s="22" t="s">
        <v>21</v>
      </c>
    </row>
    <row r="1226" spans="3:10" x14ac:dyDescent="0.3">
      <c r="C1226" s="14" t="s">
        <v>63</v>
      </c>
      <c r="D1226" s="148" t="s">
        <v>313</v>
      </c>
      <c r="E1226" s="210">
        <v>146795133</v>
      </c>
      <c r="F1226" s="181">
        <v>146795133</v>
      </c>
      <c r="G1226" s="17">
        <f t="shared" si="45"/>
        <v>0</v>
      </c>
      <c r="H1226" s="149">
        <f t="shared" si="46"/>
        <v>100</v>
      </c>
      <c r="I1226" s="210">
        <v>4041</v>
      </c>
      <c r="J1226" s="22" t="s">
        <v>21</v>
      </c>
    </row>
    <row r="1227" spans="3:10" x14ac:dyDescent="0.3">
      <c r="C1227" s="14" t="s">
        <v>65</v>
      </c>
      <c r="D1227" s="148" t="s">
        <v>314</v>
      </c>
      <c r="E1227" s="210">
        <v>112133769</v>
      </c>
      <c r="F1227" s="181">
        <v>112133769</v>
      </c>
      <c r="G1227" s="17">
        <f t="shared" si="45"/>
        <v>0</v>
      </c>
      <c r="H1227" s="149">
        <f t="shared" si="46"/>
        <v>100</v>
      </c>
      <c r="I1227" s="210">
        <v>3014</v>
      </c>
      <c r="J1227" s="22" t="s">
        <v>21</v>
      </c>
    </row>
    <row r="1228" spans="3:10" x14ac:dyDescent="0.3">
      <c r="C1228" s="14" t="s">
        <v>297</v>
      </c>
      <c r="D1228" s="148" t="s">
        <v>315</v>
      </c>
      <c r="E1228" s="210">
        <v>121507843</v>
      </c>
      <c r="F1228" s="210">
        <v>121507843</v>
      </c>
      <c r="G1228" s="17">
        <f t="shared" si="45"/>
        <v>0</v>
      </c>
      <c r="H1228" s="149">
        <f t="shared" si="46"/>
        <v>100</v>
      </c>
      <c r="I1228" s="210">
        <v>3200</v>
      </c>
      <c r="J1228" s="22" t="s">
        <v>21</v>
      </c>
    </row>
    <row r="1229" spans="3:10" x14ac:dyDescent="0.3">
      <c r="C1229" s="95"/>
      <c r="D1229" s="148"/>
      <c r="E1229" s="185"/>
      <c r="F1229" s="17"/>
      <c r="G1229" s="186"/>
      <c r="H1229" s="182"/>
      <c r="I1229" s="211"/>
      <c r="J1229" s="207"/>
    </row>
    <row r="1230" spans="3:10" x14ac:dyDescent="0.3">
      <c r="C1230" s="531" t="s">
        <v>17</v>
      </c>
      <c r="D1230" s="532"/>
      <c r="E1230" s="27">
        <f>SUM(E1217:E1229)</f>
        <v>1713378528</v>
      </c>
      <c r="F1230" s="64">
        <f>SUM(F1217:F1229)</f>
        <v>1713378528</v>
      </c>
      <c r="G1230" s="72">
        <f>SUM(G1217:G1229)</f>
        <v>0</v>
      </c>
      <c r="H1230" s="93">
        <f>F1230/E1230*100</f>
        <v>100</v>
      </c>
      <c r="I1230" s="98">
        <f>SUM(I1217:I1228)</f>
        <v>40179</v>
      </c>
      <c r="J1230" s="426">
        <v>12</v>
      </c>
    </row>
    <row r="1231" spans="3:10" x14ac:dyDescent="0.3">
      <c r="C1231" s="366"/>
      <c r="D1231" s="363"/>
      <c r="E1231" s="168"/>
      <c r="F1231" s="169"/>
      <c r="G1231" s="170"/>
      <c r="H1231" s="364"/>
      <c r="I1231" s="365"/>
      <c r="J1231" s="22"/>
    </row>
    <row r="1232" spans="3:10" ht="19.5" thickBot="1" x14ac:dyDescent="0.35">
      <c r="C1232" s="533" t="s">
        <v>31</v>
      </c>
      <c r="D1232" s="534"/>
      <c r="E1232" s="84">
        <f>E1214+E1230</f>
        <v>2653669415</v>
      </c>
      <c r="F1232" s="85">
        <f>F1230+F1214</f>
        <v>2653669415</v>
      </c>
      <c r="G1232" s="48">
        <f>G1214+G1230</f>
        <v>0</v>
      </c>
      <c r="H1232" s="49">
        <f>F1232/E1232*100</f>
        <v>100</v>
      </c>
      <c r="I1232" s="86">
        <f>I1214+I1230</f>
        <v>62955</v>
      </c>
      <c r="J1232" s="423">
        <f>J1214+J1230</f>
        <v>17</v>
      </c>
    </row>
    <row r="1234" spans="6:11" x14ac:dyDescent="0.3">
      <c r="F1234" s="529"/>
      <c r="G1234" s="529"/>
      <c r="H1234" s="529"/>
      <c r="I1234" s="529"/>
      <c r="J1234" s="529"/>
      <c r="K1234" s="52"/>
    </row>
    <row r="1235" spans="6:11" x14ac:dyDescent="0.3">
      <c r="F1235" s="529" t="s">
        <v>420</v>
      </c>
      <c r="G1235" s="529"/>
      <c r="H1235" s="529"/>
      <c r="I1235" s="529"/>
      <c r="J1235" s="529"/>
      <c r="K1235" s="52"/>
    </row>
    <row r="1236" spans="6:11" x14ac:dyDescent="0.3">
      <c r="F1236" s="529" t="s">
        <v>33</v>
      </c>
      <c r="G1236" s="529"/>
      <c r="H1236" s="529"/>
      <c r="I1236" s="529"/>
      <c r="J1236" s="529"/>
      <c r="K1236" s="52"/>
    </row>
    <row r="1237" spans="6:11" x14ac:dyDescent="0.3">
      <c r="F1237" s="529" t="s">
        <v>421</v>
      </c>
      <c r="G1237" s="529"/>
      <c r="H1237" s="529"/>
      <c r="I1237" s="529"/>
      <c r="J1237" s="529"/>
      <c r="K1237" s="3"/>
    </row>
    <row r="1238" spans="6:11" x14ac:dyDescent="0.3">
      <c r="G1238" s="3"/>
      <c r="H1238" s="3"/>
      <c r="I1238" s="3"/>
      <c r="J1238" s="513"/>
      <c r="K1238" s="3"/>
    </row>
    <row r="1239" spans="6:11" x14ac:dyDescent="0.3">
      <c r="G1239" s="3"/>
      <c r="H1239" s="3"/>
      <c r="I1239" s="3"/>
      <c r="J1239" s="513"/>
      <c r="K1239" s="3"/>
    </row>
    <row r="1240" spans="6:11" x14ac:dyDescent="0.3">
      <c r="G1240" s="3"/>
      <c r="H1240" s="3"/>
      <c r="I1240" s="3"/>
      <c r="J1240" s="513"/>
      <c r="K1240" s="3"/>
    </row>
    <row r="1241" spans="6:11" x14ac:dyDescent="0.3">
      <c r="F1241" s="530" t="s">
        <v>422</v>
      </c>
      <c r="G1241" s="530"/>
      <c r="H1241" s="530"/>
      <c r="I1241" s="530"/>
      <c r="J1241" s="530"/>
      <c r="K1241" s="3"/>
    </row>
    <row r="1242" spans="6:11" x14ac:dyDescent="0.3">
      <c r="F1242" s="529" t="s">
        <v>35</v>
      </c>
      <c r="G1242" s="529"/>
      <c r="H1242" s="529"/>
      <c r="I1242" s="529"/>
      <c r="J1242" s="529"/>
      <c r="K1242" s="52"/>
    </row>
    <row r="1243" spans="6:11" x14ac:dyDescent="0.3">
      <c r="F1243" s="529" t="s">
        <v>423</v>
      </c>
      <c r="G1243" s="529"/>
      <c r="H1243" s="529"/>
      <c r="I1243" s="529"/>
      <c r="J1243" s="529"/>
      <c r="K1243" s="52"/>
    </row>
    <row r="1264" spans="3:10" x14ac:dyDescent="0.3">
      <c r="C1264" s="515" t="s">
        <v>414</v>
      </c>
      <c r="D1264" s="515"/>
      <c r="E1264" s="515"/>
      <c r="F1264" s="515"/>
      <c r="G1264" s="515"/>
      <c r="H1264" s="515"/>
      <c r="I1264" s="515"/>
      <c r="J1264" s="515"/>
    </row>
    <row r="1265" spans="3:11" x14ac:dyDescent="0.3">
      <c r="C1265" s="529" t="s">
        <v>403</v>
      </c>
      <c r="D1265" s="529"/>
      <c r="E1265" s="529"/>
      <c r="F1265" s="529"/>
      <c r="G1265" s="529"/>
      <c r="H1265" s="529"/>
      <c r="I1265" s="529"/>
      <c r="J1265" s="529"/>
    </row>
    <row r="1266" spans="3:11" x14ac:dyDescent="0.3">
      <c r="C1266" s="515" t="s">
        <v>425</v>
      </c>
      <c r="D1266" s="515"/>
      <c r="E1266" s="515"/>
      <c r="F1266" s="515"/>
      <c r="G1266" s="515"/>
      <c r="H1266" s="515"/>
      <c r="I1266" s="515"/>
      <c r="J1266" s="515"/>
    </row>
    <row r="1267" spans="3:11" ht="19.5" thickBot="1" x14ac:dyDescent="0.35">
      <c r="C1267" s="3"/>
      <c r="D1267" s="3"/>
      <c r="E1267" s="4"/>
      <c r="F1267" s="1"/>
      <c r="G1267" s="1"/>
      <c r="H1267" s="1"/>
      <c r="I1267" s="1"/>
    </row>
    <row r="1268" spans="3:11" x14ac:dyDescent="0.3">
      <c r="C1268" s="517" t="s">
        <v>2</v>
      </c>
      <c r="D1268" s="519" t="s">
        <v>406</v>
      </c>
      <c r="E1268" s="519" t="s">
        <v>4</v>
      </c>
      <c r="F1268" s="523" t="s">
        <v>5</v>
      </c>
      <c r="G1268" s="523" t="s">
        <v>6</v>
      </c>
      <c r="H1268" s="525" t="s">
        <v>7</v>
      </c>
      <c r="I1268" s="213" t="s">
        <v>8</v>
      </c>
      <c r="J1268" s="557" t="s">
        <v>9</v>
      </c>
    </row>
    <row r="1269" spans="3:11" ht="19.5" thickBot="1" x14ac:dyDescent="0.35">
      <c r="C1269" s="559"/>
      <c r="D1269" s="560"/>
      <c r="E1269" s="560"/>
      <c r="F1269" s="561"/>
      <c r="G1269" s="561"/>
      <c r="H1269" s="562"/>
      <c r="I1269" s="460" t="s">
        <v>10</v>
      </c>
      <c r="J1269" s="558"/>
    </row>
    <row r="1270" spans="3:11" x14ac:dyDescent="0.3">
      <c r="C1270" s="32"/>
      <c r="D1270" s="180"/>
      <c r="E1270" s="130"/>
      <c r="F1270" s="216"/>
      <c r="G1270" s="23"/>
      <c r="H1270" s="148"/>
      <c r="I1270" s="12"/>
      <c r="J1270" s="207"/>
    </row>
    <row r="1271" spans="3:11" x14ac:dyDescent="0.3">
      <c r="C1271" s="14">
        <v>1</v>
      </c>
      <c r="D1271" s="148" t="s">
        <v>317</v>
      </c>
      <c r="E1271" s="210">
        <v>4181007904</v>
      </c>
      <c r="F1271" s="217">
        <v>1654526534</v>
      </c>
      <c r="G1271" s="17">
        <f>E1271-F1271</f>
        <v>2526481370</v>
      </c>
      <c r="H1271" s="149">
        <f>F1271/E1271*100</f>
        <v>39.572432580601024</v>
      </c>
      <c r="I1271" s="210">
        <v>4985</v>
      </c>
      <c r="J1271" s="22">
        <v>0</v>
      </c>
    </row>
    <row r="1272" spans="3:11" x14ac:dyDescent="0.3">
      <c r="C1272" s="14">
        <v>2</v>
      </c>
      <c r="D1272" s="148" t="s">
        <v>318</v>
      </c>
      <c r="E1272" s="210">
        <v>1110687499</v>
      </c>
      <c r="F1272" s="217">
        <v>413159168</v>
      </c>
      <c r="G1272" s="17">
        <f>E1272-F1272</f>
        <v>697528331</v>
      </c>
      <c r="H1272" s="149">
        <f>F1272/E1272*100</f>
        <v>37.198507084304552</v>
      </c>
      <c r="I1272" s="210">
        <v>2691</v>
      </c>
      <c r="J1272" s="22">
        <v>0</v>
      </c>
    </row>
    <row r="1273" spans="3:11" x14ac:dyDescent="0.3">
      <c r="C1273" s="14">
        <v>3</v>
      </c>
      <c r="D1273" s="148" t="s">
        <v>319</v>
      </c>
      <c r="E1273" s="210">
        <v>3316673193</v>
      </c>
      <c r="F1273" s="217">
        <v>2796174820</v>
      </c>
      <c r="G1273" s="17">
        <f>E1273-F1273</f>
        <v>520498373</v>
      </c>
      <c r="H1273" s="149">
        <f>F1273/E1273*100</f>
        <v>84.306612599078591</v>
      </c>
      <c r="I1273" s="210">
        <v>3436</v>
      </c>
      <c r="J1273" s="22">
        <v>0</v>
      </c>
    </row>
    <row r="1274" spans="3:11" x14ac:dyDescent="0.3">
      <c r="C1274" s="14">
        <v>4</v>
      </c>
      <c r="D1274" s="148" t="s">
        <v>320</v>
      </c>
      <c r="E1274" s="210">
        <v>855327187</v>
      </c>
      <c r="F1274" s="217">
        <v>387421260</v>
      </c>
      <c r="G1274" s="17">
        <f>E1274-F1274</f>
        <v>467905927</v>
      </c>
      <c r="H1274" s="149">
        <f>F1274/E1274*100</f>
        <v>45.295094776403964</v>
      </c>
      <c r="I1274" s="210">
        <v>3028</v>
      </c>
      <c r="J1274" s="22">
        <v>0</v>
      </c>
    </row>
    <row r="1275" spans="3:11" x14ac:dyDescent="0.3">
      <c r="C1275" s="14">
        <v>5</v>
      </c>
      <c r="D1275" s="148" t="s">
        <v>321</v>
      </c>
      <c r="E1275" s="210">
        <v>1508326283</v>
      </c>
      <c r="F1275" s="217">
        <v>746865870</v>
      </c>
      <c r="G1275" s="17">
        <f>E1275-F1275</f>
        <v>761460413</v>
      </c>
      <c r="H1275" s="149">
        <f>F1275/E1275*100</f>
        <v>49.516200733074413</v>
      </c>
      <c r="I1275" s="210">
        <v>6028</v>
      </c>
      <c r="J1275" s="22">
        <v>0</v>
      </c>
    </row>
    <row r="1276" spans="3:11" x14ac:dyDescent="0.3">
      <c r="C1276" s="82"/>
      <c r="D1276" s="148"/>
      <c r="E1276" s="185"/>
      <c r="F1276" s="217"/>
      <c r="G1276" s="17"/>
      <c r="H1276" s="219"/>
      <c r="I1276" s="211"/>
      <c r="J1276" s="218"/>
    </row>
    <row r="1277" spans="3:11" ht="19.5" thickBot="1" x14ac:dyDescent="0.35">
      <c r="C1277" s="533" t="s">
        <v>31</v>
      </c>
      <c r="D1277" s="534"/>
      <c r="E1277" s="421">
        <f>SUM(E1271:E1276)</f>
        <v>10972022066</v>
      </c>
      <c r="F1277" s="221">
        <f>SUM(F1271:F1276)</f>
        <v>5998147652</v>
      </c>
      <c r="G1277" s="48">
        <f>SUM(G1271:G1276)</f>
        <v>4973874414</v>
      </c>
      <c r="H1277" s="113">
        <f>F1277/E1277*100</f>
        <v>54.667659396958413</v>
      </c>
      <c r="I1277" s="222">
        <f>SUM(I1271:I1276)</f>
        <v>20168</v>
      </c>
      <c r="J1277" s="423">
        <v>0</v>
      </c>
    </row>
    <row r="1279" spans="3:11" x14ac:dyDescent="0.3">
      <c r="F1279" s="529"/>
      <c r="G1279" s="529"/>
      <c r="H1279" s="529"/>
      <c r="I1279" s="529"/>
      <c r="J1279" s="529"/>
      <c r="K1279" s="52"/>
    </row>
    <row r="1280" spans="3:11" x14ac:dyDescent="0.3">
      <c r="F1280" s="529" t="s">
        <v>420</v>
      </c>
      <c r="G1280" s="529"/>
      <c r="H1280" s="529"/>
      <c r="I1280" s="529"/>
      <c r="J1280" s="529"/>
      <c r="K1280" s="52"/>
    </row>
    <row r="1281" spans="3:11" x14ac:dyDescent="0.3">
      <c r="F1281" s="529" t="s">
        <v>33</v>
      </c>
      <c r="G1281" s="529"/>
      <c r="H1281" s="529"/>
      <c r="I1281" s="529"/>
      <c r="J1281" s="529"/>
      <c r="K1281" s="52"/>
    </row>
    <row r="1282" spans="3:11" x14ac:dyDescent="0.3">
      <c r="F1282" s="529" t="s">
        <v>421</v>
      </c>
      <c r="G1282" s="529"/>
      <c r="H1282" s="529"/>
      <c r="I1282" s="529"/>
      <c r="J1282" s="529"/>
      <c r="K1282" s="3"/>
    </row>
    <row r="1283" spans="3:11" x14ac:dyDescent="0.3">
      <c r="G1283" s="3"/>
      <c r="H1283" s="3"/>
      <c r="I1283" s="3"/>
      <c r="J1283" s="513"/>
      <c r="K1283" s="3"/>
    </row>
    <row r="1284" spans="3:11" x14ac:dyDescent="0.3">
      <c r="G1284" s="3"/>
      <c r="H1284" s="3"/>
      <c r="I1284" s="3"/>
      <c r="J1284" s="513"/>
      <c r="K1284" s="3"/>
    </row>
    <row r="1285" spans="3:11" x14ac:dyDescent="0.3">
      <c r="G1285" s="3"/>
      <c r="H1285" s="3"/>
      <c r="I1285" s="3"/>
      <c r="J1285" s="513"/>
      <c r="K1285" s="3"/>
    </row>
    <row r="1286" spans="3:11" x14ac:dyDescent="0.3">
      <c r="F1286" s="530" t="s">
        <v>422</v>
      </c>
      <c r="G1286" s="530"/>
      <c r="H1286" s="530"/>
      <c r="I1286" s="530"/>
      <c r="J1286" s="530"/>
      <c r="K1286" s="3"/>
    </row>
    <row r="1287" spans="3:11" x14ac:dyDescent="0.3">
      <c r="F1287" s="529" t="s">
        <v>35</v>
      </c>
      <c r="G1287" s="529"/>
      <c r="H1287" s="529"/>
      <c r="I1287" s="529"/>
      <c r="J1287" s="529"/>
      <c r="K1287" s="52"/>
    </row>
    <row r="1288" spans="3:11" x14ac:dyDescent="0.3">
      <c r="F1288" s="529" t="s">
        <v>423</v>
      </c>
      <c r="G1288" s="529"/>
      <c r="H1288" s="529"/>
      <c r="I1288" s="529"/>
      <c r="J1288" s="529"/>
      <c r="K1288" s="52"/>
    </row>
    <row r="1290" spans="3:11" x14ac:dyDescent="0.3">
      <c r="C1290" s="3"/>
      <c r="D1290" s="3"/>
      <c r="E1290" s="224"/>
      <c r="F1290" s="3"/>
    </row>
    <row r="1291" spans="3:11" x14ac:dyDescent="0.3">
      <c r="C1291" s="3"/>
      <c r="D1291" s="3"/>
      <c r="E1291" s="224"/>
      <c r="F1291" s="3"/>
    </row>
    <row r="1292" spans="3:11" x14ac:dyDescent="0.3">
      <c r="C1292" s="52"/>
      <c r="D1292" s="52"/>
      <c r="E1292" s="225"/>
      <c r="F1292" s="3"/>
    </row>
    <row r="1293" spans="3:11" x14ac:dyDescent="0.3">
      <c r="C1293" s="556"/>
      <c r="D1293" s="556"/>
      <c r="E1293" s="556"/>
      <c r="F1293" s="556"/>
    </row>
    <row r="1294" spans="3:11" x14ac:dyDescent="0.3">
      <c r="C1294" s="556"/>
      <c r="D1294" s="556"/>
      <c r="E1294" s="556"/>
      <c r="F1294" s="556"/>
    </row>
    <row r="1306" spans="3:10" x14ac:dyDescent="0.3">
      <c r="C1306" s="515" t="s">
        <v>414</v>
      </c>
      <c r="D1306" s="515"/>
      <c r="E1306" s="515"/>
      <c r="F1306" s="515"/>
      <c r="G1306" s="515"/>
      <c r="H1306" s="515"/>
      <c r="I1306" s="515"/>
      <c r="J1306" s="515"/>
    </row>
    <row r="1307" spans="3:10" x14ac:dyDescent="0.3">
      <c r="C1307" s="529" t="s">
        <v>404</v>
      </c>
      <c r="D1307" s="529"/>
      <c r="E1307" s="529"/>
      <c r="F1307" s="529"/>
      <c r="G1307" s="529"/>
      <c r="H1307" s="529"/>
      <c r="I1307" s="529"/>
      <c r="J1307" s="529"/>
    </row>
    <row r="1308" spans="3:10" x14ac:dyDescent="0.3">
      <c r="C1308" s="515" t="s">
        <v>425</v>
      </c>
      <c r="D1308" s="515"/>
      <c r="E1308" s="515"/>
      <c r="F1308" s="515"/>
      <c r="G1308" s="515"/>
      <c r="H1308" s="515"/>
      <c r="I1308" s="515"/>
      <c r="J1308" s="515"/>
    </row>
    <row r="1309" spans="3:10" ht="19.5" thickBot="1" x14ac:dyDescent="0.35">
      <c r="C1309" s="3"/>
      <c r="D1309" s="3"/>
      <c r="E1309" s="4"/>
      <c r="F1309" s="1"/>
      <c r="G1309" s="1"/>
      <c r="H1309" s="1"/>
      <c r="I1309" s="1"/>
    </row>
    <row r="1310" spans="3:10" x14ac:dyDescent="0.3">
      <c r="C1310" s="517" t="s">
        <v>2</v>
      </c>
      <c r="D1310" s="519" t="s">
        <v>406</v>
      </c>
      <c r="E1310" s="521" t="s">
        <v>4</v>
      </c>
      <c r="F1310" s="523" t="s">
        <v>5</v>
      </c>
      <c r="G1310" s="523" t="s">
        <v>6</v>
      </c>
      <c r="H1310" s="525" t="s">
        <v>7</v>
      </c>
      <c r="I1310" s="213" t="s">
        <v>8</v>
      </c>
      <c r="J1310" s="557" t="s">
        <v>9</v>
      </c>
    </row>
    <row r="1311" spans="3:10" x14ac:dyDescent="0.3">
      <c r="C1311" s="518"/>
      <c r="D1311" s="520"/>
      <c r="E1311" s="563"/>
      <c r="F1311" s="524"/>
      <c r="G1311" s="524"/>
      <c r="H1311" s="526"/>
      <c r="I1311" s="214" t="s">
        <v>10</v>
      </c>
      <c r="J1311" s="564"/>
    </row>
    <row r="1312" spans="3:10" x14ac:dyDescent="0.3">
      <c r="C1312" s="7"/>
      <c r="D1312" s="226"/>
      <c r="E1312" s="215"/>
      <c r="F1312" s="227"/>
      <c r="G1312" s="11"/>
      <c r="H1312" s="228"/>
      <c r="I1312" s="10"/>
      <c r="J1312" s="229"/>
    </row>
    <row r="1313" spans="3:11" x14ac:dyDescent="0.3">
      <c r="C1313" s="14">
        <v>1</v>
      </c>
      <c r="D1313" s="148" t="s">
        <v>323</v>
      </c>
      <c r="E1313" s="210">
        <v>1721959762</v>
      </c>
      <c r="F1313" s="230">
        <v>480972480</v>
      </c>
      <c r="G1313" s="153">
        <f>E1313-F1313</f>
        <v>1240987282</v>
      </c>
      <c r="H1313" s="231">
        <f t="shared" ref="H1313:H1319" si="47">F1313/E1313*100</f>
        <v>27.93169100777164</v>
      </c>
      <c r="I1313" s="210">
        <v>6331</v>
      </c>
      <c r="J1313" s="22">
        <v>0</v>
      </c>
    </row>
    <row r="1314" spans="3:11" x14ac:dyDescent="0.3">
      <c r="C1314" s="14">
        <v>2</v>
      </c>
      <c r="D1314" s="148" t="s">
        <v>324</v>
      </c>
      <c r="E1314" s="210">
        <v>1801092404</v>
      </c>
      <c r="F1314" s="230">
        <v>768323188</v>
      </c>
      <c r="G1314" s="153">
        <f>E1314-F1314</f>
        <v>1032769216</v>
      </c>
      <c r="H1314" s="231">
        <f t="shared" si="47"/>
        <v>42.658732350081024</v>
      </c>
      <c r="I1314" s="210">
        <v>7857</v>
      </c>
      <c r="J1314" s="22">
        <v>0</v>
      </c>
    </row>
    <row r="1315" spans="3:11" x14ac:dyDescent="0.3">
      <c r="C1315" s="14">
        <v>3</v>
      </c>
      <c r="D1315" s="148" t="s">
        <v>325</v>
      </c>
      <c r="E1315" s="210">
        <v>2133521649</v>
      </c>
      <c r="F1315" s="230">
        <v>792490357</v>
      </c>
      <c r="G1315" s="153">
        <f>E1315-F1315</f>
        <v>1341031292</v>
      </c>
      <c r="H1315" s="231">
        <f t="shared" si="47"/>
        <v>37.144706610849113</v>
      </c>
      <c r="I1315" s="210">
        <v>7932</v>
      </c>
      <c r="J1315" s="22">
        <v>0</v>
      </c>
    </row>
    <row r="1316" spans="3:11" x14ac:dyDescent="0.3">
      <c r="C1316" s="14">
        <v>4</v>
      </c>
      <c r="D1316" s="148" t="s">
        <v>326</v>
      </c>
      <c r="E1316" s="210">
        <v>5499064483</v>
      </c>
      <c r="F1316" s="230">
        <v>4821404044</v>
      </c>
      <c r="G1316" s="153">
        <f>E1316-F1316</f>
        <v>677660439</v>
      </c>
      <c r="H1316" s="231">
        <f t="shared" si="47"/>
        <v>87.676805007561867</v>
      </c>
      <c r="I1316" s="210">
        <v>4410</v>
      </c>
      <c r="J1316" s="22">
        <v>0</v>
      </c>
    </row>
    <row r="1317" spans="3:11" x14ac:dyDescent="0.3">
      <c r="C1317" s="14">
        <v>5</v>
      </c>
      <c r="D1317" s="148" t="s">
        <v>327</v>
      </c>
      <c r="E1317" s="210">
        <v>1507654093</v>
      </c>
      <c r="F1317" s="230">
        <v>741628122</v>
      </c>
      <c r="G1317" s="153">
        <f>E1317-F1317</f>
        <v>766025971</v>
      </c>
      <c r="H1317" s="231">
        <f t="shared" si="47"/>
        <v>49.190867152045072</v>
      </c>
      <c r="I1317" s="210">
        <v>3804</v>
      </c>
      <c r="J1317" s="22">
        <v>0</v>
      </c>
    </row>
    <row r="1318" spans="3:11" x14ac:dyDescent="0.3">
      <c r="C1318" s="82"/>
      <c r="D1318" s="148"/>
      <c r="E1318" s="185"/>
      <c r="F1318" s="230"/>
      <c r="G1318" s="153"/>
      <c r="H1318" s="232"/>
      <c r="I1318" s="151"/>
      <c r="J1318" s="218"/>
    </row>
    <row r="1319" spans="3:11" ht="19.5" thickBot="1" x14ac:dyDescent="0.35">
      <c r="C1319" s="533" t="s">
        <v>31</v>
      </c>
      <c r="D1319" s="534"/>
      <c r="E1319" s="420">
        <f>SUM(E1313:E1318)</f>
        <v>12663292391</v>
      </c>
      <c r="F1319" s="233">
        <f>SUM(F1313:F1318)</f>
        <v>7604818191</v>
      </c>
      <c r="G1319" s="234">
        <f>SUM(G1313:G1318)</f>
        <v>5058474200</v>
      </c>
      <c r="H1319" s="235">
        <f t="shared" si="47"/>
        <v>60.054036155754119</v>
      </c>
      <c r="I1319" s="236">
        <f>SUM(I1313:I1318)</f>
        <v>30334</v>
      </c>
      <c r="J1319" s="423">
        <v>0</v>
      </c>
    </row>
    <row r="1320" spans="3:11" x14ac:dyDescent="0.3">
      <c r="F1320" s="238"/>
      <c r="G1320" s="238"/>
      <c r="H1320" s="238"/>
      <c r="I1320" s="238"/>
    </row>
    <row r="1321" spans="3:11" x14ac:dyDescent="0.3">
      <c r="F1321" s="529"/>
      <c r="G1321" s="529"/>
      <c r="H1321" s="529"/>
      <c r="I1321" s="529"/>
      <c r="J1321" s="529"/>
      <c r="K1321" s="52"/>
    </row>
    <row r="1322" spans="3:11" x14ac:dyDescent="0.3">
      <c r="F1322" s="529" t="s">
        <v>420</v>
      </c>
      <c r="G1322" s="529"/>
      <c r="H1322" s="529"/>
      <c r="I1322" s="529"/>
      <c r="J1322" s="529"/>
      <c r="K1322" s="52"/>
    </row>
    <row r="1323" spans="3:11" x14ac:dyDescent="0.3">
      <c r="F1323" s="529" t="s">
        <v>33</v>
      </c>
      <c r="G1323" s="529"/>
      <c r="H1323" s="529"/>
      <c r="I1323" s="529"/>
      <c r="J1323" s="529"/>
      <c r="K1323" s="52"/>
    </row>
    <row r="1324" spans="3:11" x14ac:dyDescent="0.3">
      <c r="F1324" s="529" t="s">
        <v>421</v>
      </c>
      <c r="G1324" s="529"/>
      <c r="H1324" s="529"/>
      <c r="I1324" s="529"/>
      <c r="J1324" s="529"/>
      <c r="K1324" s="3"/>
    </row>
    <row r="1325" spans="3:11" x14ac:dyDescent="0.3">
      <c r="G1325" s="3"/>
      <c r="H1325" s="3"/>
      <c r="I1325" s="3"/>
      <c r="J1325" s="513"/>
      <c r="K1325" s="3"/>
    </row>
    <row r="1326" spans="3:11" x14ac:dyDescent="0.3">
      <c r="G1326" s="3"/>
      <c r="H1326" s="3"/>
      <c r="I1326" s="3"/>
      <c r="J1326" s="513"/>
      <c r="K1326" s="3"/>
    </row>
    <row r="1327" spans="3:11" x14ac:dyDescent="0.3">
      <c r="G1327" s="3"/>
      <c r="H1327" s="3"/>
      <c r="I1327" s="3"/>
      <c r="J1327" s="513"/>
      <c r="K1327" s="3"/>
    </row>
    <row r="1328" spans="3:11" x14ac:dyDescent="0.3">
      <c r="F1328" s="530" t="s">
        <v>422</v>
      </c>
      <c r="G1328" s="530"/>
      <c r="H1328" s="530"/>
      <c r="I1328" s="530"/>
      <c r="J1328" s="530"/>
      <c r="K1328" s="3"/>
    </row>
    <row r="1329" spans="3:11" x14ac:dyDescent="0.3">
      <c r="F1329" s="529" t="s">
        <v>35</v>
      </c>
      <c r="G1329" s="529"/>
      <c r="H1329" s="529"/>
      <c r="I1329" s="529"/>
      <c r="J1329" s="529"/>
      <c r="K1329" s="52"/>
    </row>
    <row r="1330" spans="3:11" x14ac:dyDescent="0.3">
      <c r="F1330" s="529" t="s">
        <v>423</v>
      </c>
      <c r="G1330" s="529"/>
      <c r="H1330" s="529"/>
      <c r="I1330" s="529"/>
      <c r="J1330" s="529"/>
      <c r="K1330" s="52"/>
    </row>
    <row r="1332" spans="3:11" x14ac:dyDescent="0.3">
      <c r="C1332" s="3"/>
      <c r="D1332" s="3"/>
      <c r="E1332" s="224"/>
      <c r="F1332" s="3"/>
    </row>
    <row r="1346" spans="3:10" x14ac:dyDescent="0.3">
      <c r="C1346" s="515" t="s">
        <v>414</v>
      </c>
      <c r="D1346" s="515"/>
      <c r="E1346" s="515"/>
      <c r="F1346" s="515"/>
      <c r="G1346" s="515"/>
      <c r="H1346" s="515"/>
      <c r="I1346" s="515"/>
      <c r="J1346" s="515"/>
    </row>
    <row r="1347" spans="3:10" x14ac:dyDescent="0.3">
      <c r="C1347" s="529" t="s">
        <v>405</v>
      </c>
      <c r="D1347" s="529"/>
      <c r="E1347" s="529"/>
      <c r="F1347" s="529"/>
      <c r="G1347" s="529"/>
      <c r="H1347" s="529"/>
      <c r="I1347" s="529"/>
      <c r="J1347" s="529"/>
    </row>
    <row r="1348" spans="3:10" x14ac:dyDescent="0.3">
      <c r="C1348" s="515" t="s">
        <v>425</v>
      </c>
      <c r="D1348" s="515"/>
      <c r="E1348" s="515"/>
      <c r="F1348" s="515"/>
      <c r="G1348" s="515"/>
      <c r="H1348" s="515"/>
      <c r="I1348" s="515"/>
      <c r="J1348" s="515"/>
    </row>
    <row r="1349" spans="3:10" ht="19.5" thickBot="1" x14ac:dyDescent="0.35">
      <c r="C1349" s="3"/>
      <c r="D1349" s="3"/>
      <c r="E1349" s="4"/>
      <c r="F1349" s="1"/>
      <c r="G1349" s="1"/>
      <c r="H1349" s="1"/>
      <c r="I1349" s="1"/>
    </row>
    <row r="1350" spans="3:10" x14ac:dyDescent="0.3">
      <c r="C1350" s="535" t="s">
        <v>2</v>
      </c>
      <c r="D1350" s="519" t="s">
        <v>406</v>
      </c>
      <c r="E1350" s="521" t="s">
        <v>4</v>
      </c>
      <c r="F1350" s="539" t="s">
        <v>5</v>
      </c>
      <c r="G1350" s="539" t="s">
        <v>6</v>
      </c>
      <c r="H1350" s="541" t="s">
        <v>7</v>
      </c>
      <c r="I1350" s="146" t="s">
        <v>8</v>
      </c>
      <c r="J1350" s="554" t="s">
        <v>9</v>
      </c>
    </row>
    <row r="1351" spans="3:10" ht="19.5" thickBot="1" x14ac:dyDescent="0.35">
      <c r="C1351" s="536"/>
      <c r="D1351" s="520"/>
      <c r="E1351" s="565"/>
      <c r="F1351" s="540"/>
      <c r="G1351" s="540"/>
      <c r="H1351" s="542"/>
      <c r="I1351" s="239" t="s">
        <v>10</v>
      </c>
      <c r="J1351" s="566"/>
    </row>
    <row r="1352" spans="3:10" x14ac:dyDescent="0.3">
      <c r="C1352" s="240"/>
      <c r="D1352" s="241"/>
      <c r="E1352" s="242"/>
      <c r="F1352" s="243"/>
      <c r="G1352" s="243"/>
      <c r="H1352" s="243"/>
      <c r="I1352" s="243"/>
      <c r="J1352" s="244"/>
    </row>
    <row r="1353" spans="3:10" x14ac:dyDescent="0.3">
      <c r="C1353" s="245">
        <v>1</v>
      </c>
      <c r="D1353" s="12" t="s">
        <v>330</v>
      </c>
      <c r="E1353" s="210">
        <v>2115347754</v>
      </c>
      <c r="F1353" s="71">
        <v>848442370</v>
      </c>
      <c r="G1353" s="44">
        <f>E1353-F1353</f>
        <v>1266905384</v>
      </c>
      <c r="H1353" s="62">
        <f>F1353/E1353*100</f>
        <v>40.108883676248723</v>
      </c>
      <c r="I1353" s="210">
        <v>6165</v>
      </c>
      <c r="J1353" s="194">
        <v>0</v>
      </c>
    </row>
    <row r="1354" spans="3:10" x14ac:dyDescent="0.3">
      <c r="C1354" s="245">
        <v>2</v>
      </c>
      <c r="D1354" s="12" t="s">
        <v>331</v>
      </c>
      <c r="E1354" s="210">
        <v>4593947167</v>
      </c>
      <c r="F1354" s="71">
        <v>2548648737</v>
      </c>
      <c r="G1354" s="44">
        <f>E1354-F1354</f>
        <v>2045298430</v>
      </c>
      <c r="H1354" s="62">
        <f>F1354/E1354*100</f>
        <v>55.478407660146253</v>
      </c>
      <c r="I1354" s="210">
        <v>9043</v>
      </c>
      <c r="J1354" s="194">
        <v>0</v>
      </c>
    </row>
    <row r="1355" spans="3:10" x14ac:dyDescent="0.3">
      <c r="C1355" s="245">
        <v>3</v>
      </c>
      <c r="D1355" s="12" t="s">
        <v>332</v>
      </c>
      <c r="E1355" s="210">
        <v>2839110014</v>
      </c>
      <c r="F1355" s="71">
        <v>1810567382</v>
      </c>
      <c r="G1355" s="44">
        <f>E1355-F1355</f>
        <v>1028542632</v>
      </c>
      <c r="H1355" s="62">
        <f>F1355/E1355*100</f>
        <v>63.77235729055478</v>
      </c>
      <c r="I1355" s="210">
        <v>3909</v>
      </c>
      <c r="J1355" s="194">
        <v>0</v>
      </c>
    </row>
    <row r="1356" spans="3:10" x14ac:dyDescent="0.3">
      <c r="C1356" s="245">
        <v>4</v>
      </c>
      <c r="D1356" s="12" t="s">
        <v>333</v>
      </c>
      <c r="E1356" s="210">
        <v>20428422534</v>
      </c>
      <c r="F1356" s="71">
        <v>19434622084</v>
      </c>
      <c r="G1356" s="44">
        <f>E1356-F1356</f>
        <v>993800450</v>
      </c>
      <c r="H1356" s="62">
        <f>F1356/E1356*100</f>
        <v>95.135207095183333</v>
      </c>
      <c r="I1356" s="210">
        <v>1353</v>
      </c>
      <c r="J1356" s="194">
        <v>0</v>
      </c>
    </row>
    <row r="1357" spans="3:10" x14ac:dyDescent="0.3">
      <c r="C1357" s="245">
        <v>5</v>
      </c>
      <c r="D1357" s="12" t="s">
        <v>334</v>
      </c>
      <c r="E1357" s="210">
        <v>561736038</v>
      </c>
      <c r="F1357" s="71">
        <v>269014849</v>
      </c>
      <c r="G1357" s="44">
        <f>E1357-F1357</f>
        <v>292721189</v>
      </c>
      <c r="H1357" s="62">
        <f>F1357/E1357*100</f>
        <v>47.88990394096809</v>
      </c>
      <c r="I1357" s="210">
        <v>4215</v>
      </c>
      <c r="J1357" s="194">
        <v>0</v>
      </c>
    </row>
    <row r="1358" spans="3:10" ht="19.5" thickBot="1" x14ac:dyDescent="0.35">
      <c r="C1358" s="247"/>
      <c r="D1358" s="248"/>
      <c r="E1358" s="249"/>
      <c r="F1358" s="250"/>
      <c r="G1358" s="251"/>
      <c r="H1358" s="252"/>
      <c r="I1358" s="253"/>
      <c r="J1358" s="286"/>
    </row>
    <row r="1359" spans="3:10" ht="19.5" thickBot="1" x14ac:dyDescent="0.35">
      <c r="C1359" s="568" t="s">
        <v>31</v>
      </c>
      <c r="D1359" s="569"/>
      <c r="E1359" s="422">
        <f>SUM(E1353:E1358)</f>
        <v>30538563507</v>
      </c>
      <c r="F1359" s="256">
        <f>SUM(F1353:F1358)</f>
        <v>24911295422</v>
      </c>
      <c r="G1359" s="257">
        <f>SUM(G1353:G1358)</f>
        <v>5627268085</v>
      </c>
      <c r="H1359" s="258">
        <f>F1359/E1359*100</f>
        <v>81.573239082741651</v>
      </c>
      <c r="I1359" s="259">
        <f>SUM(I1353:I1357)</f>
        <v>24685</v>
      </c>
      <c r="J1359" s="458">
        <v>0</v>
      </c>
    </row>
    <row r="1361" spans="6:11" x14ac:dyDescent="0.3">
      <c r="F1361" s="529"/>
      <c r="G1361" s="529"/>
      <c r="H1361" s="529"/>
      <c r="I1361" s="529"/>
      <c r="J1361" s="529"/>
      <c r="K1361" s="52"/>
    </row>
    <row r="1362" spans="6:11" x14ac:dyDescent="0.3">
      <c r="F1362" s="529" t="s">
        <v>420</v>
      </c>
      <c r="G1362" s="529"/>
      <c r="H1362" s="529"/>
      <c r="I1362" s="529"/>
      <c r="J1362" s="529"/>
      <c r="K1362" s="52"/>
    </row>
    <row r="1363" spans="6:11" x14ac:dyDescent="0.3">
      <c r="F1363" s="529" t="s">
        <v>33</v>
      </c>
      <c r="G1363" s="529"/>
      <c r="H1363" s="529"/>
      <c r="I1363" s="529"/>
      <c r="J1363" s="529"/>
      <c r="K1363" s="52"/>
    </row>
    <row r="1364" spans="6:11" x14ac:dyDescent="0.3">
      <c r="F1364" s="529" t="s">
        <v>421</v>
      </c>
      <c r="G1364" s="529"/>
      <c r="H1364" s="529"/>
      <c r="I1364" s="529"/>
      <c r="J1364" s="529"/>
      <c r="K1364" s="3"/>
    </row>
    <row r="1365" spans="6:11" x14ac:dyDescent="0.3">
      <c r="G1365" s="3"/>
      <c r="H1365" s="3"/>
      <c r="I1365" s="3"/>
      <c r="J1365" s="513"/>
      <c r="K1365" s="3"/>
    </row>
    <row r="1366" spans="6:11" x14ac:dyDescent="0.3">
      <c r="G1366" s="3"/>
      <c r="H1366" s="3"/>
      <c r="I1366" s="3"/>
      <c r="J1366" s="513"/>
      <c r="K1366" s="3"/>
    </row>
    <row r="1367" spans="6:11" x14ac:dyDescent="0.3">
      <c r="G1367" s="3"/>
      <c r="H1367" s="3"/>
      <c r="I1367" s="3"/>
      <c r="J1367" s="513"/>
      <c r="K1367" s="3"/>
    </row>
    <row r="1368" spans="6:11" x14ac:dyDescent="0.3">
      <c r="F1368" s="530" t="s">
        <v>422</v>
      </c>
      <c r="G1368" s="530"/>
      <c r="H1368" s="530"/>
      <c r="I1368" s="530"/>
      <c r="J1368" s="530"/>
      <c r="K1368" s="3"/>
    </row>
    <row r="1369" spans="6:11" x14ac:dyDescent="0.3">
      <c r="F1369" s="529" t="s">
        <v>35</v>
      </c>
      <c r="G1369" s="529"/>
      <c r="H1369" s="529"/>
      <c r="I1369" s="529"/>
      <c r="J1369" s="529"/>
      <c r="K1369" s="52"/>
    </row>
    <row r="1370" spans="6:11" x14ac:dyDescent="0.3">
      <c r="F1370" s="529" t="s">
        <v>423</v>
      </c>
      <c r="G1370" s="529"/>
      <c r="H1370" s="529"/>
      <c r="I1370" s="529"/>
      <c r="J1370" s="529"/>
      <c r="K1370" s="52"/>
    </row>
    <row r="1396" spans="3:12" x14ac:dyDescent="0.3">
      <c r="C1396" s="567" t="s">
        <v>415</v>
      </c>
      <c r="D1396" s="567"/>
      <c r="E1396" s="567"/>
      <c r="F1396" s="567"/>
      <c r="G1396" s="567"/>
      <c r="H1396" s="567"/>
      <c r="I1396" s="567"/>
      <c r="J1396" s="567"/>
    </row>
    <row r="1397" spans="3:12" x14ac:dyDescent="0.3">
      <c r="C1397" s="529" t="s">
        <v>336</v>
      </c>
      <c r="D1397" s="529"/>
      <c r="E1397" s="529"/>
      <c r="F1397" s="529"/>
      <c r="G1397" s="529"/>
      <c r="H1397" s="529"/>
      <c r="I1397" s="529"/>
      <c r="J1397" s="529"/>
    </row>
    <row r="1398" spans="3:12" x14ac:dyDescent="0.3">
      <c r="C1398" s="515" t="s">
        <v>425</v>
      </c>
      <c r="D1398" s="515"/>
      <c r="E1398" s="515"/>
      <c r="F1398" s="515"/>
      <c r="G1398" s="515"/>
      <c r="H1398" s="515"/>
      <c r="I1398" s="515"/>
      <c r="J1398" s="515"/>
    </row>
    <row r="1399" spans="3:12" ht="19.5" thickBot="1" x14ac:dyDescent="0.35">
      <c r="C1399" s="53"/>
      <c r="D1399" s="53"/>
      <c r="E1399" s="54"/>
      <c r="F1399" s="53"/>
      <c r="G1399" s="53"/>
      <c r="H1399" s="53"/>
      <c r="I1399" s="53"/>
    </row>
    <row r="1400" spans="3:12" x14ac:dyDescent="0.3">
      <c r="C1400" s="570" t="s">
        <v>2</v>
      </c>
      <c r="D1400" s="570" t="s">
        <v>406</v>
      </c>
      <c r="E1400" s="572" t="s">
        <v>4</v>
      </c>
      <c r="F1400" s="572" t="s">
        <v>5</v>
      </c>
      <c r="G1400" s="572" t="s">
        <v>6</v>
      </c>
      <c r="H1400" s="572" t="s">
        <v>7</v>
      </c>
      <c r="I1400" s="261" t="s">
        <v>8</v>
      </c>
      <c r="J1400" s="574" t="s">
        <v>9</v>
      </c>
    </row>
    <row r="1401" spans="3:12" ht="19.5" thickBot="1" x14ac:dyDescent="0.35">
      <c r="C1401" s="571"/>
      <c r="D1401" s="571"/>
      <c r="E1401" s="573"/>
      <c r="F1401" s="573"/>
      <c r="G1401" s="573"/>
      <c r="H1401" s="573"/>
      <c r="I1401" s="262" t="s">
        <v>10</v>
      </c>
      <c r="J1401" s="575"/>
    </row>
    <row r="1402" spans="3:12" x14ac:dyDescent="0.3">
      <c r="C1402" s="263"/>
      <c r="D1402" s="264"/>
      <c r="E1402" s="242"/>
      <c r="F1402" s="265"/>
      <c r="G1402" s="266"/>
      <c r="H1402" s="267"/>
      <c r="I1402" s="243"/>
      <c r="J1402" s="268"/>
    </row>
    <row r="1403" spans="3:12" x14ac:dyDescent="0.3">
      <c r="C1403" s="32" t="s">
        <v>129</v>
      </c>
      <c r="D1403" s="167" t="s">
        <v>337</v>
      </c>
      <c r="E1403" s="210">
        <v>10579458</v>
      </c>
      <c r="F1403" s="181">
        <v>1945824</v>
      </c>
      <c r="G1403" s="133">
        <f>E1403-F1403</f>
        <v>8633634</v>
      </c>
      <c r="H1403" s="149">
        <f>F1403/E1403*100</f>
        <v>18.392473414044463</v>
      </c>
      <c r="I1403" s="210">
        <v>32</v>
      </c>
      <c r="J1403" s="22">
        <v>0</v>
      </c>
    </row>
    <row r="1404" spans="3:12" x14ac:dyDescent="0.3">
      <c r="C1404" s="32" t="s">
        <v>131</v>
      </c>
      <c r="D1404" s="167" t="s">
        <v>339</v>
      </c>
      <c r="E1404" s="210">
        <v>12505700</v>
      </c>
      <c r="F1404" s="181">
        <v>12505700</v>
      </c>
      <c r="G1404" s="133">
        <f t="shared" ref="G1404:G1412" si="48">E1404-F1404</f>
        <v>0</v>
      </c>
      <c r="H1404" s="149">
        <f t="shared" ref="H1404:H1412" si="49">F1404/E1404*100</f>
        <v>100</v>
      </c>
      <c r="I1404" s="210">
        <v>38</v>
      </c>
      <c r="J1404" s="22" t="s">
        <v>21</v>
      </c>
      <c r="L1404" s="475">
        <f>I1404+I1408</f>
        <v>68</v>
      </c>
    </row>
    <row r="1405" spans="3:12" x14ac:dyDescent="0.3">
      <c r="C1405" s="32" t="s">
        <v>133</v>
      </c>
      <c r="D1405" s="167" t="s">
        <v>340</v>
      </c>
      <c r="E1405" s="210">
        <v>289150</v>
      </c>
      <c r="F1405" s="181">
        <v>0</v>
      </c>
      <c r="G1405" s="133">
        <f t="shared" si="48"/>
        <v>289150</v>
      </c>
      <c r="H1405" s="270">
        <f t="shared" si="49"/>
        <v>0</v>
      </c>
      <c r="I1405" s="210">
        <v>1</v>
      </c>
      <c r="J1405" s="22">
        <v>0</v>
      </c>
    </row>
    <row r="1406" spans="3:12" x14ac:dyDescent="0.3">
      <c r="C1406" s="32" t="s">
        <v>147</v>
      </c>
      <c r="D1406" s="167" t="s">
        <v>341</v>
      </c>
      <c r="E1406" s="210">
        <v>19971950</v>
      </c>
      <c r="F1406" s="181">
        <v>19075550</v>
      </c>
      <c r="G1406" s="133">
        <f t="shared" si="48"/>
        <v>896400</v>
      </c>
      <c r="H1406" s="149">
        <f t="shared" si="49"/>
        <v>95.511705166496014</v>
      </c>
      <c r="I1406" s="210">
        <v>51</v>
      </c>
      <c r="J1406" s="22">
        <v>0</v>
      </c>
    </row>
    <row r="1407" spans="3:12" x14ac:dyDescent="0.3">
      <c r="C1407" s="32" t="s">
        <v>43</v>
      </c>
      <c r="D1407" s="167" t="s">
        <v>342</v>
      </c>
      <c r="E1407" s="210">
        <v>9228500</v>
      </c>
      <c r="F1407" s="181">
        <v>0</v>
      </c>
      <c r="G1407" s="133">
        <f t="shared" si="48"/>
        <v>9228500</v>
      </c>
      <c r="H1407" s="270">
        <f t="shared" si="49"/>
        <v>0</v>
      </c>
      <c r="I1407" s="210">
        <v>28</v>
      </c>
      <c r="J1407" s="22">
        <v>0</v>
      </c>
      <c r="K1407" s="271"/>
    </row>
    <row r="1408" spans="3:12" x14ac:dyDescent="0.3">
      <c r="C1408" s="32" t="s">
        <v>45</v>
      </c>
      <c r="D1408" s="167" t="s">
        <v>343</v>
      </c>
      <c r="E1408" s="210">
        <v>13699937</v>
      </c>
      <c r="F1408" s="181">
        <v>13313987</v>
      </c>
      <c r="G1408" s="133">
        <f t="shared" si="48"/>
        <v>385950</v>
      </c>
      <c r="H1408" s="149">
        <f t="shared" si="49"/>
        <v>97.182833760476413</v>
      </c>
      <c r="I1408" s="210">
        <v>30</v>
      </c>
      <c r="J1408" s="22">
        <v>0</v>
      </c>
    </row>
    <row r="1409" spans="3:11" x14ac:dyDescent="0.3">
      <c r="C1409" s="32" t="s">
        <v>47</v>
      </c>
      <c r="D1409" s="167" t="s">
        <v>344</v>
      </c>
      <c r="E1409" s="210">
        <v>13646277</v>
      </c>
      <c r="F1409" s="181">
        <v>0</v>
      </c>
      <c r="G1409" s="133">
        <f t="shared" si="48"/>
        <v>13646277</v>
      </c>
      <c r="H1409" s="149">
        <f t="shared" si="49"/>
        <v>0</v>
      </c>
      <c r="I1409" s="210">
        <v>42</v>
      </c>
      <c r="J1409" s="22">
        <v>0</v>
      </c>
    </row>
    <row r="1410" spans="3:11" x14ac:dyDescent="0.3">
      <c r="C1410" s="32" t="s">
        <v>49</v>
      </c>
      <c r="D1410" s="167" t="s">
        <v>345</v>
      </c>
      <c r="E1410" s="210">
        <v>6520898</v>
      </c>
      <c r="F1410" s="181">
        <v>6520898</v>
      </c>
      <c r="G1410" s="133">
        <f t="shared" si="48"/>
        <v>0</v>
      </c>
      <c r="H1410" s="149">
        <f t="shared" si="49"/>
        <v>100</v>
      </c>
      <c r="I1410" s="210">
        <v>17</v>
      </c>
      <c r="J1410" s="22" t="s">
        <v>21</v>
      </c>
    </row>
    <row r="1411" spans="3:11" x14ac:dyDescent="0.3">
      <c r="C1411" s="32" t="s">
        <v>51</v>
      </c>
      <c r="D1411" s="167" t="s">
        <v>346</v>
      </c>
      <c r="E1411" s="210">
        <v>508850</v>
      </c>
      <c r="F1411" s="181">
        <v>306200</v>
      </c>
      <c r="G1411" s="133">
        <f t="shared" si="48"/>
        <v>202650</v>
      </c>
      <c r="H1411" s="149">
        <f t="shared" si="49"/>
        <v>60.174904195735479</v>
      </c>
      <c r="I1411" s="210">
        <v>3</v>
      </c>
      <c r="J1411" s="22">
        <v>0</v>
      </c>
    </row>
    <row r="1412" spans="3:11" x14ac:dyDescent="0.3">
      <c r="C1412" s="32" t="s">
        <v>53</v>
      </c>
      <c r="D1412" s="167" t="s">
        <v>347</v>
      </c>
      <c r="E1412" s="210">
        <v>13300400</v>
      </c>
      <c r="F1412" s="181">
        <v>0</v>
      </c>
      <c r="G1412" s="133">
        <f t="shared" si="48"/>
        <v>13300400</v>
      </c>
      <c r="H1412" s="149">
        <f t="shared" si="49"/>
        <v>0</v>
      </c>
      <c r="I1412" s="210">
        <v>37</v>
      </c>
      <c r="J1412" s="22">
        <v>0</v>
      </c>
    </row>
    <row r="1413" spans="3:11" ht="19.5" thickBot="1" x14ac:dyDescent="0.35">
      <c r="C1413" s="272"/>
      <c r="D1413" s="273"/>
      <c r="E1413" s="274"/>
      <c r="F1413" s="275"/>
      <c r="G1413" s="276"/>
      <c r="H1413" s="277"/>
      <c r="I1413" s="278"/>
      <c r="J1413" s="279"/>
    </row>
    <row r="1414" spans="3:11" ht="19.5" thickBot="1" x14ac:dyDescent="0.35">
      <c r="C1414" s="280"/>
      <c r="D1414" s="281" t="s">
        <v>31</v>
      </c>
      <c r="E1414" s="220">
        <f>SUM(E1403:E1413)</f>
        <v>100251120</v>
      </c>
      <c r="F1414" s="282">
        <f>SUM(F1403:F1413)</f>
        <v>53668159</v>
      </c>
      <c r="G1414" s="283">
        <f>SUM(G1403:G1413)</f>
        <v>46582961</v>
      </c>
      <c r="H1414" s="401">
        <f>F1414/E1414*100</f>
        <v>53.533725109505014</v>
      </c>
      <c r="I1414" s="285">
        <f>SUM(I1403:I1413)</f>
        <v>279</v>
      </c>
      <c r="J1414" s="286">
        <v>2</v>
      </c>
    </row>
    <row r="1415" spans="3:11" x14ac:dyDescent="0.3">
      <c r="E1415" s="79"/>
    </row>
    <row r="1416" spans="3:11" x14ac:dyDescent="0.3">
      <c r="F1416" s="529"/>
      <c r="G1416" s="529"/>
      <c r="H1416" s="529"/>
      <c r="I1416" s="529"/>
      <c r="J1416" s="529"/>
      <c r="K1416" s="52"/>
    </row>
    <row r="1417" spans="3:11" x14ac:dyDescent="0.3">
      <c r="F1417" s="529" t="s">
        <v>420</v>
      </c>
      <c r="G1417" s="529"/>
      <c r="H1417" s="529"/>
      <c r="I1417" s="529"/>
      <c r="J1417" s="529"/>
      <c r="K1417" s="52"/>
    </row>
    <row r="1418" spans="3:11" x14ac:dyDescent="0.3">
      <c r="F1418" s="529" t="s">
        <v>33</v>
      </c>
      <c r="G1418" s="529"/>
      <c r="H1418" s="529"/>
      <c r="I1418" s="529"/>
      <c r="J1418" s="529"/>
      <c r="K1418" s="52"/>
    </row>
    <row r="1419" spans="3:11" x14ac:dyDescent="0.3">
      <c r="F1419" s="529" t="s">
        <v>421</v>
      </c>
      <c r="G1419" s="529"/>
      <c r="H1419" s="529"/>
      <c r="I1419" s="529"/>
      <c r="J1419" s="529"/>
      <c r="K1419" s="3"/>
    </row>
    <row r="1420" spans="3:11" x14ac:dyDescent="0.3">
      <c r="G1420" s="3"/>
      <c r="H1420" s="3"/>
      <c r="I1420" s="3"/>
      <c r="J1420" s="513"/>
      <c r="K1420" s="3"/>
    </row>
    <row r="1421" spans="3:11" x14ac:dyDescent="0.3">
      <c r="G1421" s="3"/>
      <c r="H1421" s="3"/>
      <c r="I1421" s="3"/>
      <c r="J1421" s="513"/>
      <c r="K1421" s="3"/>
    </row>
    <row r="1422" spans="3:11" x14ac:dyDescent="0.3">
      <c r="G1422" s="3"/>
      <c r="H1422" s="3"/>
      <c r="I1422" s="3"/>
      <c r="J1422" s="513"/>
      <c r="K1422" s="3"/>
    </row>
    <row r="1423" spans="3:11" x14ac:dyDescent="0.3">
      <c r="F1423" s="530" t="s">
        <v>422</v>
      </c>
      <c r="G1423" s="530"/>
      <c r="H1423" s="530"/>
      <c r="I1423" s="530"/>
      <c r="J1423" s="530"/>
      <c r="K1423" s="3"/>
    </row>
    <row r="1424" spans="3:11" x14ac:dyDescent="0.3">
      <c r="F1424" s="529" t="s">
        <v>35</v>
      </c>
      <c r="G1424" s="529"/>
      <c r="H1424" s="529"/>
      <c r="I1424" s="529"/>
      <c r="J1424" s="529"/>
      <c r="K1424" s="52"/>
    </row>
    <row r="1425" spans="3:11" x14ac:dyDescent="0.3">
      <c r="F1425" s="529" t="s">
        <v>423</v>
      </c>
      <c r="G1425" s="529"/>
      <c r="H1425" s="529"/>
      <c r="I1425" s="529"/>
      <c r="J1425" s="529"/>
      <c r="K1425" s="52"/>
    </row>
    <row r="1434" spans="3:11" x14ac:dyDescent="0.3">
      <c r="C1434" s="529" t="s">
        <v>415</v>
      </c>
      <c r="D1434" s="529"/>
      <c r="E1434" s="529"/>
      <c r="F1434" s="529"/>
      <c r="G1434" s="529"/>
      <c r="H1434" s="529"/>
      <c r="I1434" s="529"/>
      <c r="J1434" s="529"/>
    </row>
    <row r="1435" spans="3:11" x14ac:dyDescent="0.3">
      <c r="C1435" s="529" t="s">
        <v>348</v>
      </c>
      <c r="D1435" s="529"/>
      <c r="E1435" s="529"/>
      <c r="F1435" s="529"/>
      <c r="G1435" s="529"/>
      <c r="H1435" s="529"/>
      <c r="I1435" s="529"/>
      <c r="J1435" s="529"/>
    </row>
    <row r="1436" spans="3:11" x14ac:dyDescent="0.3">
      <c r="C1436" s="515" t="s">
        <v>425</v>
      </c>
      <c r="D1436" s="515"/>
      <c r="E1436" s="515"/>
      <c r="F1436" s="515"/>
      <c r="G1436" s="515"/>
      <c r="H1436" s="515"/>
      <c r="I1436" s="515"/>
      <c r="J1436" s="515"/>
    </row>
    <row r="1437" spans="3:11" ht="19.5" thickBot="1" x14ac:dyDescent="0.35">
      <c r="C1437" s="53"/>
      <c r="D1437" s="53"/>
      <c r="E1437" s="54"/>
      <c r="F1437" s="53"/>
      <c r="G1437" s="53"/>
      <c r="H1437" s="288"/>
      <c r="I1437" s="53"/>
    </row>
    <row r="1438" spans="3:11" x14ac:dyDescent="0.3">
      <c r="C1438" s="576" t="s">
        <v>2</v>
      </c>
      <c r="D1438" s="576" t="s">
        <v>406</v>
      </c>
      <c r="E1438" s="578" t="s">
        <v>4</v>
      </c>
      <c r="F1438" s="572" t="s">
        <v>5</v>
      </c>
      <c r="G1438" s="572" t="s">
        <v>6</v>
      </c>
      <c r="H1438" s="580" t="s">
        <v>7</v>
      </c>
      <c r="I1438" s="261" t="s">
        <v>8</v>
      </c>
      <c r="J1438" s="574" t="s">
        <v>9</v>
      </c>
    </row>
    <row r="1439" spans="3:11" ht="19.5" thickBot="1" x14ac:dyDescent="0.35">
      <c r="C1439" s="577"/>
      <c r="D1439" s="577"/>
      <c r="E1439" s="579"/>
      <c r="F1439" s="573"/>
      <c r="G1439" s="573"/>
      <c r="H1439" s="581"/>
      <c r="I1439" s="262" t="s">
        <v>10</v>
      </c>
      <c r="J1439" s="575"/>
    </row>
    <row r="1440" spans="3:11" x14ac:dyDescent="0.3">
      <c r="C1440" s="32"/>
      <c r="D1440" s="35"/>
      <c r="E1440" s="39"/>
      <c r="F1440" s="12"/>
      <c r="G1440" s="23"/>
      <c r="H1440" s="12"/>
      <c r="I1440" s="216"/>
      <c r="J1440" s="193"/>
    </row>
    <row r="1441" spans="3:11" x14ac:dyDescent="0.3">
      <c r="C1441" s="32"/>
      <c r="D1441" s="35"/>
      <c r="E1441" s="39"/>
      <c r="F1441" s="12"/>
      <c r="G1441" s="23"/>
      <c r="H1441" s="12"/>
      <c r="I1441" s="216"/>
      <c r="J1441" s="193"/>
    </row>
    <row r="1442" spans="3:11" x14ac:dyDescent="0.3">
      <c r="C1442" s="32" t="s">
        <v>129</v>
      </c>
      <c r="D1442" s="68" t="s">
        <v>349</v>
      </c>
      <c r="E1442" s="407">
        <v>786453301</v>
      </c>
      <c r="F1442" s="83">
        <v>0</v>
      </c>
      <c r="G1442" s="133">
        <f>E1442-F1442</f>
        <v>786453301</v>
      </c>
      <c r="H1442" s="62">
        <f>F1442/E1442*100</f>
        <v>0</v>
      </c>
      <c r="I1442" s="408">
        <v>183</v>
      </c>
      <c r="J1442" s="194">
        <v>0</v>
      </c>
    </row>
    <row r="1443" spans="3:11" x14ac:dyDescent="0.3">
      <c r="C1443" s="32"/>
      <c r="D1443" s="68"/>
      <c r="E1443" s="407"/>
      <c r="F1443" s="83"/>
      <c r="G1443" s="133"/>
      <c r="H1443" s="83"/>
      <c r="I1443" s="408"/>
      <c r="J1443" s="194"/>
    </row>
    <row r="1444" spans="3:11" x14ac:dyDescent="0.3">
      <c r="C1444" s="32"/>
      <c r="D1444" s="68"/>
      <c r="E1444" s="407"/>
      <c r="F1444" s="83"/>
      <c r="G1444" s="133"/>
      <c r="H1444" s="83"/>
      <c r="I1444" s="408"/>
      <c r="J1444" s="194"/>
    </row>
    <row r="1445" spans="3:11" x14ac:dyDescent="0.3">
      <c r="C1445" s="7"/>
      <c r="D1445" s="89" t="s">
        <v>350</v>
      </c>
      <c r="E1445" s="367">
        <f>SUM(E1442)</f>
        <v>786453301</v>
      </c>
      <c r="F1445" s="368">
        <f>SUM(F1442)</f>
        <v>0</v>
      </c>
      <c r="G1445" s="369">
        <f>SUM(G1442)</f>
        <v>786453301</v>
      </c>
      <c r="H1445" s="364">
        <f>F1445/E1445*100</f>
        <v>0</v>
      </c>
      <c r="I1445" s="409">
        <f>SUM(I1442)</f>
        <v>183</v>
      </c>
      <c r="J1445" s="410">
        <v>0</v>
      </c>
    </row>
    <row r="1446" spans="3:11" x14ac:dyDescent="0.3">
      <c r="C1446" s="411"/>
      <c r="D1446" s="412"/>
      <c r="E1446" s="413"/>
      <c r="F1446" s="414"/>
      <c r="G1446" s="415"/>
      <c r="H1446" s="414"/>
      <c r="I1446" s="416"/>
      <c r="J1446" s="417"/>
    </row>
    <row r="1447" spans="3:11" x14ac:dyDescent="0.3">
      <c r="C1447"/>
      <c r="D1447"/>
      <c r="E1447"/>
      <c r="F1447"/>
      <c r="G1447"/>
      <c r="H1447"/>
      <c r="I1447"/>
      <c r="J1447" s="459"/>
    </row>
    <row r="1448" spans="3:11" x14ac:dyDescent="0.3">
      <c r="C1448"/>
      <c r="D1448"/>
      <c r="E1448"/>
      <c r="F1448"/>
      <c r="G1448"/>
      <c r="H1448"/>
      <c r="I1448"/>
      <c r="J1448" s="459"/>
    </row>
    <row r="1449" spans="3:11" x14ac:dyDescent="0.3">
      <c r="F1449" s="529" t="s">
        <v>420</v>
      </c>
      <c r="G1449" s="529"/>
      <c r="H1449" s="529"/>
      <c r="I1449" s="529"/>
      <c r="J1449" s="529"/>
      <c r="K1449" s="52"/>
    </row>
    <row r="1450" spans="3:11" x14ac:dyDescent="0.3">
      <c r="F1450" s="529" t="s">
        <v>33</v>
      </c>
      <c r="G1450" s="529"/>
      <c r="H1450" s="529"/>
      <c r="I1450" s="529"/>
      <c r="J1450" s="529"/>
      <c r="K1450" s="52"/>
    </row>
    <row r="1451" spans="3:11" x14ac:dyDescent="0.3">
      <c r="F1451" s="529" t="s">
        <v>421</v>
      </c>
      <c r="G1451" s="529"/>
      <c r="H1451" s="529"/>
      <c r="I1451" s="529"/>
      <c r="J1451" s="529"/>
      <c r="K1451" s="3"/>
    </row>
    <row r="1452" spans="3:11" x14ac:dyDescent="0.3">
      <c r="G1452" s="3"/>
      <c r="H1452" s="3"/>
      <c r="I1452" s="3"/>
      <c r="J1452" s="513"/>
      <c r="K1452" s="3"/>
    </row>
    <row r="1453" spans="3:11" x14ac:dyDescent="0.3">
      <c r="G1453" s="3"/>
      <c r="H1453" s="3"/>
      <c r="I1453" s="3"/>
      <c r="J1453" s="513"/>
      <c r="K1453" s="3"/>
    </row>
    <row r="1454" spans="3:11" x14ac:dyDescent="0.3">
      <c r="G1454" s="3"/>
      <c r="H1454" s="3"/>
      <c r="I1454" s="3"/>
      <c r="J1454" s="513"/>
      <c r="K1454" s="3"/>
    </row>
    <row r="1455" spans="3:11" x14ac:dyDescent="0.3">
      <c r="F1455" s="530" t="s">
        <v>422</v>
      </c>
      <c r="G1455" s="530"/>
      <c r="H1455" s="530"/>
      <c r="I1455" s="530"/>
      <c r="J1455" s="530"/>
      <c r="K1455" s="3"/>
    </row>
    <row r="1456" spans="3:11" x14ac:dyDescent="0.3">
      <c r="F1456" s="529" t="s">
        <v>35</v>
      </c>
      <c r="G1456" s="529"/>
      <c r="H1456" s="529"/>
      <c r="I1456" s="529"/>
      <c r="J1456" s="529"/>
      <c r="K1456" s="52"/>
    </row>
    <row r="1457" spans="6:11" x14ac:dyDescent="0.3">
      <c r="F1457" s="529" t="s">
        <v>423</v>
      </c>
      <c r="G1457" s="529"/>
      <c r="H1457" s="529"/>
      <c r="I1457" s="529"/>
      <c r="J1457" s="529"/>
      <c r="K1457" s="52"/>
    </row>
    <row r="1488" spans="3:10" x14ac:dyDescent="0.3">
      <c r="C1488" s="529" t="s">
        <v>415</v>
      </c>
      <c r="D1488" s="529"/>
      <c r="E1488" s="529"/>
      <c r="F1488" s="529"/>
      <c r="G1488" s="529"/>
      <c r="H1488" s="529"/>
      <c r="I1488" s="529"/>
      <c r="J1488" s="529"/>
    </row>
    <row r="1489" spans="3:11" x14ac:dyDescent="0.3">
      <c r="C1489" s="529" t="s">
        <v>351</v>
      </c>
      <c r="D1489" s="529"/>
      <c r="E1489" s="529"/>
      <c r="F1489" s="529"/>
      <c r="G1489" s="529"/>
      <c r="H1489" s="529"/>
      <c r="I1489" s="529"/>
      <c r="J1489" s="529"/>
    </row>
    <row r="1490" spans="3:11" x14ac:dyDescent="0.3">
      <c r="C1490" s="515" t="s">
        <v>425</v>
      </c>
      <c r="D1490" s="515"/>
      <c r="E1490" s="515"/>
      <c r="F1490" s="515"/>
      <c r="G1490" s="515"/>
      <c r="H1490" s="515"/>
      <c r="I1490" s="515"/>
      <c r="J1490" s="515"/>
    </row>
    <row r="1491" spans="3:11" ht="19.5" thickBot="1" x14ac:dyDescent="0.35">
      <c r="C1491" s="53"/>
      <c r="D1491" s="53"/>
      <c r="E1491" s="54"/>
      <c r="F1491" s="53"/>
      <c r="G1491" s="53"/>
      <c r="H1491" s="53"/>
      <c r="I1491" s="53"/>
    </row>
    <row r="1492" spans="3:11" x14ac:dyDescent="0.3">
      <c r="C1492" s="570" t="s">
        <v>2</v>
      </c>
      <c r="D1492" s="570" t="s">
        <v>406</v>
      </c>
      <c r="E1492" s="582" t="s">
        <v>4</v>
      </c>
      <c r="F1492" s="572" t="s">
        <v>5</v>
      </c>
      <c r="G1492" s="572" t="s">
        <v>6</v>
      </c>
      <c r="H1492" s="572" t="s">
        <v>7</v>
      </c>
      <c r="I1492" s="261" t="s">
        <v>8</v>
      </c>
      <c r="J1492" s="574" t="s">
        <v>9</v>
      </c>
    </row>
    <row r="1493" spans="3:11" ht="19.5" thickBot="1" x14ac:dyDescent="0.35">
      <c r="C1493" s="571"/>
      <c r="D1493" s="571"/>
      <c r="E1493" s="583"/>
      <c r="F1493" s="573"/>
      <c r="G1493" s="573"/>
      <c r="H1493" s="573"/>
      <c r="I1493" s="262" t="s">
        <v>10</v>
      </c>
      <c r="J1493" s="575"/>
    </row>
    <row r="1494" spans="3:11" x14ac:dyDescent="0.3">
      <c r="C1494" s="427"/>
      <c r="D1494" s="428"/>
      <c r="E1494" s="429"/>
      <c r="F1494" s="430"/>
      <c r="G1494" s="431"/>
      <c r="H1494" s="432"/>
      <c r="I1494" s="433"/>
      <c r="J1494" s="434"/>
    </row>
    <row r="1495" spans="3:11" x14ac:dyDescent="0.3">
      <c r="C1495" s="32">
        <v>1</v>
      </c>
      <c r="D1495" s="167" t="s">
        <v>352</v>
      </c>
      <c r="E1495" s="435">
        <v>147591702</v>
      </c>
      <c r="F1495" s="269">
        <v>147591702</v>
      </c>
      <c r="G1495" s="133">
        <f>E1495-F1495</f>
        <v>0</v>
      </c>
      <c r="H1495" s="62">
        <f>F1495/E1495*100</f>
        <v>100</v>
      </c>
      <c r="I1495" s="408">
        <v>186</v>
      </c>
      <c r="J1495" s="194" t="s">
        <v>21</v>
      </c>
    </row>
    <row r="1496" spans="3:11" ht="19.5" thickBot="1" x14ac:dyDescent="0.35">
      <c r="C1496" s="280"/>
      <c r="D1496" s="273"/>
      <c r="E1496" s="274"/>
      <c r="F1496" s="275"/>
      <c r="G1496" s="276"/>
      <c r="H1496" s="252"/>
      <c r="I1496" s="310"/>
      <c r="J1496" s="286"/>
    </row>
    <row r="1497" spans="3:11" ht="19.5" thickBot="1" x14ac:dyDescent="0.35">
      <c r="C1497" s="280"/>
      <c r="D1497" s="281" t="s">
        <v>42</v>
      </c>
      <c r="E1497" s="220">
        <f>SUM(E1495:E1496)</f>
        <v>147591702</v>
      </c>
      <c r="F1497" s="282">
        <f>SUM(F1495:F1496)</f>
        <v>147591702</v>
      </c>
      <c r="G1497" s="283">
        <f>SUM(G1495:G1496)</f>
        <v>0</v>
      </c>
      <c r="H1497" s="401">
        <f>F1497/E1497*100</f>
        <v>100</v>
      </c>
      <c r="I1497" s="285">
        <f>SUM(I1495:I1496)</f>
        <v>186</v>
      </c>
      <c r="J1497" s="286">
        <v>1</v>
      </c>
    </row>
    <row r="1498" spans="3:11" x14ac:dyDescent="0.3">
      <c r="E1498" s="79"/>
    </row>
    <row r="1499" spans="3:11" x14ac:dyDescent="0.3">
      <c r="F1499" s="529"/>
      <c r="G1499" s="529"/>
      <c r="H1499" s="529"/>
      <c r="I1499" s="529"/>
      <c r="J1499" s="529"/>
    </row>
    <row r="1500" spans="3:11" x14ac:dyDescent="0.3">
      <c r="F1500" s="529" t="s">
        <v>420</v>
      </c>
      <c r="G1500" s="529"/>
      <c r="H1500" s="529"/>
      <c r="I1500" s="529"/>
      <c r="J1500" s="529"/>
      <c r="K1500" s="52"/>
    </row>
    <row r="1501" spans="3:11" x14ac:dyDescent="0.3">
      <c r="F1501" s="529" t="s">
        <v>33</v>
      </c>
      <c r="G1501" s="529"/>
      <c r="H1501" s="529"/>
      <c r="I1501" s="529"/>
      <c r="J1501" s="529"/>
      <c r="K1501" s="52"/>
    </row>
    <row r="1502" spans="3:11" x14ac:dyDescent="0.3">
      <c r="F1502" s="529" t="s">
        <v>421</v>
      </c>
      <c r="G1502" s="529"/>
      <c r="H1502" s="529"/>
      <c r="I1502" s="529"/>
      <c r="J1502" s="529"/>
      <c r="K1502" s="3"/>
    </row>
    <row r="1503" spans="3:11" x14ac:dyDescent="0.3">
      <c r="G1503" s="3"/>
      <c r="H1503" s="3"/>
      <c r="I1503" s="3"/>
      <c r="J1503" s="513"/>
      <c r="K1503" s="3"/>
    </row>
    <row r="1504" spans="3:11" x14ac:dyDescent="0.3">
      <c r="G1504" s="3"/>
      <c r="H1504" s="3"/>
      <c r="I1504" s="3"/>
      <c r="J1504" s="513"/>
      <c r="K1504" s="3"/>
    </row>
    <row r="1505" spans="3:11" x14ac:dyDescent="0.3">
      <c r="G1505" s="3"/>
      <c r="H1505" s="3"/>
      <c r="I1505" s="3"/>
      <c r="J1505" s="513"/>
      <c r="K1505" s="3"/>
    </row>
    <row r="1506" spans="3:11" x14ac:dyDescent="0.3">
      <c r="F1506" s="530" t="s">
        <v>422</v>
      </c>
      <c r="G1506" s="530"/>
      <c r="H1506" s="530"/>
      <c r="I1506" s="530"/>
      <c r="J1506" s="530"/>
      <c r="K1506" s="3"/>
    </row>
    <row r="1507" spans="3:11" x14ac:dyDescent="0.3">
      <c r="F1507" s="529" t="s">
        <v>35</v>
      </c>
      <c r="G1507" s="529"/>
      <c r="H1507" s="529"/>
      <c r="I1507" s="529"/>
      <c r="J1507" s="529"/>
      <c r="K1507" s="52"/>
    </row>
    <row r="1508" spans="3:11" x14ac:dyDescent="0.3">
      <c r="F1508" s="529" t="s">
        <v>423</v>
      </c>
      <c r="G1508" s="529"/>
      <c r="H1508" s="529"/>
      <c r="I1508" s="529"/>
      <c r="J1508" s="529"/>
      <c r="K1508" s="52"/>
    </row>
    <row r="1512" spans="3:11" x14ac:dyDescent="0.3">
      <c r="C1512" s="529" t="s">
        <v>415</v>
      </c>
      <c r="D1512" s="529"/>
      <c r="E1512" s="529"/>
      <c r="F1512" s="529"/>
      <c r="G1512" s="529"/>
      <c r="H1512" s="529"/>
      <c r="I1512" s="529"/>
      <c r="J1512" s="529"/>
    </row>
    <row r="1513" spans="3:11" x14ac:dyDescent="0.3">
      <c r="C1513" s="529" t="s">
        <v>416</v>
      </c>
      <c r="D1513" s="529"/>
      <c r="E1513" s="529"/>
      <c r="F1513" s="529"/>
      <c r="G1513" s="529"/>
      <c r="H1513" s="529"/>
      <c r="I1513" s="529"/>
      <c r="J1513" s="529"/>
    </row>
    <row r="1514" spans="3:11" x14ac:dyDescent="0.3">
      <c r="C1514" s="515" t="s">
        <v>425</v>
      </c>
      <c r="D1514" s="515"/>
      <c r="E1514" s="515"/>
      <c r="F1514" s="515"/>
      <c r="G1514" s="515"/>
      <c r="H1514" s="515"/>
      <c r="I1514" s="515"/>
      <c r="J1514" s="515"/>
    </row>
    <row r="1515" spans="3:11" ht="19.5" thickBot="1" x14ac:dyDescent="0.35">
      <c r="C1515" s="476"/>
      <c r="D1515" s="476"/>
      <c r="E1515" s="477"/>
      <c r="F1515" s="476"/>
      <c r="G1515" s="476"/>
      <c r="H1515" s="478"/>
      <c r="I1515" s="476"/>
    </row>
    <row r="1516" spans="3:11" x14ac:dyDescent="0.3">
      <c r="C1516" s="576" t="s">
        <v>2</v>
      </c>
      <c r="D1516" s="576" t="s">
        <v>406</v>
      </c>
      <c r="E1516" s="578" t="s">
        <v>4</v>
      </c>
      <c r="F1516" s="572" t="s">
        <v>5</v>
      </c>
      <c r="G1516" s="572" t="s">
        <v>6</v>
      </c>
      <c r="H1516" s="580" t="s">
        <v>7</v>
      </c>
      <c r="I1516" s="261" t="s">
        <v>8</v>
      </c>
      <c r="J1516" s="574" t="s">
        <v>9</v>
      </c>
    </row>
    <row r="1517" spans="3:11" ht="19.5" thickBot="1" x14ac:dyDescent="0.35">
      <c r="C1517" s="577"/>
      <c r="D1517" s="577"/>
      <c r="E1517" s="579"/>
      <c r="F1517" s="573"/>
      <c r="G1517" s="573"/>
      <c r="H1517" s="581"/>
      <c r="I1517" s="262" t="s">
        <v>10</v>
      </c>
      <c r="J1517" s="575"/>
    </row>
    <row r="1518" spans="3:11" x14ac:dyDescent="0.3">
      <c r="C1518" s="32"/>
      <c r="D1518" s="35"/>
      <c r="E1518" s="39"/>
      <c r="F1518" s="12"/>
      <c r="G1518" s="23"/>
      <c r="H1518" s="12"/>
      <c r="I1518" s="216"/>
      <c r="J1518" s="193"/>
    </row>
    <row r="1519" spans="3:11" x14ac:dyDescent="0.3">
      <c r="C1519" s="32"/>
      <c r="D1519" s="35"/>
      <c r="E1519" s="39"/>
      <c r="F1519" s="12"/>
      <c r="G1519" s="23"/>
      <c r="H1519" s="12"/>
      <c r="I1519" s="216"/>
      <c r="J1519" s="193"/>
    </row>
    <row r="1520" spans="3:11" x14ac:dyDescent="0.3">
      <c r="C1520" s="32" t="s">
        <v>129</v>
      </c>
      <c r="D1520" s="68" t="s">
        <v>417</v>
      </c>
      <c r="E1520" s="407">
        <v>30485130</v>
      </c>
      <c r="F1520" s="83">
        <v>7977322</v>
      </c>
      <c r="G1520" s="133">
        <f>E1520-F1520</f>
        <v>22507808</v>
      </c>
      <c r="H1520" s="62">
        <f>F1520/E1520*100</f>
        <v>26.167912027929685</v>
      </c>
      <c r="I1520" s="408">
        <v>51</v>
      </c>
      <c r="J1520" s="194">
        <v>0</v>
      </c>
    </row>
    <row r="1521" spans="3:11" x14ac:dyDescent="0.3">
      <c r="C1521" s="32"/>
      <c r="D1521" s="68"/>
      <c r="E1521" s="407"/>
      <c r="F1521" s="83"/>
      <c r="G1521" s="133"/>
      <c r="H1521" s="83"/>
      <c r="I1521" s="408"/>
      <c r="J1521" s="194"/>
    </row>
    <row r="1522" spans="3:11" x14ac:dyDescent="0.3">
      <c r="C1522" s="32"/>
      <c r="D1522" s="68"/>
      <c r="E1522" s="407"/>
      <c r="F1522" s="83"/>
      <c r="G1522" s="133"/>
      <c r="H1522" s="83"/>
      <c r="I1522" s="408"/>
      <c r="J1522" s="194"/>
    </row>
    <row r="1523" spans="3:11" x14ac:dyDescent="0.3">
      <c r="C1523" s="7"/>
      <c r="D1523" s="89" t="s">
        <v>350</v>
      </c>
      <c r="E1523" s="367">
        <f>SUM(E1520)</f>
        <v>30485130</v>
      </c>
      <c r="F1523" s="368">
        <f>SUM(F1520)</f>
        <v>7977322</v>
      </c>
      <c r="G1523" s="369">
        <f>SUM(G1520)</f>
        <v>22507808</v>
      </c>
      <c r="H1523" s="364">
        <f>F1523/E1523*100</f>
        <v>26.167912027929685</v>
      </c>
      <c r="I1523" s="409">
        <f>SUM(I1520)</f>
        <v>51</v>
      </c>
      <c r="J1523" s="410">
        <v>0</v>
      </c>
    </row>
    <row r="1524" spans="3:11" x14ac:dyDescent="0.3">
      <c r="C1524" s="411"/>
      <c r="D1524" s="412"/>
      <c r="E1524" s="413"/>
      <c r="F1524" s="414"/>
      <c r="G1524" s="415"/>
      <c r="H1524" s="414"/>
      <c r="I1524" s="416"/>
      <c r="J1524" s="417"/>
    </row>
    <row r="1525" spans="3:11" x14ac:dyDescent="0.3">
      <c r="C1525"/>
      <c r="D1525"/>
      <c r="E1525"/>
      <c r="F1525"/>
      <c r="G1525"/>
      <c r="H1525"/>
      <c r="I1525"/>
      <c r="J1525" s="459"/>
    </row>
    <row r="1526" spans="3:11" x14ac:dyDescent="0.3">
      <c r="C1526"/>
      <c r="D1526"/>
      <c r="E1526"/>
      <c r="F1526"/>
      <c r="G1526"/>
      <c r="H1526"/>
      <c r="I1526"/>
      <c r="J1526" s="459"/>
    </row>
    <row r="1527" spans="3:11" x14ac:dyDescent="0.3">
      <c r="F1527" s="529" t="s">
        <v>420</v>
      </c>
      <c r="G1527" s="529"/>
      <c r="H1527" s="529"/>
      <c r="I1527" s="529"/>
      <c r="J1527" s="529"/>
      <c r="K1527" s="52"/>
    </row>
    <row r="1528" spans="3:11" x14ac:dyDescent="0.3">
      <c r="F1528" s="529" t="s">
        <v>33</v>
      </c>
      <c r="G1528" s="529"/>
      <c r="H1528" s="529"/>
      <c r="I1528" s="529"/>
      <c r="J1528" s="529"/>
      <c r="K1528" s="52"/>
    </row>
    <row r="1529" spans="3:11" x14ac:dyDescent="0.3">
      <c r="F1529" s="529" t="s">
        <v>421</v>
      </c>
      <c r="G1529" s="529"/>
      <c r="H1529" s="529"/>
      <c r="I1529" s="529"/>
      <c r="J1529" s="529"/>
      <c r="K1529" s="3"/>
    </row>
    <row r="1530" spans="3:11" x14ac:dyDescent="0.3">
      <c r="G1530" s="3"/>
      <c r="H1530" s="3"/>
      <c r="I1530" s="3"/>
      <c r="J1530" s="513"/>
      <c r="K1530" s="3"/>
    </row>
    <row r="1531" spans="3:11" x14ac:dyDescent="0.3">
      <c r="G1531" s="3"/>
      <c r="H1531" s="3"/>
      <c r="I1531" s="3"/>
      <c r="J1531" s="513"/>
      <c r="K1531" s="3"/>
    </row>
    <row r="1532" spans="3:11" x14ac:dyDescent="0.3">
      <c r="G1532" s="3"/>
      <c r="H1532" s="3"/>
      <c r="I1532" s="3"/>
      <c r="J1532" s="513"/>
      <c r="K1532" s="3"/>
    </row>
    <row r="1533" spans="3:11" x14ac:dyDescent="0.3">
      <c r="F1533" s="530" t="s">
        <v>422</v>
      </c>
      <c r="G1533" s="530"/>
      <c r="H1533" s="530"/>
      <c r="I1533" s="530"/>
      <c r="J1533" s="530"/>
      <c r="K1533" s="3"/>
    </row>
    <row r="1534" spans="3:11" x14ac:dyDescent="0.3">
      <c r="F1534" s="529" t="s">
        <v>35</v>
      </c>
      <c r="G1534" s="529"/>
      <c r="H1534" s="529"/>
      <c r="I1534" s="529"/>
      <c r="J1534" s="529"/>
      <c r="K1534" s="52"/>
    </row>
    <row r="1535" spans="3:11" x14ac:dyDescent="0.3">
      <c r="F1535" s="529" t="s">
        <v>423</v>
      </c>
      <c r="G1535" s="529"/>
      <c r="H1535" s="529"/>
      <c r="I1535" s="529"/>
      <c r="J1535" s="529"/>
      <c r="K1535" s="52"/>
    </row>
  </sheetData>
  <mergeCells count="550">
    <mergeCell ref="F1535:J1535"/>
    <mergeCell ref="F895:J895"/>
    <mergeCell ref="F949:J949"/>
    <mergeCell ref="F999:J999"/>
    <mergeCell ref="F1056:J1056"/>
    <mergeCell ref="F1115:J1115"/>
    <mergeCell ref="F1180:J1180"/>
    <mergeCell ref="F1243:J1243"/>
    <mergeCell ref="F1288:J1288"/>
    <mergeCell ref="F1330:J1330"/>
    <mergeCell ref="F1527:J1527"/>
    <mergeCell ref="F1528:J1528"/>
    <mergeCell ref="F1529:J1529"/>
    <mergeCell ref="F1533:J1533"/>
    <mergeCell ref="F1534:J1534"/>
    <mergeCell ref="C1512:J1512"/>
    <mergeCell ref="C1513:J1513"/>
    <mergeCell ref="C1514:J1514"/>
    <mergeCell ref="C1516:C1517"/>
    <mergeCell ref="D1516:D1517"/>
    <mergeCell ref="E1516:E1517"/>
    <mergeCell ref="F1516:F1517"/>
    <mergeCell ref="G1516:G1517"/>
    <mergeCell ref="H1516:H1517"/>
    <mergeCell ref="F396:J396"/>
    <mergeCell ref="F444:J444"/>
    <mergeCell ref="F507:J507"/>
    <mergeCell ref="F557:J557"/>
    <mergeCell ref="F617:J617"/>
    <mergeCell ref="F679:J679"/>
    <mergeCell ref="F737:J737"/>
    <mergeCell ref="F781:J781"/>
    <mergeCell ref="F839:J839"/>
    <mergeCell ref="F837:J837"/>
    <mergeCell ref="F838:J838"/>
    <mergeCell ref="C802:J802"/>
    <mergeCell ref="C803:J803"/>
    <mergeCell ref="C805:C806"/>
    <mergeCell ref="D805:D806"/>
    <mergeCell ref="E805:E806"/>
    <mergeCell ref="F805:F806"/>
    <mergeCell ref="G805:G806"/>
    <mergeCell ref="H805:H806"/>
    <mergeCell ref="J805:J806"/>
    <mergeCell ref="F774:J774"/>
    <mergeCell ref="F775:J775"/>
    <mergeCell ref="F779:J779"/>
    <mergeCell ref="F780:J780"/>
    <mergeCell ref="J1516:J1517"/>
    <mergeCell ref="F1506:J1506"/>
    <mergeCell ref="F1507:J1507"/>
    <mergeCell ref="J1492:J1493"/>
    <mergeCell ref="F1499:J1499"/>
    <mergeCell ref="F1500:J1500"/>
    <mergeCell ref="F1501:J1501"/>
    <mergeCell ref="F1502:J1502"/>
    <mergeCell ref="F1508:J1508"/>
    <mergeCell ref="F1456:J1456"/>
    <mergeCell ref="C1488:J1488"/>
    <mergeCell ref="C1489:J1489"/>
    <mergeCell ref="C1490:J1490"/>
    <mergeCell ref="C1492:C1493"/>
    <mergeCell ref="D1492:D1493"/>
    <mergeCell ref="E1492:E1493"/>
    <mergeCell ref="F1492:F1493"/>
    <mergeCell ref="G1492:G1493"/>
    <mergeCell ref="H1492:H1493"/>
    <mergeCell ref="F1457:J1457"/>
    <mergeCell ref="J1438:J1439"/>
    <mergeCell ref="F1449:J1449"/>
    <mergeCell ref="F1450:J1450"/>
    <mergeCell ref="F1451:J1451"/>
    <mergeCell ref="F1455:J1455"/>
    <mergeCell ref="F1424:J1424"/>
    <mergeCell ref="C1434:J1434"/>
    <mergeCell ref="C1435:J1435"/>
    <mergeCell ref="C1436:J1436"/>
    <mergeCell ref="C1438:C1439"/>
    <mergeCell ref="D1438:D1439"/>
    <mergeCell ref="E1438:E1439"/>
    <mergeCell ref="F1438:F1439"/>
    <mergeCell ref="G1438:G1439"/>
    <mergeCell ref="H1438:H1439"/>
    <mergeCell ref="F1425:J1425"/>
    <mergeCell ref="F1416:J1416"/>
    <mergeCell ref="F1417:J1417"/>
    <mergeCell ref="F1418:J1418"/>
    <mergeCell ref="F1419:J1419"/>
    <mergeCell ref="F1423:J1423"/>
    <mergeCell ref="C1397:J1397"/>
    <mergeCell ref="C1398:J1398"/>
    <mergeCell ref="C1400:C1401"/>
    <mergeCell ref="D1400:D1401"/>
    <mergeCell ref="E1400:E1401"/>
    <mergeCell ref="F1400:F1401"/>
    <mergeCell ref="G1400:G1401"/>
    <mergeCell ref="H1400:H1401"/>
    <mergeCell ref="J1400:J1401"/>
    <mergeCell ref="F1368:J1368"/>
    <mergeCell ref="F1369:J1369"/>
    <mergeCell ref="C1396:J1396"/>
    <mergeCell ref="C1359:D1359"/>
    <mergeCell ref="F1361:J1361"/>
    <mergeCell ref="F1362:J1362"/>
    <mergeCell ref="F1363:J1363"/>
    <mergeCell ref="F1364:J1364"/>
    <mergeCell ref="F1370:J1370"/>
    <mergeCell ref="C1347:J1347"/>
    <mergeCell ref="C1348:J1348"/>
    <mergeCell ref="C1350:C1351"/>
    <mergeCell ref="D1350:D1351"/>
    <mergeCell ref="E1350:E1351"/>
    <mergeCell ref="F1350:F1351"/>
    <mergeCell ref="G1350:G1351"/>
    <mergeCell ref="H1350:H1351"/>
    <mergeCell ref="J1350:J1351"/>
    <mergeCell ref="F1328:J1328"/>
    <mergeCell ref="F1329:J1329"/>
    <mergeCell ref="C1346:J1346"/>
    <mergeCell ref="C1319:D1319"/>
    <mergeCell ref="F1321:J1321"/>
    <mergeCell ref="F1322:J1322"/>
    <mergeCell ref="F1323:J1323"/>
    <mergeCell ref="F1324:J1324"/>
    <mergeCell ref="C1307:J1307"/>
    <mergeCell ref="C1308:J1308"/>
    <mergeCell ref="C1310:C1311"/>
    <mergeCell ref="D1310:D1311"/>
    <mergeCell ref="E1310:E1311"/>
    <mergeCell ref="F1310:F1311"/>
    <mergeCell ref="G1310:G1311"/>
    <mergeCell ref="H1310:H1311"/>
    <mergeCell ref="J1310:J1311"/>
    <mergeCell ref="F1286:J1286"/>
    <mergeCell ref="F1287:J1287"/>
    <mergeCell ref="C1293:F1293"/>
    <mergeCell ref="C1294:F1294"/>
    <mergeCell ref="C1306:J1306"/>
    <mergeCell ref="J1268:J1269"/>
    <mergeCell ref="C1277:D1277"/>
    <mergeCell ref="F1279:J1279"/>
    <mergeCell ref="F1280:J1280"/>
    <mergeCell ref="F1281:J1281"/>
    <mergeCell ref="F1282:J1282"/>
    <mergeCell ref="C1268:C1269"/>
    <mergeCell ref="D1268:D1269"/>
    <mergeCell ref="E1268:E1269"/>
    <mergeCell ref="F1268:F1269"/>
    <mergeCell ref="G1268:G1269"/>
    <mergeCell ref="H1268:H1269"/>
    <mergeCell ref="F1241:J1241"/>
    <mergeCell ref="F1242:J1242"/>
    <mergeCell ref="C1264:J1264"/>
    <mergeCell ref="C1265:J1265"/>
    <mergeCell ref="C1266:J1266"/>
    <mergeCell ref="C1230:D1230"/>
    <mergeCell ref="C1232:D1232"/>
    <mergeCell ref="F1234:J1234"/>
    <mergeCell ref="F1235:J1235"/>
    <mergeCell ref="F1236:J1236"/>
    <mergeCell ref="F1237:J1237"/>
    <mergeCell ref="C1203:J1203"/>
    <mergeCell ref="C1205:C1206"/>
    <mergeCell ref="D1205:D1206"/>
    <mergeCell ref="E1205:E1206"/>
    <mergeCell ref="F1205:F1206"/>
    <mergeCell ref="G1205:G1206"/>
    <mergeCell ref="H1205:H1206"/>
    <mergeCell ref="J1205:J1206"/>
    <mergeCell ref="F1174:J1174"/>
    <mergeCell ref="F1178:J1178"/>
    <mergeCell ref="F1179:J1179"/>
    <mergeCell ref="C1201:J1201"/>
    <mergeCell ref="C1202:J1202"/>
    <mergeCell ref="C1147:D1147"/>
    <mergeCell ref="C1167:D1167"/>
    <mergeCell ref="C1169:D1169"/>
    <mergeCell ref="F1171:J1171"/>
    <mergeCell ref="F1172:J1172"/>
    <mergeCell ref="F1173:J1173"/>
    <mergeCell ref="C1139:J1139"/>
    <mergeCell ref="C1141:C1142"/>
    <mergeCell ref="D1141:D1142"/>
    <mergeCell ref="E1141:E1142"/>
    <mergeCell ref="F1141:F1142"/>
    <mergeCell ref="G1141:G1142"/>
    <mergeCell ref="H1141:H1142"/>
    <mergeCell ref="J1141:J1142"/>
    <mergeCell ref="F1109:J1109"/>
    <mergeCell ref="F1113:J1113"/>
    <mergeCell ref="F1114:J1114"/>
    <mergeCell ref="C1137:J1137"/>
    <mergeCell ref="C1138:J1138"/>
    <mergeCell ref="C1088:D1088"/>
    <mergeCell ref="C1102:D1102"/>
    <mergeCell ref="C1104:D1104"/>
    <mergeCell ref="F1106:J1106"/>
    <mergeCell ref="F1107:J1107"/>
    <mergeCell ref="F1108:J1108"/>
    <mergeCell ref="C1075:J1075"/>
    <mergeCell ref="C1077:C1078"/>
    <mergeCell ref="D1077:D1078"/>
    <mergeCell ref="E1077:E1078"/>
    <mergeCell ref="F1077:F1078"/>
    <mergeCell ref="G1077:G1078"/>
    <mergeCell ref="H1077:H1078"/>
    <mergeCell ref="J1077:J1078"/>
    <mergeCell ref="F1050:J1050"/>
    <mergeCell ref="F1054:J1054"/>
    <mergeCell ref="F1055:J1055"/>
    <mergeCell ref="C1073:J1073"/>
    <mergeCell ref="C1074:J1074"/>
    <mergeCell ref="C1031:D1031"/>
    <mergeCell ref="C1043:D1043"/>
    <mergeCell ref="C1045:D1045"/>
    <mergeCell ref="F1047:J1047"/>
    <mergeCell ref="F1048:J1048"/>
    <mergeCell ref="F1049:J1049"/>
    <mergeCell ref="C1016:J1016"/>
    <mergeCell ref="C1017:J1017"/>
    <mergeCell ref="C1019:C1020"/>
    <mergeCell ref="D1019:D1020"/>
    <mergeCell ref="E1019:E1020"/>
    <mergeCell ref="F1019:F1020"/>
    <mergeCell ref="G1019:G1020"/>
    <mergeCell ref="H1019:H1020"/>
    <mergeCell ref="J1019:J1020"/>
    <mergeCell ref="F992:J992"/>
    <mergeCell ref="F993:J993"/>
    <mergeCell ref="F997:J997"/>
    <mergeCell ref="F998:J998"/>
    <mergeCell ref="C1015:J1015"/>
    <mergeCell ref="C976:D976"/>
    <mergeCell ref="C986:D986"/>
    <mergeCell ref="C987:D987"/>
    <mergeCell ref="C988:D988"/>
    <mergeCell ref="F990:J990"/>
    <mergeCell ref="F991:J991"/>
    <mergeCell ref="C965:J965"/>
    <mergeCell ref="C966:J966"/>
    <mergeCell ref="C968:C969"/>
    <mergeCell ref="D968:D969"/>
    <mergeCell ref="E968:E969"/>
    <mergeCell ref="F968:F969"/>
    <mergeCell ref="G968:G969"/>
    <mergeCell ref="H968:H969"/>
    <mergeCell ref="J968:J969"/>
    <mergeCell ref="F942:J942"/>
    <mergeCell ref="F943:J943"/>
    <mergeCell ref="F947:J947"/>
    <mergeCell ref="F948:J948"/>
    <mergeCell ref="C964:J964"/>
    <mergeCell ref="C926:D926"/>
    <mergeCell ref="C936:D936"/>
    <mergeCell ref="C937:D937"/>
    <mergeCell ref="C938:D938"/>
    <mergeCell ref="F940:J940"/>
    <mergeCell ref="F941:J941"/>
    <mergeCell ref="C914:J914"/>
    <mergeCell ref="C915:J915"/>
    <mergeCell ref="C916:J916"/>
    <mergeCell ref="C918:C919"/>
    <mergeCell ref="D918:D919"/>
    <mergeCell ref="E918:E919"/>
    <mergeCell ref="F918:F919"/>
    <mergeCell ref="G918:G919"/>
    <mergeCell ref="H918:H919"/>
    <mergeCell ref="J918:J919"/>
    <mergeCell ref="F887:J887"/>
    <mergeCell ref="F888:J888"/>
    <mergeCell ref="F889:J889"/>
    <mergeCell ref="F893:J893"/>
    <mergeCell ref="F894:J894"/>
    <mergeCell ref="J858:J859"/>
    <mergeCell ref="C870:D870"/>
    <mergeCell ref="C882:D882"/>
    <mergeCell ref="C883:D883"/>
    <mergeCell ref="C884:D884"/>
    <mergeCell ref="F886:J886"/>
    <mergeCell ref="C858:C859"/>
    <mergeCell ref="D858:D859"/>
    <mergeCell ref="E858:E859"/>
    <mergeCell ref="F858:F859"/>
    <mergeCell ref="G858:G859"/>
    <mergeCell ref="H858:H859"/>
    <mergeCell ref="C854:J854"/>
    <mergeCell ref="C855:J855"/>
    <mergeCell ref="C856:J856"/>
    <mergeCell ref="C814:D814"/>
    <mergeCell ref="C826:D826"/>
    <mergeCell ref="F830:J830"/>
    <mergeCell ref="F831:J831"/>
    <mergeCell ref="F832:J832"/>
    <mergeCell ref="F833:J833"/>
    <mergeCell ref="C827:D827"/>
    <mergeCell ref="C801:J801"/>
    <mergeCell ref="C761:D761"/>
    <mergeCell ref="C768:D768"/>
    <mergeCell ref="C769:D769"/>
    <mergeCell ref="C770:D770"/>
    <mergeCell ref="F772:J772"/>
    <mergeCell ref="F773:J773"/>
    <mergeCell ref="C749:J749"/>
    <mergeCell ref="C750:J750"/>
    <mergeCell ref="C752:C753"/>
    <mergeCell ref="D752:D753"/>
    <mergeCell ref="E752:E753"/>
    <mergeCell ref="F752:F753"/>
    <mergeCell ref="G752:G753"/>
    <mergeCell ref="H752:H753"/>
    <mergeCell ref="J752:J753"/>
    <mergeCell ref="F730:J730"/>
    <mergeCell ref="F731:J731"/>
    <mergeCell ref="F735:J735"/>
    <mergeCell ref="F736:J736"/>
    <mergeCell ref="C748:J748"/>
    <mergeCell ref="C713:D713"/>
    <mergeCell ref="C724:D724"/>
    <mergeCell ref="C725:D725"/>
    <mergeCell ref="C726:D726"/>
    <mergeCell ref="F728:J728"/>
    <mergeCell ref="F729:J729"/>
    <mergeCell ref="C700:J700"/>
    <mergeCell ref="C701:J701"/>
    <mergeCell ref="C702:J702"/>
    <mergeCell ref="C704:C705"/>
    <mergeCell ref="D704:D705"/>
    <mergeCell ref="E704:E705"/>
    <mergeCell ref="F704:F705"/>
    <mergeCell ref="G704:G705"/>
    <mergeCell ref="H704:H705"/>
    <mergeCell ref="J704:J705"/>
    <mergeCell ref="F671:J671"/>
    <mergeCell ref="F672:J672"/>
    <mergeCell ref="F673:J673"/>
    <mergeCell ref="F677:J677"/>
    <mergeCell ref="F678:J678"/>
    <mergeCell ref="J644:J645"/>
    <mergeCell ref="C650:D650"/>
    <mergeCell ref="C666:D666"/>
    <mergeCell ref="C667:D667"/>
    <mergeCell ref="C668:D668"/>
    <mergeCell ref="F670:J670"/>
    <mergeCell ref="F616:J616"/>
    <mergeCell ref="C640:J640"/>
    <mergeCell ref="C641:J641"/>
    <mergeCell ref="C642:J642"/>
    <mergeCell ref="C644:C645"/>
    <mergeCell ref="D644:D645"/>
    <mergeCell ref="E644:E645"/>
    <mergeCell ref="F644:F645"/>
    <mergeCell ref="G644:G645"/>
    <mergeCell ref="H644:H645"/>
    <mergeCell ref="F608:J608"/>
    <mergeCell ref="F609:J609"/>
    <mergeCell ref="F610:J610"/>
    <mergeCell ref="F611:J611"/>
    <mergeCell ref="F615:J615"/>
    <mergeCell ref="H582:H583"/>
    <mergeCell ref="J582:J583"/>
    <mergeCell ref="C593:D593"/>
    <mergeCell ref="C604:D604"/>
    <mergeCell ref="C605:D605"/>
    <mergeCell ref="C606:D606"/>
    <mergeCell ref="F555:J555"/>
    <mergeCell ref="F556:J556"/>
    <mergeCell ref="C578:J578"/>
    <mergeCell ref="C579:J579"/>
    <mergeCell ref="C580:J580"/>
    <mergeCell ref="C582:C583"/>
    <mergeCell ref="D582:D583"/>
    <mergeCell ref="E582:E583"/>
    <mergeCell ref="F582:F583"/>
    <mergeCell ref="G582:G583"/>
    <mergeCell ref="C546:D546"/>
    <mergeCell ref="F548:J548"/>
    <mergeCell ref="F549:J549"/>
    <mergeCell ref="F550:J550"/>
    <mergeCell ref="F551:J551"/>
    <mergeCell ref="C526:J526"/>
    <mergeCell ref="C527:J527"/>
    <mergeCell ref="C529:C530"/>
    <mergeCell ref="D529:D530"/>
    <mergeCell ref="E529:E530"/>
    <mergeCell ref="F529:F530"/>
    <mergeCell ref="G529:G530"/>
    <mergeCell ref="H529:H530"/>
    <mergeCell ref="J529:J530"/>
    <mergeCell ref="C536:D536"/>
    <mergeCell ref="C544:D544"/>
    <mergeCell ref="C545:D545"/>
    <mergeCell ref="F500:J500"/>
    <mergeCell ref="F501:J501"/>
    <mergeCell ref="F505:J505"/>
    <mergeCell ref="F506:J506"/>
    <mergeCell ref="C525:J525"/>
    <mergeCell ref="C482:D482"/>
    <mergeCell ref="C494:D494"/>
    <mergeCell ref="C495:D495"/>
    <mergeCell ref="C496:D496"/>
    <mergeCell ref="F498:J498"/>
    <mergeCell ref="F499:J499"/>
    <mergeCell ref="C472:J472"/>
    <mergeCell ref="C473:J473"/>
    <mergeCell ref="C475:C476"/>
    <mergeCell ref="D475:D476"/>
    <mergeCell ref="E475:E476"/>
    <mergeCell ref="F475:F476"/>
    <mergeCell ref="G475:G476"/>
    <mergeCell ref="H475:H476"/>
    <mergeCell ref="J475:J476"/>
    <mergeCell ref="F437:J437"/>
    <mergeCell ref="F438:J438"/>
    <mergeCell ref="F442:J442"/>
    <mergeCell ref="F443:J443"/>
    <mergeCell ref="C471:J471"/>
    <mergeCell ref="C419:D419"/>
    <mergeCell ref="C431:D431"/>
    <mergeCell ref="C432:D432"/>
    <mergeCell ref="C433:D433"/>
    <mergeCell ref="F435:J435"/>
    <mergeCell ref="F436:J436"/>
    <mergeCell ref="C408:J408"/>
    <mergeCell ref="C409:J409"/>
    <mergeCell ref="C410:J410"/>
    <mergeCell ref="C412:C413"/>
    <mergeCell ref="D412:D413"/>
    <mergeCell ref="E412:E413"/>
    <mergeCell ref="F412:F413"/>
    <mergeCell ref="G412:G413"/>
    <mergeCell ref="H412:H413"/>
    <mergeCell ref="J412:J413"/>
    <mergeCell ref="F388:J388"/>
    <mergeCell ref="F389:J389"/>
    <mergeCell ref="F390:J390"/>
    <mergeCell ref="F394:J394"/>
    <mergeCell ref="F395:J395"/>
    <mergeCell ref="J365:J366"/>
    <mergeCell ref="C375:D375"/>
    <mergeCell ref="C383:D383"/>
    <mergeCell ref="C384:D384"/>
    <mergeCell ref="C385:D385"/>
    <mergeCell ref="F387:J387"/>
    <mergeCell ref="F331:J331"/>
    <mergeCell ref="C361:J361"/>
    <mergeCell ref="C362:J362"/>
    <mergeCell ref="C363:J363"/>
    <mergeCell ref="C365:C366"/>
    <mergeCell ref="D365:D366"/>
    <mergeCell ref="E365:E366"/>
    <mergeCell ref="F365:F366"/>
    <mergeCell ref="G365:G366"/>
    <mergeCell ref="H365:H366"/>
    <mergeCell ref="F332:J332"/>
    <mergeCell ref="F323:J323"/>
    <mergeCell ref="F324:J324"/>
    <mergeCell ref="F325:J325"/>
    <mergeCell ref="F326:J326"/>
    <mergeCell ref="F330:J330"/>
    <mergeCell ref="C292:J292"/>
    <mergeCell ref="C293:J293"/>
    <mergeCell ref="C294:J294"/>
    <mergeCell ref="C296:C297"/>
    <mergeCell ref="D296:D297"/>
    <mergeCell ref="E296:E297"/>
    <mergeCell ref="F296:F297"/>
    <mergeCell ref="G296:G297"/>
    <mergeCell ref="H296:H297"/>
    <mergeCell ref="J296:J297"/>
    <mergeCell ref="F268:J268"/>
    <mergeCell ref="F269:J269"/>
    <mergeCell ref="F273:J273"/>
    <mergeCell ref="F274:J274"/>
    <mergeCell ref="F275:J275"/>
    <mergeCell ref="H237:H238"/>
    <mergeCell ref="J237:J238"/>
    <mergeCell ref="C263:D263"/>
    <mergeCell ref="C264:D264"/>
    <mergeCell ref="F266:J266"/>
    <mergeCell ref="F267:J267"/>
    <mergeCell ref="C249:D249"/>
    <mergeCell ref="C262:D262"/>
    <mergeCell ref="F176:J176"/>
    <mergeCell ref="F177:J177"/>
    <mergeCell ref="C233:J233"/>
    <mergeCell ref="C234:J234"/>
    <mergeCell ref="C235:J235"/>
    <mergeCell ref="C237:C238"/>
    <mergeCell ref="D237:D238"/>
    <mergeCell ref="E237:E238"/>
    <mergeCell ref="F237:F238"/>
    <mergeCell ref="G237:G238"/>
    <mergeCell ref="F178:J178"/>
    <mergeCell ref="C167:D167"/>
    <mergeCell ref="F169:J169"/>
    <mergeCell ref="F170:J170"/>
    <mergeCell ref="F171:J171"/>
    <mergeCell ref="F172:J172"/>
    <mergeCell ref="C156:J156"/>
    <mergeCell ref="C157:J157"/>
    <mergeCell ref="C159:C160"/>
    <mergeCell ref="D159:D160"/>
    <mergeCell ref="E159:E160"/>
    <mergeCell ref="F159:F160"/>
    <mergeCell ref="G159:G160"/>
    <mergeCell ref="H159:H160"/>
    <mergeCell ref="J159:J160"/>
    <mergeCell ref="F114:J114"/>
    <mergeCell ref="F115:J115"/>
    <mergeCell ref="F119:J119"/>
    <mergeCell ref="F120:J120"/>
    <mergeCell ref="C155:J155"/>
    <mergeCell ref="C92:D92"/>
    <mergeCell ref="C108:D108"/>
    <mergeCell ref="C109:D109"/>
    <mergeCell ref="C110:D110"/>
    <mergeCell ref="F112:J112"/>
    <mergeCell ref="F113:J113"/>
    <mergeCell ref="F121:J121"/>
    <mergeCell ref="C81:J81"/>
    <mergeCell ref="C82:J82"/>
    <mergeCell ref="C84:C85"/>
    <mergeCell ref="D84:D85"/>
    <mergeCell ref="E84:E85"/>
    <mergeCell ref="F84:F85"/>
    <mergeCell ref="G84:G85"/>
    <mergeCell ref="H84:H85"/>
    <mergeCell ref="J84:J85"/>
    <mergeCell ref="F36:J36"/>
    <mergeCell ref="F40:J40"/>
    <mergeCell ref="F41:J41"/>
    <mergeCell ref="F42:J42"/>
    <mergeCell ref="F43:J43"/>
    <mergeCell ref="C80:J80"/>
    <mergeCell ref="C15:D15"/>
    <mergeCell ref="C29:D29"/>
    <mergeCell ref="C30:D30"/>
    <mergeCell ref="C31:D31"/>
    <mergeCell ref="F34:J34"/>
    <mergeCell ref="F35:J35"/>
    <mergeCell ref="C3:J3"/>
    <mergeCell ref="C4:J4"/>
    <mergeCell ref="C5:J5"/>
    <mergeCell ref="C7:C8"/>
    <mergeCell ref="D7:D8"/>
    <mergeCell ref="E7:E8"/>
    <mergeCell ref="F7:F8"/>
    <mergeCell ref="G7:G8"/>
    <mergeCell ref="H7:H8"/>
    <mergeCell ref="J7:J8"/>
  </mergeCells>
  <printOptions horizontalCentered="1"/>
  <pageMargins left="0.39370078740157483" right="0.35433070866141736" top="0.55118110236220474" bottom="0.74803149606299213" header="0.31496062992125984" footer="0.31496062992125984"/>
  <pageSetup paperSize="256" scale="6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J62"/>
  <sheetViews>
    <sheetView tabSelected="1" zoomScaleNormal="100" workbookViewId="0">
      <selection activeCell="M11" sqref="M11"/>
    </sheetView>
  </sheetViews>
  <sheetFormatPr defaultRowHeight="15" x14ac:dyDescent="0.25"/>
  <cols>
    <col min="2" max="2" width="6.5703125" customWidth="1"/>
    <col min="3" max="3" width="26.7109375" bestFit="1" customWidth="1"/>
    <col min="4" max="6" width="20.42578125" customWidth="1"/>
    <col min="7" max="7" width="10" customWidth="1"/>
    <col min="8" max="8" width="16.5703125" customWidth="1"/>
    <col min="9" max="9" width="16.85546875" customWidth="1"/>
    <col min="10" max="10" width="17.140625" customWidth="1"/>
  </cols>
  <sheetData>
    <row r="3" spans="2:10" ht="18" x14ac:dyDescent="0.25">
      <c r="B3" s="529" t="s">
        <v>353</v>
      </c>
      <c r="C3" s="529"/>
      <c r="D3" s="529"/>
      <c r="E3" s="529"/>
      <c r="F3" s="529"/>
      <c r="G3" s="529"/>
      <c r="H3" s="529"/>
      <c r="I3" s="529"/>
      <c r="J3" s="529"/>
    </row>
    <row r="4" spans="2:10" ht="18" x14ac:dyDescent="0.25">
      <c r="B4" s="529" t="s">
        <v>426</v>
      </c>
      <c r="C4" s="529"/>
      <c r="D4" s="529"/>
      <c r="E4" s="529"/>
      <c r="F4" s="529"/>
      <c r="G4" s="529"/>
      <c r="H4" s="529"/>
      <c r="I4" s="529"/>
      <c r="J4" s="529"/>
    </row>
    <row r="5" spans="2:10" ht="15.75" x14ac:dyDescent="0.25">
      <c r="B5" s="311"/>
      <c r="C5" s="311"/>
      <c r="D5" s="311"/>
      <c r="E5" s="311"/>
      <c r="F5" s="311"/>
      <c r="G5" s="311"/>
      <c r="H5" s="311"/>
      <c r="I5" s="311"/>
      <c r="J5" s="311"/>
    </row>
    <row r="6" spans="2:10" ht="22.5" customHeight="1" x14ac:dyDescent="0.25">
      <c r="B6" s="586" t="s">
        <v>2</v>
      </c>
      <c r="C6" s="586" t="s">
        <v>354</v>
      </c>
      <c r="D6" s="588" t="s">
        <v>384</v>
      </c>
      <c r="E6" s="586" t="s">
        <v>5</v>
      </c>
      <c r="F6" s="586" t="s">
        <v>6</v>
      </c>
      <c r="G6" s="588" t="s">
        <v>7</v>
      </c>
      <c r="H6" s="588" t="s">
        <v>411</v>
      </c>
      <c r="I6" s="588" t="s">
        <v>412</v>
      </c>
      <c r="J6" s="588" t="s">
        <v>413</v>
      </c>
    </row>
    <row r="7" spans="2:10" ht="30" customHeight="1" x14ac:dyDescent="0.25">
      <c r="B7" s="587"/>
      <c r="C7" s="587"/>
      <c r="D7" s="589"/>
      <c r="E7" s="587"/>
      <c r="F7" s="587"/>
      <c r="G7" s="589"/>
      <c r="H7" s="589"/>
      <c r="I7" s="589"/>
      <c r="J7" s="589"/>
    </row>
    <row r="8" spans="2:10" s="462" customFormat="1" ht="20.25" customHeight="1" x14ac:dyDescent="0.25">
      <c r="B8" s="463" t="s">
        <v>11</v>
      </c>
      <c r="C8" s="470" t="s">
        <v>409</v>
      </c>
      <c r="D8" s="465"/>
      <c r="E8" s="464"/>
      <c r="F8" s="466"/>
      <c r="G8" s="467"/>
      <c r="H8" s="468"/>
      <c r="I8" s="467"/>
      <c r="J8" s="469"/>
    </row>
    <row r="9" spans="2:10" s="462" customFormat="1" ht="8.25" customHeight="1" x14ac:dyDescent="0.25">
      <c r="B9" s="463"/>
      <c r="C9" s="464"/>
      <c r="D9" s="465"/>
      <c r="E9" s="464"/>
      <c r="F9" s="466"/>
      <c r="G9" s="467"/>
      <c r="H9" s="468"/>
      <c r="I9" s="467"/>
      <c r="J9" s="469"/>
    </row>
    <row r="10" spans="2:10" s="462" customFormat="1" ht="17.25" customHeight="1" x14ac:dyDescent="0.25">
      <c r="B10" s="483">
        <v>1</v>
      </c>
      <c r="C10" s="331" t="s">
        <v>304</v>
      </c>
      <c r="D10" s="461">
        <f>JUNI!E1232</f>
        <v>2653669415</v>
      </c>
      <c r="E10" s="326">
        <f>JUNI!F1232</f>
        <v>2653669415</v>
      </c>
      <c r="F10" s="333">
        <f t="shared" ref="F10:F11" si="0">D10-E10</f>
        <v>0</v>
      </c>
      <c r="G10" s="484">
        <f t="shared" ref="G10:G11" si="1">E10/D10*100</f>
        <v>100</v>
      </c>
      <c r="H10" s="403">
        <v>17</v>
      </c>
      <c r="I10" s="402">
        <f>JUNI!J1232</f>
        <v>17</v>
      </c>
      <c r="J10" s="404">
        <f t="shared" ref="J10:J11" si="2">H10-I10</f>
        <v>0</v>
      </c>
    </row>
    <row r="11" spans="2:10" s="462" customFormat="1" ht="17.25" customHeight="1" x14ac:dyDescent="0.25">
      <c r="B11" s="483">
        <v>2</v>
      </c>
      <c r="C11" s="331" t="s">
        <v>363</v>
      </c>
      <c r="D11" s="461">
        <f>JUNI!E385</f>
        <v>1949658780</v>
      </c>
      <c r="E11" s="330">
        <f>JUNI!F385</f>
        <v>1949658780</v>
      </c>
      <c r="F11" s="333">
        <f t="shared" si="0"/>
        <v>0</v>
      </c>
      <c r="G11" s="484">
        <f t="shared" si="1"/>
        <v>100</v>
      </c>
      <c r="H11" s="403">
        <v>10</v>
      </c>
      <c r="I11" s="402">
        <f>JUNI!J385</f>
        <v>10</v>
      </c>
      <c r="J11" s="404">
        <f t="shared" si="2"/>
        <v>0</v>
      </c>
    </row>
    <row r="12" spans="2:10" s="462" customFormat="1" ht="15.75" x14ac:dyDescent="0.25">
      <c r="B12" s="483">
        <v>3</v>
      </c>
      <c r="C12" s="482" t="s">
        <v>197</v>
      </c>
      <c r="D12" s="461">
        <f>JUNI!E1169</f>
        <v>2444082712</v>
      </c>
      <c r="E12" s="329">
        <f>JUNI!F1169</f>
        <v>2192619173</v>
      </c>
      <c r="F12" s="333">
        <f t="shared" ref="F12:F33" si="3">D12-E12</f>
        <v>251463539</v>
      </c>
      <c r="G12" s="484">
        <f t="shared" ref="G12:G33" si="4">E12/D12*100</f>
        <v>89.711332690773517</v>
      </c>
      <c r="H12" s="403">
        <v>17</v>
      </c>
      <c r="I12" s="402">
        <f>JUNI!J1169</f>
        <v>13</v>
      </c>
      <c r="J12" s="404">
        <f t="shared" ref="J12:J33" si="5">H12-I12</f>
        <v>4</v>
      </c>
    </row>
    <row r="13" spans="2:10" s="462" customFormat="1" ht="15.75" x14ac:dyDescent="0.25">
      <c r="B13" s="483">
        <v>4</v>
      </c>
      <c r="C13" s="331" t="s">
        <v>144</v>
      </c>
      <c r="D13" s="461">
        <f>JUNI!E546</f>
        <v>1256561359</v>
      </c>
      <c r="E13" s="326">
        <f>JUNI!F546</f>
        <v>1058055537</v>
      </c>
      <c r="F13" s="333">
        <f t="shared" si="3"/>
        <v>198505822</v>
      </c>
      <c r="G13" s="484">
        <f t="shared" si="4"/>
        <v>84.202456921166558</v>
      </c>
      <c r="H13" s="403">
        <v>7</v>
      </c>
      <c r="I13" s="402">
        <f>JUNI!J546</f>
        <v>2</v>
      </c>
      <c r="J13" s="404">
        <f t="shared" si="5"/>
        <v>5</v>
      </c>
    </row>
    <row r="14" spans="2:10" s="462" customFormat="1" ht="15.75" x14ac:dyDescent="0.25">
      <c r="B14" s="483">
        <v>5</v>
      </c>
      <c r="C14" s="331" t="s">
        <v>369</v>
      </c>
      <c r="D14" s="461">
        <f>JUNI!E1359</f>
        <v>30538563507</v>
      </c>
      <c r="E14" s="329">
        <f>JUNI!F1359</f>
        <v>24911295422</v>
      </c>
      <c r="F14" s="333">
        <f t="shared" si="3"/>
        <v>5627268085</v>
      </c>
      <c r="G14" s="484">
        <f t="shared" si="4"/>
        <v>81.573239082741651</v>
      </c>
      <c r="H14" s="403">
        <v>5</v>
      </c>
      <c r="I14" s="402">
        <f>JUNI!J1359</f>
        <v>0</v>
      </c>
      <c r="J14" s="404">
        <f t="shared" si="5"/>
        <v>5</v>
      </c>
    </row>
    <row r="15" spans="2:10" s="462" customFormat="1" ht="15.75" x14ac:dyDescent="0.25">
      <c r="B15" s="483">
        <v>6</v>
      </c>
      <c r="C15" s="331" t="s">
        <v>267</v>
      </c>
      <c r="D15" s="461">
        <f>JUNI!E1104</f>
        <v>4891305580</v>
      </c>
      <c r="E15" s="328">
        <f>JUNI!F1104</f>
        <v>3430733487</v>
      </c>
      <c r="F15" s="333">
        <f t="shared" si="3"/>
        <v>1460572093</v>
      </c>
      <c r="G15" s="484">
        <f t="shared" si="4"/>
        <v>70.139422509766817</v>
      </c>
      <c r="H15" s="403">
        <v>17</v>
      </c>
      <c r="I15" s="402">
        <f>JUNI!J1104</f>
        <v>2</v>
      </c>
      <c r="J15" s="404">
        <f t="shared" si="5"/>
        <v>15</v>
      </c>
    </row>
    <row r="16" spans="2:10" s="462" customFormat="1" ht="15.75" x14ac:dyDescent="0.25">
      <c r="B16" s="483">
        <v>7</v>
      </c>
      <c r="C16" s="331" t="s">
        <v>364</v>
      </c>
      <c r="D16" s="461">
        <f>JUNI!E828</f>
        <v>4073440930</v>
      </c>
      <c r="E16" s="326">
        <f>JUNI!F828</f>
        <v>2826963941</v>
      </c>
      <c r="F16" s="333">
        <f t="shared" si="3"/>
        <v>1246476989</v>
      </c>
      <c r="G16" s="484">
        <f t="shared" si="4"/>
        <v>69.399900221457244</v>
      </c>
      <c r="H16" s="403">
        <v>13</v>
      </c>
      <c r="I16" s="402">
        <f>JUNI!J828</f>
        <v>3</v>
      </c>
      <c r="J16" s="404">
        <f t="shared" si="5"/>
        <v>10</v>
      </c>
    </row>
    <row r="17" spans="2:10" s="462" customFormat="1" ht="15.75" x14ac:dyDescent="0.25">
      <c r="B17" s="483">
        <v>8</v>
      </c>
      <c r="C17" s="331" t="s">
        <v>241</v>
      </c>
      <c r="D17" s="328">
        <f>JUNI!E988</f>
        <v>2204882496</v>
      </c>
      <c r="E17" s="326">
        <f>JUNI!F988</f>
        <v>1476362602</v>
      </c>
      <c r="F17" s="333">
        <f t="shared" si="3"/>
        <v>728519894</v>
      </c>
      <c r="G17" s="484">
        <f t="shared" si="4"/>
        <v>66.958788265513078</v>
      </c>
      <c r="H17" s="403">
        <v>10</v>
      </c>
      <c r="I17" s="402">
        <f>JUNI!J988</f>
        <v>4</v>
      </c>
      <c r="J17" s="404">
        <f t="shared" si="5"/>
        <v>6</v>
      </c>
    </row>
    <row r="18" spans="2:10" s="462" customFormat="1" ht="15.75" x14ac:dyDescent="0.25">
      <c r="B18" s="483">
        <v>9</v>
      </c>
      <c r="C18" s="331" t="s">
        <v>360</v>
      </c>
      <c r="D18" s="328">
        <f>JUNI!E110</f>
        <v>3721465147</v>
      </c>
      <c r="E18" s="326">
        <f>JUNI!F110</f>
        <v>2380446692</v>
      </c>
      <c r="F18" s="333">
        <f t="shared" si="3"/>
        <v>1341018455</v>
      </c>
      <c r="G18" s="484">
        <f t="shared" si="4"/>
        <v>63.965309306173658</v>
      </c>
      <c r="H18" s="403">
        <v>16</v>
      </c>
      <c r="I18" s="402">
        <f>JUNI!J110</f>
        <v>3</v>
      </c>
      <c r="J18" s="404">
        <f t="shared" si="5"/>
        <v>13</v>
      </c>
    </row>
    <row r="19" spans="2:10" s="462" customFormat="1" ht="15.75" x14ac:dyDescent="0.25">
      <c r="B19" s="483">
        <v>10</v>
      </c>
      <c r="C19" s="331" t="s">
        <v>193</v>
      </c>
      <c r="D19" s="328">
        <f>JUNI!E770</f>
        <v>1954056230</v>
      </c>
      <c r="E19" s="326">
        <f>JUNI!F770</f>
        <v>1227727078</v>
      </c>
      <c r="F19" s="333">
        <f t="shared" si="3"/>
        <v>726329152</v>
      </c>
      <c r="G19" s="484">
        <f t="shared" si="4"/>
        <v>62.829669850391156</v>
      </c>
      <c r="H19" s="403">
        <v>8</v>
      </c>
      <c r="I19" s="402">
        <f>JUNI!J770</f>
        <v>2</v>
      </c>
      <c r="J19" s="404">
        <f t="shared" si="5"/>
        <v>6</v>
      </c>
    </row>
    <row r="20" spans="2:10" s="462" customFormat="1" ht="15.75" x14ac:dyDescent="0.25">
      <c r="B20" s="483">
        <v>11</v>
      </c>
      <c r="C20" s="331" t="s">
        <v>362</v>
      </c>
      <c r="D20" s="328">
        <f>JUNI!E264</f>
        <v>3566800911</v>
      </c>
      <c r="E20" s="326">
        <f>JUNI!F264</f>
        <v>2239984384</v>
      </c>
      <c r="F20" s="333">
        <f t="shared" si="3"/>
        <v>1326816527</v>
      </c>
      <c r="G20" s="484">
        <f t="shared" si="4"/>
        <v>62.800936746760861</v>
      </c>
      <c r="H20" s="403">
        <v>17</v>
      </c>
      <c r="I20" s="402">
        <f>JUNI!J264</f>
        <v>4</v>
      </c>
      <c r="J20" s="404">
        <f t="shared" si="5"/>
        <v>13</v>
      </c>
    </row>
    <row r="21" spans="2:10" s="462" customFormat="1" ht="15.75" x14ac:dyDescent="0.25">
      <c r="B21" s="483">
        <v>12</v>
      </c>
      <c r="C21" s="331" t="s">
        <v>92</v>
      </c>
      <c r="D21" s="328">
        <f>JUNI!E321</f>
        <v>2477763945</v>
      </c>
      <c r="E21" s="326">
        <f>JUNI!F321</f>
        <v>1554698486</v>
      </c>
      <c r="F21" s="333">
        <f t="shared" si="3"/>
        <v>923065459</v>
      </c>
      <c r="G21" s="484">
        <f t="shared" si="4"/>
        <v>62.746029101654401</v>
      </c>
      <c r="H21" s="403">
        <v>15</v>
      </c>
      <c r="I21" s="402">
        <f>JUNI!J321</f>
        <v>4</v>
      </c>
      <c r="J21" s="404">
        <f t="shared" si="5"/>
        <v>11</v>
      </c>
    </row>
    <row r="22" spans="2:10" s="462" customFormat="1" ht="15.75" x14ac:dyDescent="0.25">
      <c r="B22" s="483">
        <v>13</v>
      </c>
      <c r="C22" s="331" t="s">
        <v>130</v>
      </c>
      <c r="D22" s="328">
        <f>JUNI!E496</f>
        <v>2908752903</v>
      </c>
      <c r="E22" s="326">
        <f>JUNI!F496</f>
        <v>1807148661</v>
      </c>
      <c r="F22" s="333">
        <f t="shared" si="3"/>
        <v>1101604242</v>
      </c>
      <c r="G22" s="484">
        <f t="shared" si="4"/>
        <v>62.127953843592607</v>
      </c>
      <c r="H22" s="403">
        <v>11</v>
      </c>
      <c r="I22" s="402">
        <f>JUNI!J496</f>
        <v>1</v>
      </c>
      <c r="J22" s="404">
        <f t="shared" si="5"/>
        <v>10</v>
      </c>
    </row>
    <row r="23" spans="2:10" s="462" customFormat="1" ht="15.75" x14ac:dyDescent="0.25">
      <c r="B23" s="483">
        <v>14</v>
      </c>
      <c r="C23" s="331" t="s">
        <v>168</v>
      </c>
      <c r="D23" s="332">
        <f>JUNI!E668</f>
        <v>1932680988</v>
      </c>
      <c r="E23" s="326">
        <f>JUNI!F668</f>
        <v>1194458552</v>
      </c>
      <c r="F23" s="333">
        <f t="shared" si="3"/>
        <v>738222436</v>
      </c>
      <c r="G23" s="484">
        <f t="shared" si="4"/>
        <v>61.803192529775117</v>
      </c>
      <c r="H23" s="403">
        <v>14</v>
      </c>
      <c r="I23" s="402">
        <f>JUNI!J668</f>
        <v>4</v>
      </c>
      <c r="J23" s="404">
        <f t="shared" si="5"/>
        <v>10</v>
      </c>
    </row>
    <row r="24" spans="2:10" s="462" customFormat="1" ht="15.75" x14ac:dyDescent="0.25">
      <c r="B24" s="483">
        <v>15</v>
      </c>
      <c r="C24" s="331" t="s">
        <v>368</v>
      </c>
      <c r="D24" s="333">
        <f>JUNI!E1319</f>
        <v>12663292391</v>
      </c>
      <c r="E24" s="329">
        <f>JUNI!F1319</f>
        <v>7604818191</v>
      </c>
      <c r="F24" s="333">
        <f t="shared" si="3"/>
        <v>5058474200</v>
      </c>
      <c r="G24" s="484">
        <f t="shared" si="4"/>
        <v>60.054036155754119</v>
      </c>
      <c r="H24" s="403">
        <v>5</v>
      </c>
      <c r="I24" s="402">
        <f>JUNI!J1319</f>
        <v>0</v>
      </c>
      <c r="J24" s="404">
        <f t="shared" si="5"/>
        <v>5</v>
      </c>
    </row>
    <row r="25" spans="2:10" s="462" customFormat="1" ht="15.75" x14ac:dyDescent="0.25">
      <c r="B25" s="483">
        <v>16</v>
      </c>
      <c r="C25" s="331" t="s">
        <v>365</v>
      </c>
      <c r="D25" s="333">
        <f>JUNI!E938</f>
        <v>1743946242</v>
      </c>
      <c r="E25" s="326">
        <f>JUNI!F938</f>
        <v>1025248074</v>
      </c>
      <c r="F25" s="333">
        <f t="shared" si="3"/>
        <v>718698168</v>
      </c>
      <c r="G25" s="484">
        <f t="shared" si="4"/>
        <v>58.78897234952727</v>
      </c>
      <c r="H25" s="403">
        <v>10</v>
      </c>
      <c r="I25" s="402">
        <f>JUNI!J938</f>
        <v>1</v>
      </c>
      <c r="J25" s="404">
        <f t="shared" si="5"/>
        <v>9</v>
      </c>
    </row>
    <row r="26" spans="2:10" s="462" customFormat="1" ht="15.75" x14ac:dyDescent="0.25">
      <c r="B26" s="483">
        <v>17</v>
      </c>
      <c r="C26" s="331" t="s">
        <v>182</v>
      </c>
      <c r="D26" s="333">
        <f>JUNI!E726</f>
        <v>2795322276</v>
      </c>
      <c r="E26" s="326">
        <f>JUNI!F726</f>
        <v>1635908628</v>
      </c>
      <c r="F26" s="333">
        <f t="shared" si="3"/>
        <v>1159413648</v>
      </c>
      <c r="G26" s="484">
        <f t="shared" si="4"/>
        <v>58.523077716138083</v>
      </c>
      <c r="H26" s="403">
        <v>12</v>
      </c>
      <c r="I26" s="402">
        <f>JUNI!J726</f>
        <v>1</v>
      </c>
      <c r="J26" s="404">
        <f t="shared" si="5"/>
        <v>11</v>
      </c>
    </row>
    <row r="27" spans="2:10" s="462" customFormat="1" ht="15.75" x14ac:dyDescent="0.25">
      <c r="B27" s="483">
        <v>18</v>
      </c>
      <c r="C27" s="331" t="s">
        <v>13</v>
      </c>
      <c r="D27" s="328">
        <f>JUNI!E31</f>
        <v>1864727809</v>
      </c>
      <c r="E27" s="326">
        <f>JUNI!F31</f>
        <v>1083547234</v>
      </c>
      <c r="F27" s="333">
        <f t="shared" si="3"/>
        <v>781180575</v>
      </c>
      <c r="G27" s="484">
        <f t="shared" si="4"/>
        <v>58.107528014025554</v>
      </c>
      <c r="H27" s="403">
        <v>14</v>
      </c>
      <c r="I27" s="402">
        <f>JUNI!J31</f>
        <v>6</v>
      </c>
      <c r="J27" s="402">
        <f t="shared" si="5"/>
        <v>8</v>
      </c>
    </row>
    <row r="28" spans="2:10" s="462" customFormat="1" ht="15.75" x14ac:dyDescent="0.25">
      <c r="B28" s="483">
        <v>19</v>
      </c>
      <c r="C28" s="331" t="s">
        <v>119</v>
      </c>
      <c r="D28" s="333">
        <f>JUNI!E433</f>
        <v>1620994187</v>
      </c>
      <c r="E28" s="326">
        <f>JUNI!F433</f>
        <v>929974064</v>
      </c>
      <c r="F28" s="333">
        <f t="shared" si="3"/>
        <v>691020123</v>
      </c>
      <c r="G28" s="484">
        <f t="shared" si="4"/>
        <v>57.370598331454723</v>
      </c>
      <c r="H28" s="403">
        <v>11</v>
      </c>
      <c r="I28" s="402">
        <f>JUNI!J433</f>
        <v>2</v>
      </c>
      <c r="J28" s="404">
        <f t="shared" si="5"/>
        <v>9</v>
      </c>
    </row>
    <row r="29" spans="2:10" s="462" customFormat="1" ht="15.75" x14ac:dyDescent="0.25">
      <c r="B29" s="483">
        <v>20</v>
      </c>
      <c r="C29" s="331" t="s">
        <v>367</v>
      </c>
      <c r="D29" s="333">
        <f>JUNI!E1277</f>
        <v>10972022066</v>
      </c>
      <c r="E29" s="329">
        <f>JUNI!F1277</f>
        <v>5998147652</v>
      </c>
      <c r="F29" s="333">
        <f t="shared" si="3"/>
        <v>4973874414</v>
      </c>
      <c r="G29" s="484">
        <f t="shared" si="4"/>
        <v>54.667659396958413</v>
      </c>
      <c r="H29" s="403">
        <v>5</v>
      </c>
      <c r="I29" s="402">
        <f>JUNI!J1277</f>
        <v>0</v>
      </c>
      <c r="J29" s="404">
        <f t="shared" si="5"/>
        <v>5</v>
      </c>
    </row>
    <row r="30" spans="2:10" s="462" customFormat="1" ht="15.75" x14ac:dyDescent="0.25">
      <c r="B30" s="483">
        <v>21</v>
      </c>
      <c r="C30" s="331" t="s">
        <v>250</v>
      </c>
      <c r="D30" s="333">
        <f>JUNI!E1045</f>
        <v>4264512425</v>
      </c>
      <c r="E30" s="326">
        <f>JUNI!F1045</f>
        <v>2051775336</v>
      </c>
      <c r="F30" s="333">
        <f t="shared" si="3"/>
        <v>2212737089</v>
      </c>
      <c r="G30" s="484">
        <f t="shared" si="4"/>
        <v>48.112776597197978</v>
      </c>
      <c r="H30" s="403">
        <v>16</v>
      </c>
      <c r="I30" s="402">
        <f>JUNI!J1045</f>
        <v>6</v>
      </c>
      <c r="J30" s="404">
        <f t="shared" si="5"/>
        <v>10</v>
      </c>
    </row>
    <row r="31" spans="2:10" s="462" customFormat="1" ht="15.75" x14ac:dyDescent="0.25">
      <c r="B31" s="483">
        <v>22</v>
      </c>
      <c r="C31" s="331" t="s">
        <v>153</v>
      </c>
      <c r="D31" s="328">
        <f>JUNI!E606</f>
        <v>2956675669</v>
      </c>
      <c r="E31" s="326">
        <f>JUNI!F606</f>
        <v>1254001360</v>
      </c>
      <c r="F31" s="333">
        <f t="shared" si="3"/>
        <v>1702674309</v>
      </c>
      <c r="G31" s="484">
        <f t="shared" si="4"/>
        <v>42.412543693848079</v>
      </c>
      <c r="H31" s="403">
        <v>14</v>
      </c>
      <c r="I31" s="402">
        <f>JUNI!J606</f>
        <v>2</v>
      </c>
      <c r="J31" s="404">
        <f t="shared" si="5"/>
        <v>12</v>
      </c>
    </row>
    <row r="32" spans="2:10" s="462" customFormat="1" ht="15.75" x14ac:dyDescent="0.25">
      <c r="B32" s="483">
        <v>23</v>
      </c>
      <c r="C32" s="331" t="s">
        <v>361</v>
      </c>
      <c r="D32" s="328">
        <f>JUNI!E167</f>
        <v>192592257</v>
      </c>
      <c r="E32" s="329">
        <f>JUNI!F167</f>
        <v>72279287</v>
      </c>
      <c r="F32" s="333">
        <f t="shared" si="3"/>
        <v>120312970</v>
      </c>
      <c r="G32" s="484">
        <f t="shared" si="4"/>
        <v>37.529695183955397</v>
      </c>
      <c r="H32" s="403">
        <v>4</v>
      </c>
      <c r="I32" s="402">
        <f>JUNI!J167</f>
        <v>1</v>
      </c>
      <c r="J32" s="402">
        <f t="shared" si="5"/>
        <v>3</v>
      </c>
    </row>
    <row r="33" spans="2:10" s="462" customFormat="1" ht="15.75" x14ac:dyDescent="0.25">
      <c r="B33" s="483">
        <v>24</v>
      </c>
      <c r="C33" s="331" t="s">
        <v>218</v>
      </c>
      <c r="D33" s="328">
        <f>JUNI!E884</f>
        <v>9664282069</v>
      </c>
      <c r="E33" s="326">
        <f>JUNI!F884</f>
        <v>1750176294</v>
      </c>
      <c r="F33" s="333">
        <f t="shared" si="3"/>
        <v>7914105775</v>
      </c>
      <c r="G33" s="484">
        <f t="shared" si="4"/>
        <v>18.109739362989199</v>
      </c>
      <c r="H33" s="403">
        <v>16</v>
      </c>
      <c r="I33" s="402">
        <f>JUNI!J884</f>
        <v>0</v>
      </c>
      <c r="J33" s="402">
        <f t="shared" si="5"/>
        <v>16</v>
      </c>
    </row>
    <row r="34" spans="2:10" s="462" customFormat="1" ht="10.5" customHeight="1" x14ac:dyDescent="0.25">
      <c r="B34" s="485"/>
      <c r="C34" s="331"/>
      <c r="D34" s="328"/>
      <c r="E34" s="329"/>
      <c r="F34" s="333"/>
      <c r="G34" s="484"/>
      <c r="H34" s="403"/>
      <c r="I34" s="486"/>
      <c r="J34" s="405"/>
    </row>
    <row r="35" spans="2:10" s="489" customFormat="1" ht="21.75" customHeight="1" x14ac:dyDescent="0.25">
      <c r="B35" s="590" t="s">
        <v>42</v>
      </c>
      <c r="C35" s="591"/>
      <c r="D35" s="471">
        <f>SUM(D10:D34)</f>
        <v>115312052294</v>
      </c>
      <c r="E35" s="471">
        <f>SUM(E10:E34)</f>
        <v>74309698330</v>
      </c>
      <c r="F35" s="471">
        <f>SUM(F10:F34)</f>
        <v>41002353964</v>
      </c>
      <c r="G35" s="487">
        <f>E35/D35*100</f>
        <v>64.442265011934523</v>
      </c>
      <c r="H35" s="488">
        <f>SUM(H10:H33)</f>
        <v>284</v>
      </c>
      <c r="I35" s="488">
        <f>SUM(I10:I33)</f>
        <v>88</v>
      </c>
      <c r="J35" s="488">
        <f>SUM(J10:J33)</f>
        <v>196</v>
      </c>
    </row>
    <row r="36" spans="2:10" s="462" customFormat="1" ht="14.25" customHeight="1" x14ac:dyDescent="0.25">
      <c r="B36" s="490"/>
      <c r="C36" s="491"/>
      <c r="D36" s="335"/>
      <c r="E36" s="335"/>
      <c r="F36" s="335"/>
      <c r="G36" s="437"/>
      <c r="H36" s="492"/>
      <c r="I36" s="492"/>
      <c r="J36" s="438"/>
    </row>
    <row r="37" spans="2:10" s="462" customFormat="1" ht="39" customHeight="1" x14ac:dyDescent="0.25">
      <c r="B37" s="493" t="s">
        <v>18</v>
      </c>
      <c r="C37" s="494" t="s">
        <v>410</v>
      </c>
      <c r="D37" s="495" t="s">
        <v>384</v>
      </c>
      <c r="E37" s="493" t="s">
        <v>5</v>
      </c>
      <c r="F37" s="496" t="s">
        <v>6</v>
      </c>
      <c r="G37" s="497" t="s">
        <v>7</v>
      </c>
      <c r="H37" s="496" t="s">
        <v>383</v>
      </c>
      <c r="I37" s="496" t="s">
        <v>21</v>
      </c>
      <c r="J37" s="496" t="s">
        <v>358</v>
      </c>
    </row>
    <row r="38" spans="2:10" s="462" customFormat="1" ht="15.75" x14ac:dyDescent="0.25">
      <c r="B38" s="498"/>
      <c r="C38" s="499"/>
      <c r="D38" s="499"/>
      <c r="E38" s="499"/>
      <c r="F38" s="500"/>
      <c r="G38" s="501"/>
      <c r="H38" s="502"/>
      <c r="I38" s="502"/>
      <c r="J38" s="502"/>
    </row>
    <row r="39" spans="2:10" s="507" customFormat="1" ht="15.75" x14ac:dyDescent="0.25">
      <c r="B39" s="503">
        <v>1</v>
      </c>
      <c r="C39" s="504" t="s">
        <v>374</v>
      </c>
      <c r="D39" s="328">
        <f>JUNI!E1495</f>
        <v>147591702</v>
      </c>
      <c r="E39" s="328">
        <f>JUNI!F1497</f>
        <v>147591702</v>
      </c>
      <c r="F39" s="505">
        <f>D39-E39</f>
        <v>0</v>
      </c>
      <c r="G39" s="506">
        <f>JUNI!H1497</f>
        <v>100</v>
      </c>
      <c r="H39" s="402">
        <v>186</v>
      </c>
      <c r="I39" s="402">
        <v>186</v>
      </c>
      <c r="J39" s="402">
        <f>H39-I39</f>
        <v>0</v>
      </c>
    </row>
    <row r="40" spans="2:10" s="462" customFormat="1" ht="15.75" x14ac:dyDescent="0.25">
      <c r="B40" s="503">
        <v>2</v>
      </c>
      <c r="C40" s="504" t="s">
        <v>372</v>
      </c>
      <c r="D40" s="328">
        <f>JUNI!E1414</f>
        <v>100251120</v>
      </c>
      <c r="E40" s="328">
        <f>JUNI!F1414</f>
        <v>53668159</v>
      </c>
      <c r="F40" s="505">
        <f>D40-E40</f>
        <v>46582961</v>
      </c>
      <c r="G40" s="506">
        <f>JUNI!H1414</f>
        <v>53.533725109505014</v>
      </c>
      <c r="H40" s="402">
        <v>279</v>
      </c>
      <c r="I40" s="402">
        <v>141</v>
      </c>
      <c r="J40" s="402">
        <f>H40-I40</f>
        <v>138</v>
      </c>
    </row>
    <row r="41" spans="2:10" s="462" customFormat="1" ht="15.75" x14ac:dyDescent="0.25">
      <c r="B41" s="503">
        <v>3</v>
      </c>
      <c r="C41" s="504" t="s">
        <v>418</v>
      </c>
      <c r="D41" s="508">
        <f>JUNI!E1520</f>
        <v>30485130</v>
      </c>
      <c r="E41" s="508">
        <f>JUNI!F1520</f>
        <v>7977322</v>
      </c>
      <c r="F41" s="505">
        <f>D41-E41</f>
        <v>22507808</v>
      </c>
      <c r="G41" s="506">
        <f>JUNI!H1523</f>
        <v>26.167912027929685</v>
      </c>
      <c r="H41" s="402">
        <f>JUNI!I1523</f>
        <v>51</v>
      </c>
      <c r="I41" s="402">
        <v>47</v>
      </c>
      <c r="J41" s="402">
        <f>H41-I41</f>
        <v>4</v>
      </c>
    </row>
    <row r="42" spans="2:10" s="462" customFormat="1" ht="15.75" x14ac:dyDescent="0.25">
      <c r="B42" s="503">
        <v>4</v>
      </c>
      <c r="C42" s="504" t="s">
        <v>373</v>
      </c>
      <c r="D42" s="328">
        <f>JUNI!E1442</f>
        <v>786453301</v>
      </c>
      <c r="E42" s="328">
        <f>JUNI!F1445</f>
        <v>0</v>
      </c>
      <c r="F42" s="505">
        <f>D42-E42</f>
        <v>786453301</v>
      </c>
      <c r="G42" s="506">
        <f>JUNI!H1445</f>
        <v>0</v>
      </c>
      <c r="H42" s="402">
        <v>183</v>
      </c>
      <c r="I42" s="402">
        <f>JUNI!J1445</f>
        <v>0</v>
      </c>
      <c r="J42" s="402">
        <f>H42-I42</f>
        <v>183</v>
      </c>
    </row>
    <row r="43" spans="2:10" s="462" customFormat="1" ht="12" customHeight="1" x14ac:dyDescent="0.25">
      <c r="B43" s="503"/>
      <c r="C43" s="509"/>
      <c r="D43" s="328"/>
      <c r="E43" s="328"/>
      <c r="F43" s="505"/>
      <c r="G43" s="506"/>
      <c r="H43" s="402"/>
      <c r="I43" s="402"/>
      <c r="J43" s="402"/>
    </row>
    <row r="44" spans="2:10" s="489" customFormat="1" ht="21.75" customHeight="1" x14ac:dyDescent="0.25">
      <c r="B44" s="510"/>
      <c r="C44" s="511" t="s">
        <v>42</v>
      </c>
      <c r="D44" s="472">
        <f>SUM(D39:D43)</f>
        <v>1064781253</v>
      </c>
      <c r="E44" s="472">
        <f t="shared" ref="E44:F44" si="6">SUM(E39:E43)</f>
        <v>209237183</v>
      </c>
      <c r="F44" s="472">
        <f t="shared" si="6"/>
        <v>855544070</v>
      </c>
      <c r="G44" s="512">
        <f>E44/D44*100</f>
        <v>19.650720033854689</v>
      </c>
      <c r="H44" s="473">
        <f>SUM(H39:H42)</f>
        <v>699</v>
      </c>
      <c r="I44" s="473">
        <f t="shared" ref="I44:J44" si="7">SUM(I39:I42)</f>
        <v>374</v>
      </c>
      <c r="J44" s="473">
        <f t="shared" si="7"/>
        <v>325</v>
      </c>
    </row>
    <row r="45" spans="2:10" s="462" customFormat="1" ht="25.5" customHeight="1" thickBot="1" x14ac:dyDescent="0.3">
      <c r="B45" s="584" t="s">
        <v>31</v>
      </c>
      <c r="C45" s="585"/>
      <c r="D45" s="352">
        <f>D35+D44</f>
        <v>116376833547</v>
      </c>
      <c r="E45" s="352">
        <f>E35+E44</f>
        <v>74518935513</v>
      </c>
      <c r="F45" s="352">
        <f>F35+F44</f>
        <v>41857898034</v>
      </c>
      <c r="G45" s="353">
        <f>E45/D45*100</f>
        <v>64.032448075591219</v>
      </c>
      <c r="H45" s="354">
        <f>H35+H44</f>
        <v>983</v>
      </c>
      <c r="I45" s="354">
        <f>I35+I44</f>
        <v>462</v>
      </c>
      <c r="J45" s="354">
        <f>J35+J44</f>
        <v>521</v>
      </c>
    </row>
    <row r="46" spans="2:10" ht="16.5" thickTop="1" x14ac:dyDescent="0.25">
      <c r="B46" s="301"/>
      <c r="C46" s="301"/>
      <c r="D46" s="301"/>
      <c r="E46" s="301"/>
      <c r="F46" s="301"/>
      <c r="G46" s="301"/>
      <c r="H46" s="301"/>
      <c r="I46" s="301"/>
      <c r="J46" s="301"/>
    </row>
    <row r="47" spans="2:10" ht="15.75" x14ac:dyDescent="0.25">
      <c r="B47" s="301"/>
      <c r="C47" s="301"/>
      <c r="D47" s="301"/>
      <c r="E47" s="301"/>
      <c r="F47" s="301"/>
      <c r="G47" s="301"/>
      <c r="H47" s="301"/>
      <c r="I47" s="301"/>
      <c r="J47" s="301"/>
    </row>
    <row r="48" spans="2:10" ht="15.75" x14ac:dyDescent="0.25">
      <c r="B48" s="301"/>
      <c r="C48" s="301"/>
      <c r="D48" s="301"/>
      <c r="E48" s="301"/>
      <c r="F48" s="592" t="s">
        <v>420</v>
      </c>
      <c r="G48" s="592"/>
      <c r="H48" s="592"/>
      <c r="I48" s="592"/>
      <c r="J48" s="592"/>
    </row>
    <row r="49" spans="2:10" ht="15.75" x14ac:dyDescent="0.25">
      <c r="B49" s="301"/>
      <c r="C49" s="301"/>
      <c r="D49" s="301"/>
      <c r="E49" s="301"/>
      <c r="F49" s="592" t="s">
        <v>33</v>
      </c>
      <c r="G49" s="592"/>
      <c r="H49" s="592"/>
      <c r="I49" s="592"/>
      <c r="J49" s="592"/>
    </row>
    <row r="50" spans="2:10" ht="15.75" x14ac:dyDescent="0.25">
      <c r="B50" s="301"/>
      <c r="C50" s="301"/>
      <c r="D50" s="301"/>
      <c r="E50" s="301"/>
      <c r="F50" s="592" t="s">
        <v>421</v>
      </c>
      <c r="G50" s="592"/>
      <c r="H50" s="592"/>
      <c r="I50" s="592"/>
      <c r="J50" s="592"/>
    </row>
    <row r="51" spans="2:10" ht="15.75" x14ac:dyDescent="0.25">
      <c r="B51" s="301"/>
      <c r="C51" s="301"/>
      <c r="D51" s="301"/>
      <c r="E51" s="301"/>
      <c r="F51" s="301"/>
      <c r="G51" s="302"/>
      <c r="H51" s="302"/>
      <c r="I51" s="302"/>
      <c r="J51" s="514"/>
    </row>
    <row r="52" spans="2:10" ht="15.75" x14ac:dyDescent="0.25">
      <c r="B52" s="301"/>
      <c r="C52" s="301"/>
      <c r="D52" s="301"/>
      <c r="E52" s="301" t="s">
        <v>419</v>
      </c>
      <c r="F52" s="301"/>
      <c r="G52" s="302"/>
      <c r="H52" s="302"/>
      <c r="I52" s="302"/>
      <c r="J52" s="514"/>
    </row>
    <row r="53" spans="2:10" ht="15.75" x14ac:dyDescent="0.25">
      <c r="B53" s="301"/>
      <c r="C53" s="301"/>
      <c r="D53" s="301"/>
      <c r="E53" s="301"/>
      <c r="F53" s="301"/>
      <c r="G53" s="302"/>
      <c r="H53" s="302"/>
      <c r="I53" s="302"/>
      <c r="J53" s="514"/>
    </row>
    <row r="54" spans="2:10" ht="16.5" customHeight="1" x14ac:dyDescent="0.25">
      <c r="B54" s="301"/>
      <c r="C54" s="301"/>
      <c r="D54" s="301"/>
      <c r="E54" s="301"/>
      <c r="F54" s="593" t="s">
        <v>422</v>
      </c>
      <c r="G54" s="593"/>
      <c r="H54" s="593"/>
      <c r="I54" s="593"/>
      <c r="J54" s="593"/>
    </row>
    <row r="55" spans="2:10" ht="15.75" x14ac:dyDescent="0.25">
      <c r="B55" s="301"/>
      <c r="C55" s="301"/>
      <c r="D55" s="301"/>
      <c r="E55" s="301"/>
      <c r="F55" s="592" t="s">
        <v>35</v>
      </c>
      <c r="G55" s="592"/>
      <c r="H55" s="592"/>
      <c r="I55" s="592"/>
      <c r="J55" s="592"/>
    </row>
    <row r="56" spans="2:10" ht="15.75" x14ac:dyDescent="0.25">
      <c r="B56" s="301"/>
      <c r="C56" s="301"/>
      <c r="D56" s="301"/>
      <c r="E56" s="301"/>
      <c r="F56" s="592" t="s">
        <v>424</v>
      </c>
      <c r="G56" s="592"/>
      <c r="H56" s="592"/>
      <c r="I56" s="592"/>
      <c r="J56" s="592"/>
    </row>
    <row r="57" spans="2:10" ht="15.75" x14ac:dyDescent="0.25">
      <c r="B57" s="301"/>
      <c r="C57" s="301"/>
      <c r="D57" s="301"/>
      <c r="E57" s="301"/>
      <c r="F57" s="592"/>
      <c r="G57" s="592"/>
      <c r="H57" s="592"/>
      <c r="I57" s="592"/>
      <c r="J57" s="592"/>
    </row>
    <row r="59" spans="2:10" x14ac:dyDescent="0.25">
      <c r="B59" s="418"/>
      <c r="C59" s="418"/>
      <c r="D59" s="418"/>
      <c r="E59" s="418"/>
      <c r="F59" s="418"/>
      <c r="G59" s="418"/>
      <c r="H59" s="418"/>
      <c r="I59" s="418"/>
      <c r="J59" s="418"/>
    </row>
    <row r="61" spans="2:10" x14ac:dyDescent="0.25">
      <c r="B61" s="418"/>
      <c r="C61" s="418"/>
      <c r="D61" s="418"/>
      <c r="E61" s="418"/>
      <c r="F61" s="418"/>
      <c r="G61" s="418"/>
      <c r="H61" s="418"/>
      <c r="I61" s="418"/>
      <c r="J61" s="418"/>
    </row>
    <row r="62" spans="2:10" x14ac:dyDescent="0.25">
      <c r="D62" s="474">
        <v>116334030670</v>
      </c>
      <c r="E62" s="474">
        <v>2359637885</v>
      </c>
      <c r="F62" s="474">
        <v>113974392785</v>
      </c>
    </row>
  </sheetData>
  <mergeCells count="20">
    <mergeCell ref="F56:J56"/>
    <mergeCell ref="F57:J57"/>
    <mergeCell ref="F48:J48"/>
    <mergeCell ref="F49:J49"/>
    <mergeCell ref="F50:J50"/>
    <mergeCell ref="F54:J54"/>
    <mergeCell ref="F55:J55"/>
    <mergeCell ref="B45:C45"/>
    <mergeCell ref="B3:J3"/>
    <mergeCell ref="B4:J4"/>
    <mergeCell ref="B6:B7"/>
    <mergeCell ref="C6:C7"/>
    <mergeCell ref="E6:E7"/>
    <mergeCell ref="F6:F7"/>
    <mergeCell ref="G6:G7"/>
    <mergeCell ref="B35:C35"/>
    <mergeCell ref="D6:D7"/>
    <mergeCell ref="H6:H7"/>
    <mergeCell ref="I6:I7"/>
    <mergeCell ref="J6:J7"/>
  </mergeCells>
  <pageMargins left="0.35433070866141736" right="0.35433070866141736" top="0.74803149606299213" bottom="0.74803149606299213" header="0.31496062992125984" footer="0.31496062992125984"/>
  <pageSetup paperSize="256" scale="64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K2005"/>
  <sheetViews>
    <sheetView workbookViewId="0">
      <selection activeCell="J12" sqref="J12"/>
    </sheetView>
  </sheetViews>
  <sheetFormatPr defaultRowHeight="18.75" x14ac:dyDescent="0.3"/>
  <cols>
    <col min="1" max="1" width="5.28515625" style="2" customWidth="1"/>
    <col min="2" max="2" width="36.5703125" style="2" customWidth="1"/>
    <col min="3" max="3" width="22.28515625" style="2" customWidth="1"/>
    <col min="4" max="4" width="22.85546875" style="2" customWidth="1"/>
    <col min="5" max="5" width="28.42578125" style="2" bestFit="1" customWidth="1"/>
    <col min="6" max="6" width="11.5703125" style="2" bestFit="1" customWidth="1"/>
    <col min="7" max="7" width="13" style="2" customWidth="1"/>
    <col min="8" max="8" width="12.7109375" style="2" bestFit="1" customWidth="1"/>
    <col min="9" max="9" width="9.140625" style="2"/>
    <col min="10" max="10" width="14.28515625" style="2" bestFit="1" customWidth="1"/>
    <col min="11" max="11" width="14.85546875" style="2" customWidth="1"/>
    <col min="12" max="16384" width="9.140625" style="2"/>
  </cols>
  <sheetData>
    <row r="5" spans="1:9" x14ac:dyDescent="0.3">
      <c r="A5" s="515" t="s">
        <v>0</v>
      </c>
      <c r="B5" s="515"/>
      <c r="C5" s="515"/>
      <c r="D5" s="515"/>
      <c r="E5" s="515"/>
      <c r="F5" s="515"/>
      <c r="G5" s="515"/>
      <c r="H5" s="515"/>
      <c r="I5" s="1"/>
    </row>
    <row r="6" spans="1:9" x14ac:dyDescent="0.3">
      <c r="A6" s="516" t="s">
        <v>1</v>
      </c>
      <c r="B6" s="516"/>
      <c r="C6" s="516"/>
      <c r="D6" s="516"/>
      <c r="E6" s="516"/>
      <c r="F6" s="516"/>
      <c r="G6" s="516"/>
      <c r="H6" s="516"/>
      <c r="I6" s="1"/>
    </row>
    <row r="7" spans="1:9" x14ac:dyDescent="0.3">
      <c r="A7" s="515" t="s">
        <v>376</v>
      </c>
      <c r="B7" s="515"/>
      <c r="C7" s="515"/>
      <c r="D7" s="515"/>
      <c r="E7" s="515"/>
      <c r="F7" s="515"/>
      <c r="G7" s="515"/>
      <c r="H7" s="515"/>
      <c r="I7" s="1"/>
    </row>
    <row r="8" spans="1:9" ht="19.5" thickBot="1" x14ac:dyDescent="0.35">
      <c r="A8" s="3"/>
      <c r="B8" s="3"/>
      <c r="C8" s="4"/>
      <c r="D8" s="1"/>
      <c r="E8" s="1"/>
      <c r="F8" s="1"/>
      <c r="G8" s="1"/>
      <c r="H8" s="1"/>
      <c r="I8" s="1"/>
    </row>
    <row r="9" spans="1:9" x14ac:dyDescent="0.3">
      <c r="A9" s="517" t="s">
        <v>2</v>
      </c>
      <c r="B9" s="519" t="s">
        <v>3</v>
      </c>
      <c r="C9" s="521" t="s">
        <v>4</v>
      </c>
      <c r="D9" s="523" t="s">
        <v>5</v>
      </c>
      <c r="E9" s="523" t="s">
        <v>6</v>
      </c>
      <c r="F9" s="525" t="s">
        <v>7</v>
      </c>
      <c r="G9" s="5" t="s">
        <v>8</v>
      </c>
      <c r="H9" s="527" t="s">
        <v>9</v>
      </c>
      <c r="I9" s="1"/>
    </row>
    <row r="10" spans="1:9" x14ac:dyDescent="0.3">
      <c r="A10" s="518"/>
      <c r="B10" s="520"/>
      <c r="C10" s="522"/>
      <c r="D10" s="524"/>
      <c r="E10" s="524"/>
      <c r="F10" s="526"/>
      <c r="G10" s="6" t="s">
        <v>10</v>
      </c>
      <c r="H10" s="528"/>
      <c r="I10" s="1"/>
    </row>
    <row r="11" spans="1:9" x14ac:dyDescent="0.3">
      <c r="A11" s="7" t="s">
        <v>11</v>
      </c>
      <c r="B11" s="8" t="s">
        <v>12</v>
      </c>
      <c r="C11" s="9"/>
      <c r="D11" s="10"/>
      <c r="E11" s="11"/>
      <c r="F11" s="10"/>
      <c r="G11" s="12"/>
      <c r="H11" s="13"/>
      <c r="I11" s="1"/>
    </row>
    <row r="12" spans="1:9" x14ac:dyDescent="0.3">
      <c r="A12" s="14">
        <v>1</v>
      </c>
      <c r="B12" s="12" t="s">
        <v>13</v>
      </c>
      <c r="C12" s="15">
        <v>192340873</v>
      </c>
      <c r="D12" s="16">
        <v>30780</v>
      </c>
      <c r="E12" s="17">
        <f>C12-D12</f>
        <v>192310093</v>
      </c>
      <c r="F12" s="18">
        <f>D12/C12*100</f>
        <v>1.6002838876581368E-2</v>
      </c>
      <c r="G12" s="19">
        <v>8723</v>
      </c>
      <c r="H12" s="20">
        <v>0</v>
      </c>
      <c r="I12" s="1"/>
    </row>
    <row r="13" spans="1:9" x14ac:dyDescent="0.3">
      <c r="A13" s="14">
        <v>2</v>
      </c>
      <c r="B13" s="12" t="s">
        <v>14</v>
      </c>
      <c r="C13" s="15">
        <v>121865049</v>
      </c>
      <c r="D13" s="16">
        <v>7875917</v>
      </c>
      <c r="E13" s="17">
        <f>C13-D13</f>
        <v>113989132</v>
      </c>
      <c r="F13" s="18">
        <f>D13/C13*100</f>
        <v>6.4628185559585676</v>
      </c>
      <c r="G13" s="19">
        <v>5690</v>
      </c>
      <c r="H13" s="20">
        <v>0</v>
      </c>
      <c r="I13" s="1"/>
    </row>
    <row r="14" spans="1:9" x14ac:dyDescent="0.3">
      <c r="A14" s="14">
        <v>3</v>
      </c>
      <c r="B14" s="12" t="s">
        <v>15</v>
      </c>
      <c r="C14" s="15">
        <v>162515505</v>
      </c>
      <c r="D14" s="16">
        <v>90246083</v>
      </c>
      <c r="E14" s="17">
        <f>C14-D14</f>
        <v>72269422</v>
      </c>
      <c r="F14" s="18">
        <f>D14/C14*100</f>
        <v>55.530752588806834</v>
      </c>
      <c r="G14" s="21">
        <v>4735</v>
      </c>
      <c r="H14" s="22">
        <v>0</v>
      </c>
      <c r="I14" s="1"/>
    </row>
    <row r="15" spans="1:9" x14ac:dyDescent="0.3">
      <c r="A15" s="14">
        <v>4</v>
      </c>
      <c r="B15" s="12" t="s">
        <v>16</v>
      </c>
      <c r="C15" s="15">
        <v>144912212</v>
      </c>
      <c r="D15" s="16">
        <v>0</v>
      </c>
      <c r="E15" s="17">
        <f>C15-D15</f>
        <v>144912212</v>
      </c>
      <c r="F15" s="18">
        <f>D15/C15*100</f>
        <v>0</v>
      </c>
      <c r="G15" s="21">
        <v>7122</v>
      </c>
      <c r="H15" s="22">
        <v>0</v>
      </c>
      <c r="I15" s="1"/>
    </row>
    <row r="16" spans="1:9" x14ac:dyDescent="0.3">
      <c r="A16" s="14"/>
      <c r="B16" s="12"/>
      <c r="C16" s="15"/>
      <c r="D16" s="12"/>
      <c r="E16" s="23"/>
      <c r="F16" s="24"/>
      <c r="G16" s="25"/>
      <c r="H16" s="26"/>
      <c r="I16" s="1"/>
    </row>
    <row r="17" spans="1:11" x14ac:dyDescent="0.3">
      <c r="A17" s="531" t="s">
        <v>17</v>
      </c>
      <c r="B17" s="532"/>
      <c r="C17" s="27">
        <f>SUM(C12:C15)</f>
        <v>621633639</v>
      </c>
      <c r="D17" s="28">
        <f>SUM(D12:D16)</f>
        <v>98152780</v>
      </c>
      <c r="E17" s="29">
        <f>SUM(E12:E16)</f>
        <v>523480859</v>
      </c>
      <c r="F17" s="30">
        <f>D17/C17*100</f>
        <v>15.789489796256023</v>
      </c>
      <c r="G17" s="31">
        <f>SUM(G12:G16)</f>
        <v>26270</v>
      </c>
      <c r="H17" s="356">
        <v>0</v>
      </c>
      <c r="I17" s="1"/>
    </row>
    <row r="18" spans="1:11" x14ac:dyDescent="0.3">
      <c r="A18" s="32"/>
      <c r="B18" s="12"/>
      <c r="C18" s="15"/>
      <c r="D18" s="12"/>
      <c r="E18" s="23"/>
      <c r="F18" s="33"/>
      <c r="G18" s="25"/>
      <c r="H18" s="34"/>
      <c r="I18" s="1"/>
    </row>
    <row r="19" spans="1:11" x14ac:dyDescent="0.3">
      <c r="A19" s="32" t="s">
        <v>18</v>
      </c>
      <c r="B19" s="35" t="s">
        <v>19</v>
      </c>
      <c r="C19" s="15"/>
      <c r="D19" s="12"/>
      <c r="E19" s="23"/>
      <c r="F19" s="33"/>
      <c r="G19" s="25"/>
      <c r="H19" s="26"/>
      <c r="I19" s="1"/>
    </row>
    <row r="20" spans="1:11" x14ac:dyDescent="0.3">
      <c r="A20" s="32"/>
      <c r="B20" s="35"/>
      <c r="C20" s="15"/>
      <c r="D20" s="12"/>
      <c r="E20" s="23"/>
      <c r="F20" s="33"/>
      <c r="G20" s="25"/>
      <c r="H20" s="26"/>
      <c r="I20" s="1"/>
      <c r="J20" s="36"/>
    </row>
    <row r="21" spans="1:11" x14ac:dyDescent="0.3">
      <c r="A21" s="14">
        <v>5</v>
      </c>
      <c r="B21" s="12" t="s">
        <v>20</v>
      </c>
      <c r="C21" s="15">
        <v>121411991</v>
      </c>
      <c r="D21" s="16">
        <v>121411991</v>
      </c>
      <c r="E21" s="17">
        <f>C21-D21</f>
        <v>0</v>
      </c>
      <c r="F21" s="18">
        <f t="shared" ref="F21:F30" si="0">D21/C21*100</f>
        <v>100</v>
      </c>
      <c r="G21" s="21">
        <v>5695</v>
      </c>
      <c r="H21" s="20" t="s">
        <v>21</v>
      </c>
      <c r="I21" s="1"/>
      <c r="J21" s="36"/>
    </row>
    <row r="22" spans="1:11" x14ac:dyDescent="0.3">
      <c r="A22" s="14">
        <v>6</v>
      </c>
      <c r="B22" s="12" t="s">
        <v>22</v>
      </c>
      <c r="C22" s="15">
        <v>117898945</v>
      </c>
      <c r="D22" s="16">
        <v>117898945</v>
      </c>
      <c r="E22" s="17">
        <f t="shared" ref="E22:E30" si="1">C22-D22</f>
        <v>0</v>
      </c>
      <c r="F22" s="18">
        <f t="shared" si="0"/>
        <v>100</v>
      </c>
      <c r="G22" s="21">
        <v>5691</v>
      </c>
      <c r="H22" s="37" t="s">
        <v>21</v>
      </c>
      <c r="I22" s="1"/>
      <c r="J22" s="36"/>
    </row>
    <row r="23" spans="1:11" x14ac:dyDescent="0.3">
      <c r="A23" s="14">
        <v>7</v>
      </c>
      <c r="B23" s="12" t="s">
        <v>23</v>
      </c>
      <c r="C23" s="15">
        <v>32141332</v>
      </c>
      <c r="D23" s="16">
        <v>32141332</v>
      </c>
      <c r="E23" s="17">
        <f t="shared" si="1"/>
        <v>0</v>
      </c>
      <c r="F23" s="18">
        <f t="shared" si="0"/>
        <v>100</v>
      </c>
      <c r="G23" s="21">
        <v>1433</v>
      </c>
      <c r="H23" s="37" t="s">
        <v>21</v>
      </c>
      <c r="I23" s="1"/>
    </row>
    <row r="24" spans="1:11" x14ac:dyDescent="0.3">
      <c r="A24" s="14">
        <v>8</v>
      </c>
      <c r="B24" s="12" t="s">
        <v>24</v>
      </c>
      <c r="C24" s="15">
        <v>33922659</v>
      </c>
      <c r="D24" s="16">
        <v>33922659</v>
      </c>
      <c r="E24" s="17">
        <f t="shared" si="1"/>
        <v>0</v>
      </c>
      <c r="F24" s="18">
        <f t="shared" si="0"/>
        <v>100</v>
      </c>
      <c r="G24" s="21">
        <v>1183</v>
      </c>
      <c r="H24" s="37" t="s">
        <v>21</v>
      </c>
      <c r="I24" s="1"/>
    </row>
    <row r="25" spans="1:11" x14ac:dyDescent="0.3">
      <c r="A25" s="14">
        <v>9</v>
      </c>
      <c r="B25" s="12" t="s">
        <v>25</v>
      </c>
      <c r="C25" s="15">
        <v>46178988</v>
      </c>
      <c r="D25" s="16">
        <v>46178988</v>
      </c>
      <c r="E25" s="17">
        <f t="shared" si="1"/>
        <v>0</v>
      </c>
      <c r="F25" s="18">
        <f t="shared" si="0"/>
        <v>100</v>
      </c>
      <c r="G25" s="21">
        <v>2059</v>
      </c>
      <c r="H25" s="37" t="s">
        <v>21</v>
      </c>
      <c r="I25" s="1"/>
    </row>
    <row r="26" spans="1:11" x14ac:dyDescent="0.3">
      <c r="A26" s="14">
        <v>10</v>
      </c>
      <c r="B26" s="12" t="s">
        <v>26</v>
      </c>
      <c r="C26" s="15">
        <v>34521602</v>
      </c>
      <c r="D26" s="16">
        <v>0</v>
      </c>
      <c r="E26" s="17">
        <f t="shared" si="1"/>
        <v>34521602</v>
      </c>
      <c r="F26" s="18">
        <f t="shared" si="0"/>
        <v>0</v>
      </c>
      <c r="G26" s="21">
        <v>1809</v>
      </c>
      <c r="H26" s="20">
        <v>0</v>
      </c>
      <c r="I26" s="1"/>
    </row>
    <row r="27" spans="1:11" x14ac:dyDescent="0.3">
      <c r="A27" s="14">
        <v>11</v>
      </c>
      <c r="B27" s="12" t="s">
        <v>27</v>
      </c>
      <c r="C27" s="15">
        <v>71364514</v>
      </c>
      <c r="D27" s="16">
        <v>24339861</v>
      </c>
      <c r="E27" s="17">
        <f t="shared" si="1"/>
        <v>47024653</v>
      </c>
      <c r="F27" s="18">
        <f t="shared" si="0"/>
        <v>34.10639214890471</v>
      </c>
      <c r="G27" s="21">
        <v>3341</v>
      </c>
      <c r="H27" s="20">
        <v>0</v>
      </c>
      <c r="I27" s="1"/>
    </row>
    <row r="28" spans="1:11" x14ac:dyDescent="0.3">
      <c r="A28" s="14">
        <v>12</v>
      </c>
      <c r="B28" s="12" t="s">
        <v>28</v>
      </c>
      <c r="C28" s="15">
        <v>106707869</v>
      </c>
      <c r="D28" s="16">
        <v>43135833</v>
      </c>
      <c r="E28" s="17">
        <f t="shared" si="1"/>
        <v>63572036</v>
      </c>
      <c r="F28" s="18">
        <f t="shared" si="0"/>
        <v>40.424228694886601</v>
      </c>
      <c r="G28" s="21">
        <v>5092</v>
      </c>
      <c r="H28" s="20">
        <v>0</v>
      </c>
      <c r="I28" s="1"/>
      <c r="K28" s="36"/>
    </row>
    <row r="29" spans="1:11" x14ac:dyDescent="0.3">
      <c r="A29" s="14">
        <v>13</v>
      </c>
      <c r="B29" s="12" t="s">
        <v>29</v>
      </c>
      <c r="C29" s="15">
        <v>98061521</v>
      </c>
      <c r="D29" s="16">
        <v>0</v>
      </c>
      <c r="E29" s="17">
        <f t="shared" si="1"/>
        <v>98061521</v>
      </c>
      <c r="F29" s="18">
        <f t="shared" si="0"/>
        <v>0</v>
      </c>
      <c r="G29" s="21">
        <v>5176</v>
      </c>
      <c r="H29" s="20">
        <v>0</v>
      </c>
      <c r="I29" s="1"/>
      <c r="K29" s="36"/>
    </row>
    <row r="30" spans="1:11" x14ac:dyDescent="0.3">
      <c r="A30" s="14">
        <v>14</v>
      </c>
      <c r="B30" s="12" t="s">
        <v>30</v>
      </c>
      <c r="C30" s="15">
        <v>110598188</v>
      </c>
      <c r="D30" s="16">
        <v>0</v>
      </c>
      <c r="E30" s="17">
        <f t="shared" si="1"/>
        <v>110598188</v>
      </c>
      <c r="F30" s="18">
        <f t="shared" si="0"/>
        <v>0</v>
      </c>
      <c r="G30" s="21">
        <v>5373</v>
      </c>
      <c r="H30" s="20">
        <v>0</v>
      </c>
      <c r="K30" s="36"/>
    </row>
    <row r="31" spans="1:11" x14ac:dyDescent="0.3">
      <c r="A31" s="14"/>
      <c r="B31" s="12"/>
      <c r="C31" s="39"/>
      <c r="D31" s="16"/>
      <c r="E31" s="23"/>
      <c r="F31" s="16"/>
      <c r="G31" s="40"/>
      <c r="H31" s="13"/>
    </row>
    <row r="32" spans="1:11" x14ac:dyDescent="0.3">
      <c r="A32" s="531" t="s">
        <v>17</v>
      </c>
      <c r="B32" s="532"/>
      <c r="C32" s="41">
        <f>SUM(C21:C30)</f>
        <v>772807609</v>
      </c>
      <c r="D32" s="28">
        <f>SUM(D21:D31)</f>
        <v>419029609</v>
      </c>
      <c r="E32" s="29">
        <f>SUM(E21:E31)</f>
        <v>353778000</v>
      </c>
      <c r="F32" s="42">
        <f>D32/C32*100</f>
        <v>54.221724025494169</v>
      </c>
      <c r="G32" s="43">
        <f>SUM(G21:G31)</f>
        <v>36852</v>
      </c>
      <c r="H32" s="357">
        <v>5</v>
      </c>
    </row>
    <row r="33" spans="1:9" x14ac:dyDescent="0.3">
      <c r="A33" s="531"/>
      <c r="B33" s="532"/>
      <c r="C33" s="39"/>
      <c r="D33" s="12"/>
      <c r="E33" s="23"/>
      <c r="F33" s="44"/>
      <c r="G33" s="40"/>
      <c r="H33" s="45"/>
    </row>
    <row r="34" spans="1:9" ht="19.5" thickBot="1" x14ac:dyDescent="0.35">
      <c r="A34" s="533" t="s">
        <v>31</v>
      </c>
      <c r="B34" s="534"/>
      <c r="C34" s="46">
        <f>C17+C32</f>
        <v>1394441248</v>
      </c>
      <c r="D34" s="47">
        <f>D17+D32</f>
        <v>517182389</v>
      </c>
      <c r="E34" s="48">
        <f>E17+E32</f>
        <v>877258859</v>
      </c>
      <c r="F34" s="49">
        <f>D34/C34*100</f>
        <v>37.0888619181179</v>
      </c>
      <c r="G34" s="50">
        <f>G17+G32</f>
        <v>63122</v>
      </c>
      <c r="H34" s="51">
        <f>H17+H32</f>
        <v>5</v>
      </c>
    </row>
    <row r="37" spans="1:9" x14ac:dyDescent="0.3">
      <c r="D37" s="529" t="s">
        <v>32</v>
      </c>
      <c r="E37" s="529"/>
      <c r="F37" s="529"/>
      <c r="G37" s="529"/>
      <c r="H37" s="529"/>
      <c r="I37" s="52"/>
    </row>
    <row r="38" spans="1:9" x14ac:dyDescent="0.3">
      <c r="D38" s="529" t="s">
        <v>33</v>
      </c>
      <c r="E38" s="529"/>
      <c r="F38" s="529"/>
      <c r="G38" s="529"/>
      <c r="H38" s="529"/>
      <c r="I38" s="52"/>
    </row>
    <row r="39" spans="1:9" x14ac:dyDescent="0.3">
      <c r="D39" s="529"/>
      <c r="E39" s="529"/>
      <c r="F39" s="529"/>
      <c r="G39" s="529"/>
      <c r="H39" s="529"/>
      <c r="I39" s="3"/>
    </row>
    <row r="40" spans="1:9" x14ac:dyDescent="0.3">
      <c r="E40" s="3"/>
      <c r="F40" s="3"/>
      <c r="G40" s="3"/>
      <c r="H40" s="3"/>
      <c r="I40" s="3"/>
    </row>
    <row r="41" spans="1:9" x14ac:dyDescent="0.3">
      <c r="E41" s="3"/>
      <c r="F41" s="3"/>
      <c r="G41" s="3"/>
      <c r="H41" s="3"/>
      <c r="I41" s="3"/>
    </row>
    <row r="42" spans="1:9" x14ac:dyDescent="0.3">
      <c r="D42" s="530" t="s">
        <v>34</v>
      </c>
      <c r="E42" s="530"/>
      <c r="F42" s="530"/>
      <c r="G42" s="530"/>
      <c r="H42" s="530"/>
      <c r="I42" s="3"/>
    </row>
    <row r="43" spans="1:9" x14ac:dyDescent="0.3">
      <c r="D43" s="529" t="s">
        <v>35</v>
      </c>
      <c r="E43" s="529"/>
      <c r="F43" s="529"/>
      <c r="G43" s="529"/>
      <c r="H43" s="529"/>
      <c r="I43" s="52"/>
    </row>
    <row r="44" spans="1:9" x14ac:dyDescent="0.3">
      <c r="D44" s="529" t="s">
        <v>36</v>
      </c>
      <c r="E44" s="529"/>
      <c r="F44" s="529"/>
      <c r="G44" s="529"/>
      <c r="H44" s="529"/>
      <c r="I44" s="52"/>
    </row>
    <row r="45" spans="1:9" x14ac:dyDescent="0.3">
      <c r="D45" s="529"/>
      <c r="E45" s="529"/>
      <c r="F45" s="529"/>
      <c r="G45" s="529"/>
      <c r="H45" s="529"/>
      <c r="I45" s="52"/>
    </row>
    <row r="46" spans="1:9" x14ac:dyDescent="0.3">
      <c r="E46" s="53"/>
      <c r="F46" s="53"/>
      <c r="G46" s="53"/>
      <c r="H46" s="53"/>
      <c r="I46" s="53"/>
    </row>
    <row r="47" spans="1:9" x14ac:dyDescent="0.3">
      <c r="E47" s="53"/>
      <c r="F47" s="53"/>
      <c r="G47" s="53"/>
      <c r="H47" s="53"/>
      <c r="I47" s="53"/>
    </row>
    <row r="48" spans="1:9" x14ac:dyDescent="0.3">
      <c r="E48" s="53"/>
      <c r="F48" s="53"/>
      <c r="G48" s="53"/>
      <c r="H48" s="53"/>
      <c r="I48" s="53"/>
    </row>
    <row r="49" spans="5:9" x14ac:dyDescent="0.3">
      <c r="E49" s="53"/>
      <c r="F49" s="53"/>
      <c r="G49" s="53"/>
      <c r="H49" s="53"/>
      <c r="I49" s="53"/>
    </row>
    <row r="50" spans="5:9" x14ac:dyDescent="0.3">
      <c r="E50" s="53"/>
      <c r="F50" s="53"/>
      <c r="G50" s="53"/>
      <c r="H50" s="53"/>
      <c r="I50" s="53"/>
    </row>
    <row r="51" spans="5:9" x14ac:dyDescent="0.3">
      <c r="E51" s="53"/>
      <c r="F51" s="53"/>
      <c r="G51" s="53"/>
      <c r="H51" s="53"/>
      <c r="I51" s="53"/>
    </row>
    <row r="52" spans="5:9" x14ac:dyDescent="0.3">
      <c r="E52" s="53"/>
      <c r="F52" s="53"/>
      <c r="G52" s="53"/>
      <c r="H52" s="53"/>
      <c r="I52" s="53"/>
    </row>
    <row r="53" spans="5:9" x14ac:dyDescent="0.3">
      <c r="E53" s="53"/>
      <c r="F53" s="53"/>
      <c r="G53" s="53"/>
      <c r="H53" s="53"/>
      <c r="I53" s="53"/>
    </row>
    <row r="54" spans="5:9" x14ac:dyDescent="0.3">
      <c r="E54" s="53"/>
      <c r="F54" s="53"/>
      <c r="G54" s="53"/>
      <c r="H54" s="53"/>
      <c r="I54" s="53"/>
    </row>
    <row r="55" spans="5:9" x14ac:dyDescent="0.3">
      <c r="E55" s="53"/>
      <c r="F55" s="53"/>
      <c r="G55" s="53"/>
      <c r="H55" s="53"/>
      <c r="I55" s="53"/>
    </row>
    <row r="56" spans="5:9" x14ac:dyDescent="0.3">
      <c r="E56" s="53"/>
      <c r="F56" s="53"/>
      <c r="G56" s="53"/>
      <c r="H56" s="53"/>
      <c r="I56" s="53"/>
    </row>
    <row r="57" spans="5:9" x14ac:dyDescent="0.3">
      <c r="E57" s="53"/>
      <c r="F57" s="53"/>
      <c r="G57" s="53"/>
      <c r="H57" s="53"/>
      <c r="I57" s="53"/>
    </row>
    <row r="58" spans="5:9" x14ac:dyDescent="0.3">
      <c r="E58" s="53"/>
      <c r="F58" s="53"/>
      <c r="G58" s="53"/>
      <c r="H58" s="53"/>
      <c r="I58" s="53"/>
    </row>
    <row r="59" spans="5:9" x14ac:dyDescent="0.3">
      <c r="E59" s="53"/>
      <c r="F59" s="53"/>
      <c r="G59" s="53"/>
      <c r="H59" s="53"/>
      <c r="I59" s="53"/>
    </row>
    <row r="60" spans="5:9" x14ac:dyDescent="0.3">
      <c r="E60" s="53"/>
      <c r="F60" s="53"/>
      <c r="G60" s="53"/>
      <c r="H60" s="53"/>
      <c r="I60" s="53"/>
    </row>
    <row r="61" spans="5:9" x14ac:dyDescent="0.3">
      <c r="E61" s="53"/>
      <c r="F61" s="53"/>
      <c r="G61" s="53"/>
      <c r="H61" s="53"/>
      <c r="I61" s="53"/>
    </row>
    <row r="62" spans="5:9" x14ac:dyDescent="0.3">
      <c r="E62" s="53"/>
      <c r="F62" s="53"/>
      <c r="G62" s="53"/>
      <c r="H62" s="53"/>
      <c r="I62" s="53"/>
    </row>
    <row r="63" spans="5:9" x14ac:dyDescent="0.3">
      <c r="E63" s="53"/>
      <c r="F63" s="53"/>
      <c r="G63" s="53"/>
      <c r="H63" s="53"/>
      <c r="I63" s="53"/>
    </row>
    <row r="64" spans="5:9" x14ac:dyDescent="0.3">
      <c r="E64" s="53"/>
      <c r="F64" s="53"/>
      <c r="G64" s="53"/>
      <c r="H64" s="53"/>
      <c r="I64" s="53"/>
    </row>
    <row r="65" spans="5:9" x14ac:dyDescent="0.3">
      <c r="E65" s="53"/>
      <c r="F65" s="53"/>
      <c r="G65" s="53"/>
      <c r="H65" s="53"/>
      <c r="I65" s="53"/>
    </row>
    <row r="66" spans="5:9" x14ac:dyDescent="0.3">
      <c r="E66" s="53"/>
      <c r="F66" s="53"/>
      <c r="G66" s="53"/>
      <c r="H66" s="53"/>
      <c r="I66" s="53"/>
    </row>
    <row r="67" spans="5:9" x14ac:dyDescent="0.3">
      <c r="E67" s="53"/>
      <c r="F67" s="53"/>
      <c r="G67" s="53"/>
      <c r="H67" s="53"/>
      <c r="I67" s="53"/>
    </row>
    <row r="68" spans="5:9" x14ac:dyDescent="0.3">
      <c r="E68" s="53"/>
      <c r="F68" s="53"/>
      <c r="G68" s="53"/>
      <c r="H68" s="53"/>
      <c r="I68" s="53"/>
    </row>
    <row r="69" spans="5:9" x14ac:dyDescent="0.3">
      <c r="E69" s="53"/>
      <c r="F69" s="53"/>
      <c r="G69" s="53"/>
      <c r="H69" s="53"/>
      <c r="I69" s="53"/>
    </row>
    <row r="70" spans="5:9" x14ac:dyDescent="0.3">
      <c r="E70" s="53"/>
      <c r="F70" s="53"/>
      <c r="G70" s="53"/>
      <c r="H70" s="53"/>
      <c r="I70" s="53"/>
    </row>
    <row r="71" spans="5:9" x14ac:dyDescent="0.3">
      <c r="E71" s="53"/>
      <c r="F71" s="53"/>
      <c r="G71" s="53"/>
      <c r="H71" s="53"/>
      <c r="I71" s="53"/>
    </row>
    <row r="72" spans="5:9" x14ac:dyDescent="0.3">
      <c r="E72" s="53"/>
      <c r="F72" s="53"/>
      <c r="G72" s="53"/>
      <c r="H72" s="53"/>
      <c r="I72" s="53"/>
    </row>
    <row r="73" spans="5:9" x14ac:dyDescent="0.3">
      <c r="E73" s="53"/>
      <c r="F73" s="53"/>
      <c r="G73" s="53"/>
      <c r="H73" s="53"/>
      <c r="I73" s="53"/>
    </row>
    <row r="74" spans="5:9" x14ac:dyDescent="0.3">
      <c r="E74" s="53"/>
      <c r="F74" s="53"/>
      <c r="G74" s="53"/>
      <c r="H74" s="53"/>
      <c r="I74" s="53"/>
    </row>
    <row r="75" spans="5:9" x14ac:dyDescent="0.3">
      <c r="E75" s="53"/>
      <c r="F75" s="53"/>
      <c r="G75" s="53"/>
      <c r="H75" s="53"/>
      <c r="I75" s="53"/>
    </row>
    <row r="76" spans="5:9" x14ac:dyDescent="0.3">
      <c r="E76" s="53"/>
      <c r="F76" s="53"/>
      <c r="G76" s="53"/>
      <c r="H76" s="53"/>
      <c r="I76" s="53"/>
    </row>
    <row r="77" spans="5:9" x14ac:dyDescent="0.3">
      <c r="E77" s="53"/>
      <c r="F77" s="53"/>
      <c r="G77" s="53"/>
      <c r="H77" s="53"/>
      <c r="I77" s="53"/>
    </row>
    <row r="78" spans="5:9" x14ac:dyDescent="0.3">
      <c r="E78" s="53"/>
      <c r="F78" s="53"/>
      <c r="G78" s="53"/>
      <c r="H78" s="53"/>
      <c r="I78" s="53"/>
    </row>
    <row r="79" spans="5:9" x14ac:dyDescent="0.3">
      <c r="E79" s="53"/>
      <c r="F79" s="53"/>
      <c r="G79" s="53"/>
      <c r="H79" s="53"/>
      <c r="I79" s="53"/>
    </row>
    <row r="80" spans="5:9" x14ac:dyDescent="0.3">
      <c r="E80" s="53"/>
      <c r="F80" s="53"/>
      <c r="G80" s="53"/>
      <c r="H80" s="53"/>
      <c r="I80" s="53"/>
    </row>
    <row r="81" spans="1:9" x14ac:dyDescent="0.3">
      <c r="E81" s="53"/>
      <c r="F81" s="53"/>
      <c r="G81" s="53"/>
      <c r="H81" s="53"/>
      <c r="I81" s="53"/>
    </row>
    <row r="82" spans="1:9" x14ac:dyDescent="0.3">
      <c r="A82" s="515" t="s">
        <v>0</v>
      </c>
      <c r="B82" s="515"/>
      <c r="C82" s="515"/>
      <c r="D82" s="515"/>
      <c r="E82" s="515"/>
      <c r="F82" s="515"/>
      <c r="G82" s="515"/>
      <c r="H82" s="515"/>
    </row>
    <row r="83" spans="1:9" x14ac:dyDescent="0.3">
      <c r="A83" s="529" t="s">
        <v>37</v>
      </c>
      <c r="B83" s="529"/>
      <c r="C83" s="529"/>
      <c r="D83" s="529"/>
      <c r="E83" s="529"/>
      <c r="F83" s="529"/>
      <c r="G83" s="529"/>
      <c r="H83" s="529"/>
    </row>
    <row r="84" spans="1:9" x14ac:dyDescent="0.3">
      <c r="A84" s="515" t="s">
        <v>377</v>
      </c>
      <c r="B84" s="515"/>
      <c r="C84" s="515"/>
      <c r="D84" s="515"/>
      <c r="E84" s="515"/>
      <c r="F84" s="515"/>
      <c r="G84" s="515"/>
      <c r="H84" s="515"/>
    </row>
    <row r="85" spans="1:9" ht="19.5" thickBot="1" x14ac:dyDescent="0.35">
      <c r="A85" s="54"/>
      <c r="B85" s="54"/>
      <c r="C85" s="54"/>
      <c r="D85" s="54"/>
      <c r="E85" s="54"/>
      <c r="F85" s="54"/>
      <c r="G85" s="54"/>
    </row>
    <row r="86" spans="1:9" x14ac:dyDescent="0.3">
      <c r="A86" s="535" t="s">
        <v>2</v>
      </c>
      <c r="B86" s="594" t="s">
        <v>3</v>
      </c>
      <c r="C86" s="537" t="s">
        <v>4</v>
      </c>
      <c r="D86" s="539" t="s">
        <v>5</v>
      </c>
      <c r="E86" s="539" t="s">
        <v>6</v>
      </c>
      <c r="F86" s="541" t="s">
        <v>7</v>
      </c>
      <c r="G86" s="55" t="s">
        <v>8</v>
      </c>
      <c r="H86" s="543" t="s">
        <v>9</v>
      </c>
    </row>
    <row r="87" spans="1:9" ht="19.5" thickBot="1" x14ac:dyDescent="0.35">
      <c r="A87" s="536"/>
      <c r="B87" s="595"/>
      <c r="C87" s="538"/>
      <c r="D87" s="540"/>
      <c r="E87" s="540"/>
      <c r="F87" s="542"/>
      <c r="G87" s="56" t="s">
        <v>10</v>
      </c>
      <c r="H87" s="544"/>
    </row>
    <row r="88" spans="1:9" x14ac:dyDescent="0.3">
      <c r="A88" s="57" t="s">
        <v>11</v>
      </c>
      <c r="B88" s="58" t="s">
        <v>12</v>
      </c>
      <c r="C88" s="59"/>
      <c r="D88" s="60"/>
      <c r="E88" s="59"/>
      <c r="F88" s="60"/>
      <c r="G88" s="55"/>
      <c r="H88" s="13"/>
    </row>
    <row r="89" spans="1:9" x14ac:dyDescent="0.3">
      <c r="A89" s="14">
        <v>1</v>
      </c>
      <c r="B89" s="12" t="s">
        <v>38</v>
      </c>
      <c r="C89" s="15">
        <v>244639091</v>
      </c>
      <c r="D89" s="61">
        <v>180660</v>
      </c>
      <c r="E89" s="17">
        <f>C89-D89</f>
        <v>244458431</v>
      </c>
      <c r="F89" s="62">
        <f>D89/C89*100</f>
        <v>7.3847560200426016E-2</v>
      </c>
      <c r="G89" s="21">
        <v>6285</v>
      </c>
      <c r="H89" s="22">
        <v>0</v>
      </c>
    </row>
    <row r="90" spans="1:9" x14ac:dyDescent="0.3">
      <c r="A90" s="14">
        <v>2</v>
      </c>
      <c r="B90" s="12" t="s">
        <v>39</v>
      </c>
      <c r="C90" s="15">
        <v>224713170</v>
      </c>
      <c r="D90" s="61">
        <v>0</v>
      </c>
      <c r="E90" s="17">
        <f>C90-D90</f>
        <v>224713170</v>
      </c>
      <c r="F90" s="62">
        <f>D90/C90*100</f>
        <v>0</v>
      </c>
      <c r="G90" s="21">
        <v>7682</v>
      </c>
      <c r="H90" s="22">
        <v>0</v>
      </c>
    </row>
    <row r="91" spans="1:9" x14ac:dyDescent="0.3">
      <c r="A91" s="14">
        <v>3</v>
      </c>
      <c r="B91" s="12" t="s">
        <v>40</v>
      </c>
      <c r="C91" s="15">
        <v>263549298</v>
      </c>
      <c r="D91" s="61">
        <v>33012</v>
      </c>
      <c r="E91" s="17">
        <f>C91-D91</f>
        <v>263516286</v>
      </c>
      <c r="F91" s="62">
        <f>D91/C91*100</f>
        <v>1.2525929778799868E-2</v>
      </c>
      <c r="G91" s="21">
        <v>10352</v>
      </c>
      <c r="H91" s="22">
        <v>0</v>
      </c>
    </row>
    <row r="92" spans="1:9" x14ac:dyDescent="0.3">
      <c r="A92" s="14">
        <v>4</v>
      </c>
      <c r="B92" s="12" t="s">
        <v>41</v>
      </c>
      <c r="C92" s="15">
        <v>319183143</v>
      </c>
      <c r="D92" s="61">
        <v>95451006</v>
      </c>
      <c r="E92" s="17">
        <f>C92-D92</f>
        <v>223732137</v>
      </c>
      <c r="F92" s="62">
        <f>D92/C92*100</f>
        <v>29.904776644172593</v>
      </c>
      <c r="G92" s="21">
        <v>10040</v>
      </c>
      <c r="H92" s="22">
        <v>0</v>
      </c>
    </row>
    <row r="93" spans="1:9" x14ac:dyDescent="0.3">
      <c r="A93" s="14"/>
      <c r="B93" s="12"/>
      <c r="C93" s="15"/>
      <c r="D93" s="61"/>
      <c r="E93" s="17"/>
      <c r="F93" s="18"/>
      <c r="G93" s="21"/>
      <c r="H93" s="13"/>
    </row>
    <row r="94" spans="1:9" x14ac:dyDescent="0.3">
      <c r="A94" s="531" t="s">
        <v>42</v>
      </c>
      <c r="B94" s="532"/>
      <c r="C94" s="27">
        <f>SUM(C89:C93)</f>
        <v>1052084702</v>
      </c>
      <c r="D94" s="63">
        <f>SUM(D89:D93)</f>
        <v>95664678</v>
      </c>
      <c r="E94" s="64">
        <f>SUM(E89:E93)</f>
        <v>956420024</v>
      </c>
      <c r="F94" s="65">
        <f>D94/C94*100</f>
        <v>9.0928684561369089</v>
      </c>
      <c r="G94" s="66">
        <f>SUM(G89:G93)</f>
        <v>34359</v>
      </c>
      <c r="H94" s="67">
        <v>0</v>
      </c>
    </row>
    <row r="95" spans="1:9" x14ac:dyDescent="0.3">
      <c r="A95" s="32"/>
      <c r="B95" s="12"/>
      <c r="C95" s="15"/>
      <c r="D95" s="61"/>
      <c r="E95" s="17"/>
      <c r="F95" s="38"/>
      <c r="G95" s="21"/>
      <c r="H95" s="13"/>
    </row>
    <row r="96" spans="1:9" x14ac:dyDescent="0.3">
      <c r="A96" s="32" t="s">
        <v>18</v>
      </c>
      <c r="B96" s="68" t="s">
        <v>19</v>
      </c>
      <c r="C96" s="15"/>
      <c r="D96" s="61"/>
      <c r="E96" s="17"/>
      <c r="F96" s="38"/>
      <c r="G96" s="21"/>
      <c r="H96" s="13"/>
    </row>
    <row r="97" spans="1:9" x14ac:dyDescent="0.3">
      <c r="A97" s="14" t="s">
        <v>43</v>
      </c>
      <c r="B97" s="12" t="s">
        <v>44</v>
      </c>
      <c r="C97" s="15">
        <v>135231131</v>
      </c>
      <c r="D97" s="61">
        <v>89479145</v>
      </c>
      <c r="E97" s="17">
        <f t="shared" ref="E97:E108" si="2">C97-D97</f>
        <v>45751986</v>
      </c>
      <c r="F97" s="62">
        <f t="shared" ref="F97:F108" si="3">D97/C97*100</f>
        <v>66.167563887341885</v>
      </c>
      <c r="G97" s="21">
        <v>5295</v>
      </c>
      <c r="H97" s="22">
        <v>0</v>
      </c>
    </row>
    <row r="98" spans="1:9" x14ac:dyDescent="0.3">
      <c r="A98" s="14" t="s">
        <v>45</v>
      </c>
      <c r="B98" s="12" t="s">
        <v>46</v>
      </c>
      <c r="C98" s="15">
        <v>177962625</v>
      </c>
      <c r="D98" s="61">
        <v>79322692</v>
      </c>
      <c r="E98" s="17">
        <f t="shared" si="2"/>
        <v>98639933</v>
      </c>
      <c r="F98" s="62">
        <f t="shared" si="3"/>
        <v>44.572669120833659</v>
      </c>
      <c r="G98" s="21">
        <v>6550</v>
      </c>
      <c r="H98" s="22">
        <v>0</v>
      </c>
      <c r="I98" s="69"/>
    </row>
    <row r="99" spans="1:9" x14ac:dyDescent="0.3">
      <c r="A99" s="14" t="s">
        <v>47</v>
      </c>
      <c r="B99" s="12" t="s">
        <v>48</v>
      </c>
      <c r="C99" s="15">
        <v>94469719</v>
      </c>
      <c r="D99" s="61">
        <v>0</v>
      </c>
      <c r="E99" s="17">
        <f t="shared" si="2"/>
        <v>94469719</v>
      </c>
      <c r="F99" s="62">
        <f t="shared" si="3"/>
        <v>0</v>
      </c>
      <c r="G99" s="21">
        <v>4589</v>
      </c>
      <c r="H99" s="22">
        <v>0</v>
      </c>
    </row>
    <row r="100" spans="1:9" x14ac:dyDescent="0.3">
      <c r="A100" s="14" t="s">
        <v>49</v>
      </c>
      <c r="B100" s="12" t="s">
        <v>50</v>
      </c>
      <c r="C100" s="15">
        <v>228417761</v>
      </c>
      <c r="D100" s="61">
        <v>0</v>
      </c>
      <c r="E100" s="17">
        <f t="shared" si="2"/>
        <v>228417761</v>
      </c>
      <c r="F100" s="62">
        <f t="shared" si="3"/>
        <v>0</v>
      </c>
      <c r="G100" s="21">
        <v>7384</v>
      </c>
      <c r="H100" s="22">
        <v>0</v>
      </c>
      <c r="I100" s="69"/>
    </row>
    <row r="101" spans="1:9" x14ac:dyDescent="0.3">
      <c r="A101" s="14" t="s">
        <v>51</v>
      </c>
      <c r="B101" s="12" t="s">
        <v>52</v>
      </c>
      <c r="C101" s="15">
        <v>159822551</v>
      </c>
      <c r="D101" s="61">
        <v>0</v>
      </c>
      <c r="E101" s="17">
        <f t="shared" si="2"/>
        <v>159822551</v>
      </c>
      <c r="F101" s="62">
        <f t="shared" si="3"/>
        <v>0</v>
      </c>
      <c r="G101" s="21">
        <v>6405</v>
      </c>
      <c r="H101" s="22">
        <v>0</v>
      </c>
      <c r="I101" s="69"/>
    </row>
    <row r="102" spans="1:9" x14ac:dyDescent="0.3">
      <c r="A102" s="14" t="s">
        <v>53</v>
      </c>
      <c r="B102" s="12" t="s">
        <v>54</v>
      </c>
      <c r="C102" s="15">
        <v>43315460</v>
      </c>
      <c r="D102" s="61">
        <v>0</v>
      </c>
      <c r="E102" s="17">
        <f t="shared" si="2"/>
        <v>43315460</v>
      </c>
      <c r="F102" s="62">
        <f t="shared" si="3"/>
        <v>0</v>
      </c>
      <c r="G102" s="70">
        <v>2506</v>
      </c>
      <c r="H102" s="22">
        <v>0</v>
      </c>
    </row>
    <row r="103" spans="1:9" x14ac:dyDescent="0.3">
      <c r="A103" s="14" t="s">
        <v>55</v>
      </c>
      <c r="B103" s="12" t="s">
        <v>56</v>
      </c>
      <c r="C103" s="15">
        <v>100755900</v>
      </c>
      <c r="D103" s="61">
        <v>41552751</v>
      </c>
      <c r="E103" s="17">
        <f t="shared" si="2"/>
        <v>59203149</v>
      </c>
      <c r="F103" s="62">
        <f t="shared" si="3"/>
        <v>41.241010203868953</v>
      </c>
      <c r="G103" s="21">
        <v>3908</v>
      </c>
      <c r="H103" s="22">
        <v>0</v>
      </c>
    </row>
    <row r="104" spans="1:9" x14ac:dyDescent="0.3">
      <c r="A104" s="14" t="s">
        <v>57</v>
      </c>
      <c r="B104" s="12" t="s">
        <v>58</v>
      </c>
      <c r="C104" s="15">
        <v>116002802</v>
      </c>
      <c r="D104" s="61">
        <v>0</v>
      </c>
      <c r="E104" s="17">
        <f t="shared" si="2"/>
        <v>116002802</v>
      </c>
      <c r="F104" s="62">
        <f t="shared" si="3"/>
        <v>0</v>
      </c>
      <c r="G104" s="21">
        <v>3242</v>
      </c>
      <c r="H104" s="22">
        <v>0</v>
      </c>
    </row>
    <row r="105" spans="1:9" x14ac:dyDescent="0.3">
      <c r="A105" s="14" t="s">
        <v>59</v>
      </c>
      <c r="B105" s="12" t="s">
        <v>60</v>
      </c>
      <c r="C105" s="15">
        <v>130242446</v>
      </c>
      <c r="D105" s="61">
        <v>26712</v>
      </c>
      <c r="E105" s="17">
        <f t="shared" si="2"/>
        <v>130215734</v>
      </c>
      <c r="F105" s="62">
        <f t="shared" si="3"/>
        <v>2.0509442827878095E-2</v>
      </c>
      <c r="G105" s="21">
        <v>5618</v>
      </c>
      <c r="H105" s="22">
        <v>0</v>
      </c>
    </row>
    <row r="106" spans="1:9" x14ac:dyDescent="0.3">
      <c r="A106" s="14" t="s">
        <v>61</v>
      </c>
      <c r="B106" s="12" t="s">
        <v>62</v>
      </c>
      <c r="C106" s="15">
        <v>97662734</v>
      </c>
      <c r="D106" s="61">
        <v>33490891</v>
      </c>
      <c r="E106" s="17">
        <f t="shared" si="2"/>
        <v>64171843</v>
      </c>
      <c r="F106" s="62">
        <f t="shared" si="3"/>
        <v>34.292395500621559</v>
      </c>
      <c r="G106" s="21">
        <v>3141</v>
      </c>
      <c r="H106" s="22">
        <v>0</v>
      </c>
    </row>
    <row r="107" spans="1:9" x14ac:dyDescent="0.3">
      <c r="A107" s="14" t="s">
        <v>63</v>
      </c>
      <c r="B107" s="12" t="s">
        <v>64</v>
      </c>
      <c r="C107" s="15">
        <v>150898356</v>
      </c>
      <c r="D107" s="61">
        <v>0</v>
      </c>
      <c r="E107" s="17">
        <f t="shared" si="2"/>
        <v>150898356</v>
      </c>
      <c r="F107" s="62">
        <f t="shared" si="3"/>
        <v>0</v>
      </c>
      <c r="G107" s="21">
        <v>4185</v>
      </c>
      <c r="H107" s="22">
        <v>0</v>
      </c>
    </row>
    <row r="108" spans="1:9" x14ac:dyDescent="0.3">
      <c r="A108" s="14" t="s">
        <v>65</v>
      </c>
      <c r="B108" s="12" t="s">
        <v>66</v>
      </c>
      <c r="C108" s="15">
        <v>223742030</v>
      </c>
      <c r="D108" s="61">
        <v>0</v>
      </c>
      <c r="E108" s="17">
        <f t="shared" si="2"/>
        <v>223742030</v>
      </c>
      <c r="F108" s="62">
        <f t="shared" si="3"/>
        <v>0</v>
      </c>
      <c r="G108" s="21">
        <v>5948</v>
      </c>
      <c r="H108" s="22">
        <v>0</v>
      </c>
    </row>
    <row r="109" spans="1:9" x14ac:dyDescent="0.3">
      <c r="A109" s="14"/>
      <c r="B109" s="12"/>
      <c r="C109" s="15"/>
      <c r="D109" s="71"/>
      <c r="E109" s="17"/>
      <c r="F109" s="24"/>
      <c r="G109" s="40"/>
      <c r="H109" s="13"/>
    </row>
    <row r="110" spans="1:9" x14ac:dyDescent="0.3">
      <c r="A110" s="531" t="s">
        <v>42</v>
      </c>
      <c r="B110" s="532"/>
      <c r="C110" s="27">
        <f>SUM(C97:C109)</f>
        <v>1658523515</v>
      </c>
      <c r="D110" s="64">
        <f>SUM(D97:D109)</f>
        <v>243872191</v>
      </c>
      <c r="E110" s="72">
        <f>SUM(E97:E109)</f>
        <v>1414651324</v>
      </c>
      <c r="F110" s="65">
        <f>D110/C110*100</f>
        <v>14.704174453625399</v>
      </c>
      <c r="G110" s="43">
        <f>SUM(G97:G109)</f>
        <v>58771</v>
      </c>
      <c r="H110" s="358">
        <v>0</v>
      </c>
    </row>
    <row r="111" spans="1:9" x14ac:dyDescent="0.3">
      <c r="A111" s="531"/>
      <c r="B111" s="532"/>
      <c r="C111" s="39"/>
      <c r="D111" s="12"/>
      <c r="E111" s="23"/>
      <c r="F111" s="73"/>
      <c r="G111" s="40"/>
      <c r="H111" s="13"/>
    </row>
    <row r="112" spans="1:9" ht="19.5" thickBot="1" x14ac:dyDescent="0.35">
      <c r="A112" s="533" t="s">
        <v>17</v>
      </c>
      <c r="B112" s="534"/>
      <c r="C112" s="74">
        <f>C94+C110</f>
        <v>2710608217</v>
      </c>
      <c r="D112" s="74">
        <f>D94+D110</f>
        <v>339536869</v>
      </c>
      <c r="E112" s="75">
        <f>E94+E110</f>
        <v>2371071348</v>
      </c>
      <c r="F112" s="76">
        <f>D112/C112*100</f>
        <v>12.526224441826075</v>
      </c>
      <c r="G112" s="77">
        <f>G94+G110</f>
        <v>93130</v>
      </c>
      <c r="H112" s="78">
        <f>H94+H110</f>
        <v>0</v>
      </c>
    </row>
    <row r="113" spans="3:9" x14ac:dyDescent="0.3">
      <c r="C113" s="79"/>
    </row>
    <row r="114" spans="3:9" x14ac:dyDescent="0.3">
      <c r="C114" s="79"/>
    </row>
    <row r="115" spans="3:9" x14ac:dyDescent="0.3">
      <c r="C115" s="79"/>
      <c r="D115" s="529"/>
      <c r="E115" s="529"/>
      <c r="F115" s="529"/>
      <c r="G115" s="529"/>
      <c r="H115" s="529"/>
      <c r="I115" s="52"/>
    </row>
    <row r="116" spans="3:9" x14ac:dyDescent="0.3">
      <c r="C116" s="79"/>
      <c r="D116" s="529" t="s">
        <v>32</v>
      </c>
      <c r="E116" s="529"/>
      <c r="F116" s="529"/>
      <c r="G116" s="529"/>
      <c r="H116" s="529"/>
      <c r="I116" s="52"/>
    </row>
    <row r="117" spans="3:9" x14ac:dyDescent="0.3">
      <c r="C117" s="79"/>
      <c r="D117" s="529" t="s">
        <v>33</v>
      </c>
      <c r="E117" s="529"/>
      <c r="F117" s="529"/>
      <c r="G117" s="529"/>
      <c r="H117" s="529"/>
      <c r="I117" s="3"/>
    </row>
    <row r="118" spans="3:9" x14ac:dyDescent="0.3">
      <c r="C118" s="79"/>
      <c r="D118" s="529"/>
      <c r="E118" s="529"/>
      <c r="F118" s="529"/>
      <c r="G118" s="529"/>
      <c r="H118" s="529"/>
      <c r="I118" s="52"/>
    </row>
    <row r="119" spans="3:9" x14ac:dyDescent="0.3">
      <c r="C119" s="79"/>
      <c r="E119" s="3"/>
      <c r="F119" s="3"/>
      <c r="G119" s="3"/>
      <c r="H119" s="3"/>
      <c r="I119" s="52"/>
    </row>
    <row r="120" spans="3:9" x14ac:dyDescent="0.3">
      <c r="C120" s="79"/>
      <c r="E120" s="3"/>
      <c r="F120" s="3"/>
      <c r="G120" s="3"/>
      <c r="H120" s="3"/>
      <c r="I120" s="52"/>
    </row>
    <row r="121" spans="3:9" x14ac:dyDescent="0.3">
      <c r="C121" s="79"/>
      <c r="D121" s="530" t="s">
        <v>34</v>
      </c>
      <c r="E121" s="530"/>
      <c r="F121" s="530"/>
      <c r="G121" s="530"/>
      <c r="H121" s="530"/>
    </row>
    <row r="122" spans="3:9" x14ac:dyDescent="0.3">
      <c r="C122" s="79"/>
      <c r="D122" s="529" t="s">
        <v>35</v>
      </c>
      <c r="E122" s="529"/>
      <c r="F122" s="529"/>
      <c r="G122" s="529"/>
      <c r="H122" s="529"/>
    </row>
    <row r="123" spans="3:9" x14ac:dyDescent="0.3">
      <c r="C123" s="79"/>
      <c r="D123" s="529" t="s">
        <v>36</v>
      </c>
      <c r="E123" s="529"/>
      <c r="F123" s="529"/>
      <c r="G123" s="529"/>
      <c r="H123" s="529"/>
    </row>
    <row r="124" spans="3:9" x14ac:dyDescent="0.3">
      <c r="C124" s="79"/>
    </row>
    <row r="125" spans="3:9" x14ac:dyDescent="0.3">
      <c r="C125" s="79"/>
    </row>
    <row r="126" spans="3:9" x14ac:dyDescent="0.3">
      <c r="C126" s="79"/>
      <c r="E126" s="2" t="s">
        <v>67</v>
      </c>
    </row>
    <row r="127" spans="3:9" x14ac:dyDescent="0.3">
      <c r="C127" s="79"/>
    </row>
    <row r="128" spans="3:9" x14ac:dyDescent="0.3">
      <c r="C128" s="79"/>
    </row>
    <row r="129" spans="3:3" x14ac:dyDescent="0.3">
      <c r="C129" s="79"/>
    </row>
    <row r="130" spans="3:3" x14ac:dyDescent="0.3">
      <c r="C130" s="79"/>
    </row>
    <row r="131" spans="3:3" x14ac:dyDescent="0.3">
      <c r="C131" s="79"/>
    </row>
    <row r="132" spans="3:3" x14ac:dyDescent="0.3">
      <c r="C132" s="79"/>
    </row>
    <row r="133" spans="3:3" x14ac:dyDescent="0.3">
      <c r="C133" s="79"/>
    </row>
    <row r="134" spans="3:3" x14ac:dyDescent="0.3">
      <c r="C134" s="79"/>
    </row>
    <row r="135" spans="3:3" x14ac:dyDescent="0.3">
      <c r="C135" s="79"/>
    </row>
    <row r="136" spans="3:3" x14ac:dyDescent="0.3">
      <c r="C136" s="79"/>
    </row>
    <row r="137" spans="3:3" x14ac:dyDescent="0.3">
      <c r="C137" s="79"/>
    </row>
    <row r="138" spans="3:3" x14ac:dyDescent="0.3">
      <c r="C138" s="79"/>
    </row>
    <row r="139" spans="3:3" x14ac:dyDescent="0.3">
      <c r="C139" s="79"/>
    </row>
    <row r="140" spans="3:3" x14ac:dyDescent="0.3">
      <c r="C140" s="79"/>
    </row>
    <row r="141" spans="3:3" x14ac:dyDescent="0.3">
      <c r="C141" s="79"/>
    </row>
    <row r="142" spans="3:3" x14ac:dyDescent="0.3">
      <c r="C142" s="79"/>
    </row>
    <row r="143" spans="3:3" x14ac:dyDescent="0.3">
      <c r="C143" s="79"/>
    </row>
    <row r="144" spans="3:3" x14ac:dyDescent="0.3">
      <c r="C144" s="79"/>
    </row>
    <row r="145" spans="1:8" x14ac:dyDescent="0.3">
      <c r="C145" s="79"/>
    </row>
    <row r="146" spans="1:8" x14ac:dyDescent="0.3">
      <c r="C146" s="79"/>
    </row>
    <row r="147" spans="1:8" x14ac:dyDescent="0.3">
      <c r="C147" s="79"/>
    </row>
    <row r="148" spans="1:8" x14ac:dyDescent="0.3">
      <c r="C148" s="79"/>
    </row>
    <row r="149" spans="1:8" x14ac:dyDescent="0.3">
      <c r="C149" s="79"/>
    </row>
    <row r="150" spans="1:8" x14ac:dyDescent="0.3">
      <c r="C150" s="79"/>
    </row>
    <row r="151" spans="1:8" x14ac:dyDescent="0.3">
      <c r="C151" s="79"/>
    </row>
    <row r="152" spans="1:8" x14ac:dyDescent="0.3">
      <c r="C152" s="79"/>
    </row>
    <row r="153" spans="1:8" x14ac:dyDescent="0.3">
      <c r="C153" s="79"/>
    </row>
    <row r="154" spans="1:8" x14ac:dyDescent="0.3">
      <c r="C154" s="79"/>
    </row>
    <row r="155" spans="1:8" x14ac:dyDescent="0.3">
      <c r="C155" s="79"/>
    </row>
    <row r="156" spans="1:8" x14ac:dyDescent="0.3">
      <c r="C156" s="79"/>
    </row>
    <row r="157" spans="1:8" x14ac:dyDescent="0.3">
      <c r="C157" s="79"/>
    </row>
    <row r="158" spans="1:8" x14ac:dyDescent="0.3">
      <c r="A158" s="515" t="s">
        <v>0</v>
      </c>
      <c r="B158" s="515"/>
      <c r="C158" s="515"/>
      <c r="D158" s="515"/>
      <c r="E158" s="515"/>
      <c r="F158" s="515"/>
      <c r="G158" s="515"/>
      <c r="H158" s="515"/>
    </row>
    <row r="159" spans="1:8" x14ac:dyDescent="0.3">
      <c r="A159" s="529" t="s">
        <v>68</v>
      </c>
      <c r="B159" s="529"/>
      <c r="C159" s="529"/>
      <c r="D159" s="529"/>
      <c r="E159" s="529"/>
      <c r="F159" s="529"/>
      <c r="G159" s="529"/>
      <c r="H159" s="529"/>
    </row>
    <row r="160" spans="1:8" x14ac:dyDescent="0.3">
      <c r="A160" s="515" t="s">
        <v>376</v>
      </c>
      <c r="B160" s="515"/>
      <c r="C160" s="515"/>
      <c r="D160" s="515"/>
      <c r="E160" s="515"/>
      <c r="F160" s="515"/>
      <c r="G160" s="515"/>
      <c r="H160" s="515"/>
    </row>
    <row r="161" spans="1:9" ht="19.5" thickBot="1" x14ac:dyDescent="0.35">
      <c r="A161" s="3"/>
      <c r="B161" s="3"/>
      <c r="C161" s="4"/>
      <c r="D161" s="1"/>
      <c r="E161" s="1"/>
      <c r="F161" s="1"/>
      <c r="G161" s="1"/>
    </row>
    <row r="162" spans="1:9" x14ac:dyDescent="0.3">
      <c r="A162" s="535" t="s">
        <v>2</v>
      </c>
      <c r="B162" s="594" t="s">
        <v>3</v>
      </c>
      <c r="C162" s="537" t="s">
        <v>4</v>
      </c>
      <c r="D162" s="539" t="s">
        <v>5</v>
      </c>
      <c r="E162" s="539" t="s">
        <v>6</v>
      </c>
      <c r="F162" s="541" t="s">
        <v>7</v>
      </c>
      <c r="G162" s="55" t="s">
        <v>8</v>
      </c>
      <c r="H162" s="543" t="s">
        <v>9</v>
      </c>
    </row>
    <row r="163" spans="1:9" x14ac:dyDescent="0.3">
      <c r="A163" s="545"/>
      <c r="B163" s="596"/>
      <c r="C163" s="538"/>
      <c r="D163" s="546"/>
      <c r="E163" s="546"/>
      <c r="F163" s="547"/>
      <c r="G163" s="80" t="s">
        <v>10</v>
      </c>
      <c r="H163" s="544"/>
    </row>
    <row r="164" spans="1:9" x14ac:dyDescent="0.3">
      <c r="A164" s="7"/>
      <c r="B164" s="8"/>
      <c r="C164" s="9"/>
      <c r="D164" s="10"/>
      <c r="E164" s="11"/>
      <c r="F164" s="10"/>
      <c r="G164" s="12"/>
      <c r="H164" s="13"/>
    </row>
    <row r="165" spans="1:9" x14ac:dyDescent="0.3">
      <c r="A165" s="14">
        <v>1</v>
      </c>
      <c r="B165" s="12" t="s">
        <v>69</v>
      </c>
      <c r="C165" s="15">
        <v>8240004</v>
      </c>
      <c r="D165" s="71">
        <v>8240004</v>
      </c>
      <c r="E165" s="17">
        <f>C165-D165</f>
        <v>0</v>
      </c>
      <c r="F165" s="62">
        <f>D165/C165*100</f>
        <v>100</v>
      </c>
      <c r="G165" s="19">
        <v>643</v>
      </c>
      <c r="H165" s="37" t="s">
        <v>21</v>
      </c>
    </row>
    <row r="166" spans="1:9" x14ac:dyDescent="0.3">
      <c r="A166" s="14">
        <v>2</v>
      </c>
      <c r="B166" s="12" t="s">
        <v>70</v>
      </c>
      <c r="C166" s="15">
        <v>11297294</v>
      </c>
      <c r="D166" s="71">
        <v>11297294</v>
      </c>
      <c r="E166" s="17">
        <f>C166-D166</f>
        <v>0</v>
      </c>
      <c r="F166" s="62">
        <f>D166/C166*100</f>
        <v>100</v>
      </c>
      <c r="G166" s="19">
        <v>737</v>
      </c>
      <c r="H166" s="37" t="s">
        <v>21</v>
      </c>
    </row>
    <row r="167" spans="1:9" x14ac:dyDescent="0.3">
      <c r="A167" s="14">
        <v>3</v>
      </c>
      <c r="B167" s="12" t="s">
        <v>71</v>
      </c>
      <c r="C167" s="15">
        <v>58092316</v>
      </c>
      <c r="D167" s="71">
        <v>0</v>
      </c>
      <c r="E167" s="17">
        <f>C167-D167</f>
        <v>58092316</v>
      </c>
      <c r="F167" s="81">
        <f>D167/C167*100</f>
        <v>0</v>
      </c>
      <c r="G167" s="19">
        <v>2225</v>
      </c>
      <c r="H167" s="22">
        <v>0</v>
      </c>
    </row>
    <row r="168" spans="1:9" x14ac:dyDescent="0.3">
      <c r="A168" s="14">
        <v>4</v>
      </c>
      <c r="B168" s="12" t="s">
        <v>72</v>
      </c>
      <c r="C168" s="15">
        <v>48009466</v>
      </c>
      <c r="D168" s="71">
        <v>0</v>
      </c>
      <c r="E168" s="17">
        <f>C168-D168</f>
        <v>48009466</v>
      </c>
      <c r="F168" s="81">
        <f>D168/C168*100</f>
        <v>0</v>
      </c>
      <c r="G168" s="19">
        <v>3675</v>
      </c>
      <c r="H168" s="22">
        <v>0</v>
      </c>
    </row>
    <row r="169" spans="1:9" x14ac:dyDescent="0.3">
      <c r="A169" s="82"/>
      <c r="B169" s="12"/>
      <c r="C169" s="15"/>
      <c r="D169" s="71"/>
      <c r="E169" s="71"/>
      <c r="F169" s="83"/>
      <c r="G169" s="19"/>
      <c r="H169" s="13"/>
    </row>
    <row r="170" spans="1:9" ht="19.5" thickBot="1" x14ac:dyDescent="0.35">
      <c r="A170" s="533" t="s">
        <v>31</v>
      </c>
      <c r="B170" s="534"/>
      <c r="C170" s="84">
        <f>SUM(C165:C169)</f>
        <v>125639080</v>
      </c>
      <c r="D170" s="85">
        <f>SUM(D165:D169)</f>
        <v>19537298</v>
      </c>
      <c r="E170" s="48">
        <f>SUM(E165:E169)</f>
        <v>106101782</v>
      </c>
      <c r="F170" s="49">
        <f>SUM(D170/C170*100)</f>
        <v>15.550335134577553</v>
      </c>
      <c r="G170" s="86">
        <f>SUM(G165:G169)</f>
        <v>7280</v>
      </c>
      <c r="H170" s="359">
        <v>2</v>
      </c>
    </row>
    <row r="171" spans="1:9" x14ac:dyDescent="0.3">
      <c r="C171" s="79"/>
    </row>
    <row r="172" spans="1:9" x14ac:dyDescent="0.3">
      <c r="C172" s="79"/>
    </row>
    <row r="173" spans="1:9" x14ac:dyDescent="0.3">
      <c r="C173" s="79"/>
      <c r="D173" s="529"/>
      <c r="E173" s="529"/>
      <c r="F173" s="529"/>
      <c r="G173" s="529"/>
      <c r="H173" s="529"/>
    </row>
    <row r="174" spans="1:9" x14ac:dyDescent="0.3">
      <c r="C174" s="79"/>
      <c r="D174" s="529" t="s">
        <v>32</v>
      </c>
      <c r="E174" s="529"/>
      <c r="F174" s="529"/>
      <c r="G174" s="529"/>
      <c r="H174" s="529"/>
      <c r="I174" s="52"/>
    </row>
    <row r="175" spans="1:9" x14ac:dyDescent="0.3">
      <c r="C175" s="79"/>
      <c r="D175" s="529" t="s">
        <v>33</v>
      </c>
      <c r="E175" s="529"/>
      <c r="F175" s="529"/>
      <c r="G175" s="529"/>
      <c r="H175" s="529"/>
      <c r="I175" s="87"/>
    </row>
    <row r="176" spans="1:9" x14ac:dyDescent="0.3">
      <c r="C176" s="79"/>
      <c r="D176" s="529"/>
      <c r="E176" s="529"/>
      <c r="F176" s="529"/>
      <c r="G176" s="529"/>
      <c r="H176" s="529"/>
      <c r="I176" s="3"/>
    </row>
    <row r="177" spans="3:9" x14ac:dyDescent="0.3">
      <c r="C177" s="79"/>
      <c r="E177" s="3"/>
      <c r="F177" s="3"/>
      <c r="G177" s="3"/>
      <c r="H177" s="3"/>
      <c r="I177" s="3"/>
    </row>
    <row r="178" spans="3:9" x14ac:dyDescent="0.3">
      <c r="C178" s="79"/>
      <c r="E178" s="3"/>
      <c r="F178" s="3"/>
      <c r="G178" s="3"/>
      <c r="H178" s="3"/>
      <c r="I178" s="3"/>
    </row>
    <row r="179" spans="3:9" x14ac:dyDescent="0.3">
      <c r="C179" s="79"/>
      <c r="D179" s="530" t="s">
        <v>34</v>
      </c>
      <c r="E179" s="530"/>
      <c r="F179" s="530"/>
      <c r="G179" s="530"/>
      <c r="H179" s="530"/>
      <c r="I179" s="88"/>
    </row>
    <row r="180" spans="3:9" x14ac:dyDescent="0.3">
      <c r="C180" s="79"/>
      <c r="D180" s="529" t="s">
        <v>35</v>
      </c>
      <c r="E180" s="529"/>
      <c r="F180" s="529"/>
      <c r="G180" s="529"/>
      <c r="H180" s="529"/>
      <c r="I180" s="52"/>
    </row>
    <row r="181" spans="3:9" x14ac:dyDescent="0.3">
      <c r="C181" s="79"/>
      <c r="D181" s="529" t="s">
        <v>36</v>
      </c>
      <c r="E181" s="529"/>
      <c r="F181" s="529"/>
      <c r="G181" s="529"/>
      <c r="H181" s="529"/>
      <c r="I181" s="52"/>
    </row>
    <row r="182" spans="3:9" x14ac:dyDescent="0.3">
      <c r="C182" s="79"/>
    </row>
    <row r="183" spans="3:9" x14ac:dyDescent="0.3">
      <c r="C183" s="79"/>
    </row>
    <row r="184" spans="3:9" x14ac:dyDescent="0.3">
      <c r="C184" s="79"/>
    </row>
    <row r="185" spans="3:9" x14ac:dyDescent="0.3">
      <c r="C185" s="79"/>
    </row>
    <row r="186" spans="3:9" x14ac:dyDescent="0.3">
      <c r="C186" s="79"/>
    </row>
    <row r="187" spans="3:9" x14ac:dyDescent="0.3">
      <c r="C187" s="79"/>
    </row>
    <row r="188" spans="3:9" x14ac:dyDescent="0.3">
      <c r="C188" s="79"/>
    </row>
    <row r="189" spans="3:9" x14ac:dyDescent="0.3">
      <c r="C189" s="79"/>
    </row>
    <row r="190" spans="3:9" x14ac:dyDescent="0.3">
      <c r="C190" s="79"/>
    </row>
    <row r="191" spans="3:9" x14ac:dyDescent="0.3">
      <c r="C191" s="79"/>
    </row>
    <row r="192" spans="3:9" x14ac:dyDescent="0.3">
      <c r="C192" s="79"/>
    </row>
    <row r="193" spans="3:3" x14ac:dyDescent="0.3">
      <c r="C193" s="79"/>
    </row>
    <row r="194" spans="3:3" x14ac:dyDescent="0.3">
      <c r="C194" s="79"/>
    </row>
    <row r="195" spans="3:3" x14ac:dyDescent="0.3">
      <c r="C195" s="79"/>
    </row>
    <row r="196" spans="3:3" x14ac:dyDescent="0.3">
      <c r="C196" s="79"/>
    </row>
    <row r="197" spans="3:3" x14ac:dyDescent="0.3">
      <c r="C197" s="79"/>
    </row>
    <row r="198" spans="3:3" x14ac:dyDescent="0.3">
      <c r="C198" s="79"/>
    </row>
    <row r="199" spans="3:3" x14ac:dyDescent="0.3">
      <c r="C199" s="79"/>
    </row>
    <row r="200" spans="3:3" x14ac:dyDescent="0.3">
      <c r="C200" s="79"/>
    </row>
    <row r="201" spans="3:3" x14ac:dyDescent="0.3">
      <c r="C201" s="79"/>
    </row>
    <row r="202" spans="3:3" x14ac:dyDescent="0.3">
      <c r="C202" s="79"/>
    </row>
    <row r="203" spans="3:3" x14ac:dyDescent="0.3">
      <c r="C203" s="79"/>
    </row>
    <row r="204" spans="3:3" x14ac:dyDescent="0.3">
      <c r="C204" s="79"/>
    </row>
    <row r="205" spans="3:3" x14ac:dyDescent="0.3">
      <c r="C205" s="79"/>
    </row>
    <row r="206" spans="3:3" x14ac:dyDescent="0.3">
      <c r="C206" s="79"/>
    </row>
    <row r="207" spans="3:3" x14ac:dyDescent="0.3">
      <c r="C207" s="79"/>
    </row>
    <row r="208" spans="3:3" x14ac:dyDescent="0.3">
      <c r="C208" s="79"/>
    </row>
    <row r="209" spans="3:3" x14ac:dyDescent="0.3">
      <c r="C209" s="79"/>
    </row>
    <row r="210" spans="3:3" x14ac:dyDescent="0.3">
      <c r="C210" s="79"/>
    </row>
    <row r="211" spans="3:3" x14ac:dyDescent="0.3">
      <c r="C211" s="79"/>
    </row>
    <row r="212" spans="3:3" x14ac:dyDescent="0.3">
      <c r="C212" s="79"/>
    </row>
    <row r="213" spans="3:3" x14ac:dyDescent="0.3">
      <c r="C213" s="79"/>
    </row>
    <row r="214" spans="3:3" x14ac:dyDescent="0.3">
      <c r="C214" s="79"/>
    </row>
    <row r="215" spans="3:3" x14ac:dyDescent="0.3">
      <c r="C215" s="79"/>
    </row>
    <row r="216" spans="3:3" x14ac:dyDescent="0.3">
      <c r="C216" s="79"/>
    </row>
    <row r="217" spans="3:3" x14ac:dyDescent="0.3">
      <c r="C217" s="79"/>
    </row>
    <row r="218" spans="3:3" x14ac:dyDescent="0.3">
      <c r="C218" s="79"/>
    </row>
    <row r="219" spans="3:3" x14ac:dyDescent="0.3">
      <c r="C219" s="79"/>
    </row>
    <row r="220" spans="3:3" x14ac:dyDescent="0.3">
      <c r="C220" s="79"/>
    </row>
    <row r="221" spans="3:3" x14ac:dyDescent="0.3">
      <c r="C221" s="79"/>
    </row>
    <row r="222" spans="3:3" x14ac:dyDescent="0.3">
      <c r="C222" s="79"/>
    </row>
    <row r="223" spans="3:3" x14ac:dyDescent="0.3">
      <c r="C223" s="79"/>
    </row>
    <row r="224" spans="3:3" x14ac:dyDescent="0.3">
      <c r="C224" s="79"/>
    </row>
    <row r="225" spans="1:8" x14ac:dyDescent="0.3">
      <c r="C225" s="79"/>
    </row>
    <row r="226" spans="1:8" x14ac:dyDescent="0.3">
      <c r="C226" s="79"/>
    </row>
    <row r="227" spans="1:8" x14ac:dyDescent="0.3">
      <c r="C227" s="79"/>
    </row>
    <row r="228" spans="1:8" x14ac:dyDescent="0.3">
      <c r="C228" s="79"/>
    </row>
    <row r="229" spans="1:8" x14ac:dyDescent="0.3">
      <c r="C229" s="79"/>
    </row>
    <row r="230" spans="1:8" x14ac:dyDescent="0.3">
      <c r="C230" s="79"/>
    </row>
    <row r="231" spans="1:8" x14ac:dyDescent="0.3">
      <c r="C231" s="79"/>
    </row>
    <row r="232" spans="1:8" x14ac:dyDescent="0.3">
      <c r="C232" s="79"/>
    </row>
    <row r="233" spans="1:8" x14ac:dyDescent="0.3">
      <c r="C233" s="79"/>
    </row>
    <row r="234" spans="1:8" x14ac:dyDescent="0.3">
      <c r="C234" s="79"/>
    </row>
    <row r="235" spans="1:8" x14ac:dyDescent="0.3">
      <c r="C235" s="79"/>
    </row>
    <row r="236" spans="1:8" x14ac:dyDescent="0.3">
      <c r="C236" s="79"/>
    </row>
    <row r="237" spans="1:8" x14ac:dyDescent="0.3">
      <c r="A237" s="515" t="s">
        <v>0</v>
      </c>
      <c r="B237" s="515"/>
      <c r="C237" s="515"/>
      <c r="D237" s="515"/>
      <c r="E237" s="515"/>
      <c r="F237" s="515"/>
      <c r="G237" s="515"/>
      <c r="H237" s="515"/>
    </row>
    <row r="238" spans="1:8" x14ac:dyDescent="0.3">
      <c r="A238" s="516" t="s">
        <v>73</v>
      </c>
      <c r="B238" s="516"/>
      <c r="C238" s="516"/>
      <c r="D238" s="516"/>
      <c r="E238" s="516"/>
      <c r="F238" s="516"/>
      <c r="G238" s="516"/>
      <c r="H238" s="516"/>
    </row>
    <row r="239" spans="1:8" x14ac:dyDescent="0.3">
      <c r="A239" s="515" t="s">
        <v>376</v>
      </c>
      <c r="B239" s="515"/>
      <c r="C239" s="515"/>
      <c r="D239" s="515"/>
      <c r="E239" s="515"/>
      <c r="F239" s="515"/>
      <c r="G239" s="515"/>
      <c r="H239" s="515"/>
    </row>
    <row r="240" spans="1:8" ht="19.5" thickBot="1" x14ac:dyDescent="0.35">
      <c r="A240" s="54"/>
      <c r="B240" s="54"/>
      <c r="C240" s="54"/>
      <c r="D240" s="54"/>
      <c r="E240" s="54"/>
      <c r="F240" s="54"/>
      <c r="G240" s="54"/>
    </row>
    <row r="241" spans="1:8" x14ac:dyDescent="0.3">
      <c r="A241" s="535" t="s">
        <v>2</v>
      </c>
      <c r="B241" s="594" t="s">
        <v>3</v>
      </c>
      <c r="C241" s="537" t="s">
        <v>4</v>
      </c>
      <c r="D241" s="539" t="s">
        <v>5</v>
      </c>
      <c r="E241" s="539" t="s">
        <v>6</v>
      </c>
      <c r="F241" s="541" t="s">
        <v>7</v>
      </c>
      <c r="G241" s="55" t="s">
        <v>8</v>
      </c>
      <c r="H241" s="543" t="s">
        <v>9</v>
      </c>
    </row>
    <row r="242" spans="1:8" x14ac:dyDescent="0.3">
      <c r="A242" s="545"/>
      <c r="B242" s="596"/>
      <c r="C242" s="538"/>
      <c r="D242" s="546"/>
      <c r="E242" s="546"/>
      <c r="F242" s="547"/>
      <c r="G242" s="80" t="s">
        <v>10</v>
      </c>
      <c r="H242" s="544"/>
    </row>
    <row r="243" spans="1:8" x14ac:dyDescent="0.3">
      <c r="A243" s="7" t="s">
        <v>11</v>
      </c>
      <c r="B243" s="89" t="s">
        <v>12</v>
      </c>
      <c r="C243" s="9"/>
      <c r="D243" s="10"/>
      <c r="E243" s="11"/>
      <c r="F243" s="90"/>
      <c r="G243" s="12"/>
      <c r="H243" s="13"/>
    </row>
    <row r="244" spans="1:8" x14ac:dyDescent="0.3">
      <c r="A244" s="14">
        <v>1</v>
      </c>
      <c r="B244" s="12" t="s">
        <v>74</v>
      </c>
      <c r="C244" s="15">
        <v>373697524</v>
      </c>
      <c r="D244" s="61">
        <v>33840738</v>
      </c>
      <c r="E244" s="17">
        <f>C244-D244</f>
        <v>339856786</v>
      </c>
      <c r="F244" s="62">
        <f>D244/C244*100</f>
        <v>9.0556495097355789</v>
      </c>
      <c r="G244" s="21">
        <v>5724</v>
      </c>
      <c r="H244" s="22">
        <v>0</v>
      </c>
    </row>
    <row r="245" spans="1:8" x14ac:dyDescent="0.3">
      <c r="A245" s="14">
        <v>2</v>
      </c>
      <c r="B245" s="12" t="s">
        <v>75</v>
      </c>
      <c r="C245" s="15">
        <v>349471974</v>
      </c>
      <c r="D245" s="61">
        <v>40624005</v>
      </c>
      <c r="E245" s="17">
        <f t="shared" ref="E245:E251" si="4">C245-D245</f>
        <v>308847969</v>
      </c>
      <c r="F245" s="62">
        <f t="shared" ref="F245:F251" si="5">D245/C245*100</f>
        <v>11.624395666131441</v>
      </c>
      <c r="G245" s="21">
        <v>4366</v>
      </c>
      <c r="H245" s="22">
        <v>0</v>
      </c>
    </row>
    <row r="246" spans="1:8" x14ac:dyDescent="0.3">
      <c r="A246" s="14">
        <v>3</v>
      </c>
      <c r="B246" s="12" t="s">
        <v>76</v>
      </c>
      <c r="C246" s="15">
        <v>198108945</v>
      </c>
      <c r="D246" s="61">
        <v>10196205</v>
      </c>
      <c r="E246" s="17">
        <f t="shared" si="4"/>
        <v>187912740</v>
      </c>
      <c r="F246" s="62">
        <f t="shared" si="5"/>
        <v>5.1467665935023783</v>
      </c>
      <c r="G246" s="21">
        <v>8844</v>
      </c>
      <c r="H246" s="22">
        <v>0</v>
      </c>
    </row>
    <row r="247" spans="1:8" x14ac:dyDescent="0.3">
      <c r="A247" s="14">
        <v>4</v>
      </c>
      <c r="B247" s="12" t="s">
        <v>77</v>
      </c>
      <c r="C247" s="15">
        <v>296758852</v>
      </c>
      <c r="D247" s="61">
        <v>64650</v>
      </c>
      <c r="E247" s="17">
        <f t="shared" si="4"/>
        <v>296694202</v>
      </c>
      <c r="F247" s="62">
        <f t="shared" si="5"/>
        <v>2.1785365310686672E-2</v>
      </c>
      <c r="G247" s="21">
        <v>9423</v>
      </c>
      <c r="H247" s="22">
        <v>0</v>
      </c>
    </row>
    <row r="248" spans="1:8" x14ac:dyDescent="0.3">
      <c r="A248" s="14">
        <v>5</v>
      </c>
      <c r="B248" s="12" t="s">
        <v>78</v>
      </c>
      <c r="C248" s="15">
        <v>114624337</v>
      </c>
      <c r="D248" s="61">
        <v>21338966</v>
      </c>
      <c r="E248" s="17">
        <f t="shared" si="4"/>
        <v>93285371</v>
      </c>
      <c r="F248" s="62">
        <f t="shared" si="5"/>
        <v>18.616435705098127</v>
      </c>
      <c r="G248" s="21">
        <v>3912</v>
      </c>
      <c r="H248" s="22">
        <v>0</v>
      </c>
    </row>
    <row r="249" spans="1:8" x14ac:dyDescent="0.3">
      <c r="A249" s="14">
        <v>6</v>
      </c>
      <c r="B249" s="12" t="s">
        <v>79</v>
      </c>
      <c r="C249" s="15">
        <v>200608534</v>
      </c>
      <c r="D249" s="61">
        <v>9832933</v>
      </c>
      <c r="E249" s="17">
        <f t="shared" si="4"/>
        <v>190775601</v>
      </c>
      <c r="F249" s="62">
        <f t="shared" si="5"/>
        <v>4.9015526926685986</v>
      </c>
      <c r="G249" s="21">
        <v>5358</v>
      </c>
      <c r="H249" s="22">
        <v>0</v>
      </c>
    </row>
    <row r="250" spans="1:8" x14ac:dyDescent="0.3">
      <c r="A250" s="14">
        <v>7</v>
      </c>
      <c r="B250" s="12" t="s">
        <v>80</v>
      </c>
      <c r="C250" s="15">
        <v>103033595</v>
      </c>
      <c r="D250" s="61">
        <v>15120</v>
      </c>
      <c r="E250" s="17">
        <f t="shared" si="4"/>
        <v>103018475</v>
      </c>
      <c r="F250" s="62">
        <f t="shared" si="5"/>
        <v>1.4674825235400162E-2</v>
      </c>
      <c r="G250" s="21">
        <v>5354</v>
      </c>
      <c r="H250" s="22">
        <v>0</v>
      </c>
    </row>
    <row r="251" spans="1:8" x14ac:dyDescent="0.3">
      <c r="A251" s="14">
        <v>8</v>
      </c>
      <c r="B251" s="12" t="s">
        <v>81</v>
      </c>
      <c r="C251" s="15">
        <v>181457401</v>
      </c>
      <c r="D251" s="61">
        <v>387305</v>
      </c>
      <c r="E251" s="17">
        <f t="shared" si="4"/>
        <v>181070096</v>
      </c>
      <c r="F251" s="62">
        <f t="shared" si="5"/>
        <v>0.21344128035868873</v>
      </c>
      <c r="G251" s="21">
        <v>5597</v>
      </c>
      <c r="H251" s="22">
        <v>0</v>
      </c>
    </row>
    <row r="252" spans="1:8" x14ac:dyDescent="0.3">
      <c r="A252" s="14"/>
      <c r="B252" s="12"/>
      <c r="C252" s="15"/>
      <c r="D252" s="61"/>
      <c r="E252" s="17"/>
      <c r="F252" s="71"/>
      <c r="G252" s="21"/>
      <c r="H252" s="91"/>
    </row>
    <row r="253" spans="1:8" x14ac:dyDescent="0.3">
      <c r="A253" s="14"/>
      <c r="B253" s="92" t="s">
        <v>17</v>
      </c>
      <c r="C253" s="27">
        <f>SUM(C244:C252)</f>
        <v>1817761162</v>
      </c>
      <c r="D253" s="63">
        <f>SUM(D244:D252)</f>
        <v>116299922</v>
      </c>
      <c r="E253" s="72">
        <f>SUM(E244:E252)</f>
        <v>1701461240</v>
      </c>
      <c r="F253" s="93">
        <f>D253/C253*100</f>
        <v>6.3979759514743124</v>
      </c>
      <c r="G253" s="66">
        <f>SUM(G244:G252)</f>
        <v>48578</v>
      </c>
      <c r="H253" s="94">
        <v>0</v>
      </c>
    </row>
    <row r="254" spans="1:8" x14ac:dyDescent="0.3">
      <c r="A254" s="32"/>
      <c r="B254" s="12"/>
      <c r="C254" s="15"/>
      <c r="D254" s="61"/>
      <c r="E254" s="17"/>
      <c r="F254" s="71"/>
      <c r="G254" s="21"/>
      <c r="H254" s="91"/>
    </row>
    <row r="255" spans="1:8" x14ac:dyDescent="0.3">
      <c r="A255" s="32" t="s">
        <v>18</v>
      </c>
      <c r="B255" s="68" t="s">
        <v>19</v>
      </c>
      <c r="C255" s="15"/>
      <c r="D255" s="61"/>
      <c r="E255" s="17"/>
      <c r="F255" s="71"/>
      <c r="G255" s="21"/>
      <c r="H255" s="91"/>
    </row>
    <row r="256" spans="1:8" x14ac:dyDescent="0.3">
      <c r="A256" s="14">
        <v>9</v>
      </c>
      <c r="B256" s="12" t="s">
        <v>82</v>
      </c>
      <c r="C256" s="15">
        <v>182217091</v>
      </c>
      <c r="D256" s="61">
        <v>19010349</v>
      </c>
      <c r="E256" s="17">
        <f t="shared" ref="E256:E264" si="6">C256-D256</f>
        <v>163206742</v>
      </c>
      <c r="F256" s="62">
        <f t="shared" ref="F256:F264" si="7">D256/C256*100</f>
        <v>10.432802376369843</v>
      </c>
      <c r="G256" s="21">
        <v>6396</v>
      </c>
      <c r="H256" s="22">
        <v>0</v>
      </c>
    </row>
    <row r="257" spans="1:9" x14ac:dyDescent="0.3">
      <c r="A257" s="14">
        <v>10</v>
      </c>
      <c r="B257" s="12" t="s">
        <v>83</v>
      </c>
      <c r="C257" s="15">
        <v>91119328</v>
      </c>
      <c r="D257" s="61">
        <v>15566278</v>
      </c>
      <c r="E257" s="17">
        <f t="shared" si="6"/>
        <v>75553050</v>
      </c>
      <c r="F257" s="62">
        <f t="shared" si="7"/>
        <v>17.083398595740302</v>
      </c>
      <c r="G257" s="21">
        <v>7024</v>
      </c>
      <c r="H257" s="22">
        <v>0</v>
      </c>
    </row>
    <row r="258" spans="1:9" x14ac:dyDescent="0.3">
      <c r="A258" s="14">
        <v>11</v>
      </c>
      <c r="B258" s="12" t="s">
        <v>84</v>
      </c>
      <c r="C258" s="15">
        <v>118861996</v>
      </c>
      <c r="D258" s="61">
        <v>49882</v>
      </c>
      <c r="E258" s="17">
        <f t="shared" si="6"/>
        <v>118812114</v>
      </c>
      <c r="F258" s="62">
        <f t="shared" si="7"/>
        <v>4.1966315288866594E-2</v>
      </c>
      <c r="G258" s="21">
        <v>5856</v>
      </c>
      <c r="H258" s="22">
        <v>0</v>
      </c>
    </row>
    <row r="259" spans="1:9" x14ac:dyDescent="0.3">
      <c r="A259" s="14">
        <v>12</v>
      </c>
      <c r="B259" s="12" t="s">
        <v>85</v>
      </c>
      <c r="C259" s="15">
        <v>55720816</v>
      </c>
      <c r="D259" s="61">
        <v>0</v>
      </c>
      <c r="E259" s="17">
        <f t="shared" si="6"/>
        <v>55720816</v>
      </c>
      <c r="F259" s="62">
        <f t="shared" si="7"/>
        <v>0</v>
      </c>
      <c r="G259" s="21">
        <v>3289</v>
      </c>
      <c r="H259" s="22">
        <v>0</v>
      </c>
    </row>
    <row r="260" spans="1:9" x14ac:dyDescent="0.3">
      <c r="A260" s="14">
        <v>13</v>
      </c>
      <c r="B260" s="12" t="s">
        <v>86</v>
      </c>
      <c r="C260" s="15">
        <v>63560127</v>
      </c>
      <c r="D260" s="61">
        <v>49316820</v>
      </c>
      <c r="E260" s="17">
        <f t="shared" si="6"/>
        <v>14243307</v>
      </c>
      <c r="F260" s="62">
        <f t="shared" si="7"/>
        <v>77.590814127857229</v>
      </c>
      <c r="G260" s="21">
        <v>4141</v>
      </c>
      <c r="H260" s="22">
        <v>0</v>
      </c>
    </row>
    <row r="261" spans="1:9" x14ac:dyDescent="0.3">
      <c r="A261" s="14">
        <v>14</v>
      </c>
      <c r="B261" s="12" t="s">
        <v>87</v>
      </c>
      <c r="C261" s="15">
        <v>118557004</v>
      </c>
      <c r="D261" s="61">
        <v>18719819</v>
      </c>
      <c r="E261" s="17">
        <f t="shared" si="6"/>
        <v>99837185</v>
      </c>
      <c r="F261" s="62">
        <f t="shared" si="7"/>
        <v>15.789720023626778</v>
      </c>
      <c r="G261" s="21">
        <v>5416</v>
      </c>
      <c r="H261" s="22">
        <v>0</v>
      </c>
    </row>
    <row r="262" spans="1:9" x14ac:dyDescent="0.3">
      <c r="A262" s="14">
        <v>15</v>
      </c>
      <c r="B262" s="12" t="s">
        <v>88</v>
      </c>
      <c r="C262" s="15">
        <v>46285178</v>
      </c>
      <c r="D262" s="61">
        <v>8543965</v>
      </c>
      <c r="E262" s="17">
        <f t="shared" si="6"/>
        <v>37741213</v>
      </c>
      <c r="F262" s="62">
        <f t="shared" si="7"/>
        <v>18.459397520303366</v>
      </c>
      <c r="G262" s="21">
        <v>3303</v>
      </c>
      <c r="H262" s="22">
        <v>0</v>
      </c>
    </row>
    <row r="263" spans="1:9" x14ac:dyDescent="0.3">
      <c r="A263" s="14">
        <v>16</v>
      </c>
      <c r="B263" s="12" t="s">
        <v>89</v>
      </c>
      <c r="C263" s="15">
        <v>44901841</v>
      </c>
      <c r="D263" s="61">
        <v>44901841</v>
      </c>
      <c r="E263" s="17">
        <f t="shared" si="6"/>
        <v>0</v>
      </c>
      <c r="F263" s="62">
        <f t="shared" si="7"/>
        <v>100</v>
      </c>
      <c r="G263" s="21">
        <v>3595</v>
      </c>
      <c r="H263" s="22" t="s">
        <v>21</v>
      </c>
    </row>
    <row r="264" spans="1:9" x14ac:dyDescent="0.3">
      <c r="A264" s="14">
        <v>17</v>
      </c>
      <c r="B264" s="12" t="s">
        <v>90</v>
      </c>
      <c r="C264" s="15">
        <v>107092189</v>
      </c>
      <c r="D264" s="61">
        <v>31850</v>
      </c>
      <c r="E264" s="17">
        <f t="shared" si="6"/>
        <v>107060339</v>
      </c>
      <c r="F264" s="62">
        <f t="shared" si="7"/>
        <v>2.9740731137730313E-2</v>
      </c>
      <c r="G264" s="21">
        <v>3312</v>
      </c>
      <c r="H264" s="22">
        <v>0</v>
      </c>
    </row>
    <row r="265" spans="1:9" x14ac:dyDescent="0.3">
      <c r="A265" s="95"/>
      <c r="B265" s="12"/>
      <c r="C265" s="15"/>
      <c r="D265" s="61"/>
      <c r="E265" s="17"/>
      <c r="F265" s="44"/>
      <c r="G265" s="19"/>
      <c r="H265" s="13"/>
    </row>
    <row r="266" spans="1:9" x14ac:dyDescent="0.3">
      <c r="A266" s="96"/>
      <c r="B266" s="92" t="s">
        <v>17</v>
      </c>
      <c r="C266" s="27">
        <f>SUM(C256:C265)</f>
        <v>828315570</v>
      </c>
      <c r="D266" s="64">
        <f>SUM(D256:D265)</f>
        <v>156140804</v>
      </c>
      <c r="E266" s="72">
        <f>SUM(E256:E265)</f>
        <v>672174766</v>
      </c>
      <c r="F266" s="93">
        <f>D266/C266*100</f>
        <v>18.850400699337332</v>
      </c>
      <c r="G266" s="98">
        <f>SUM(G256:G265)</f>
        <v>42332</v>
      </c>
      <c r="H266" s="360">
        <v>1</v>
      </c>
    </row>
    <row r="267" spans="1:9" x14ac:dyDescent="0.3">
      <c r="A267" s="548"/>
      <c r="B267" s="549"/>
      <c r="C267" s="15"/>
      <c r="D267" s="71"/>
      <c r="E267" s="17"/>
      <c r="F267" s="44"/>
      <c r="G267" s="19"/>
      <c r="H267" s="45"/>
    </row>
    <row r="268" spans="1:9" ht="19.5" thickBot="1" x14ac:dyDescent="0.35">
      <c r="A268" s="533" t="s">
        <v>31</v>
      </c>
      <c r="B268" s="534"/>
      <c r="C268" s="84">
        <f>C253+C266</f>
        <v>2646076732</v>
      </c>
      <c r="D268" s="85">
        <f>D253+D266</f>
        <v>272440726</v>
      </c>
      <c r="E268" s="48">
        <f>E253+E266</f>
        <v>2373636006</v>
      </c>
      <c r="F268" s="99">
        <f>D268/C268*100</f>
        <v>10.296025156990799</v>
      </c>
      <c r="G268" s="86">
        <f>SUM(G253+G266)</f>
        <v>90910</v>
      </c>
      <c r="H268" s="279">
        <f>H253+H266</f>
        <v>1</v>
      </c>
      <c r="I268" s="100"/>
    </row>
    <row r="269" spans="1:9" x14ac:dyDescent="0.3">
      <c r="C269" s="79"/>
    </row>
    <row r="270" spans="1:9" x14ac:dyDescent="0.3">
      <c r="C270" s="79"/>
    </row>
    <row r="271" spans="1:9" x14ac:dyDescent="0.3">
      <c r="C271" s="101"/>
      <c r="D271" s="529"/>
      <c r="E271" s="529"/>
      <c r="F271" s="529"/>
      <c r="G271" s="529"/>
      <c r="H271" s="529"/>
    </row>
    <row r="272" spans="1:9" x14ac:dyDescent="0.3">
      <c r="C272" s="79"/>
      <c r="D272" s="529" t="s">
        <v>32</v>
      </c>
      <c r="E272" s="529"/>
      <c r="F272" s="529"/>
      <c r="G272" s="529"/>
      <c r="H272" s="529"/>
      <c r="I272" s="52"/>
    </row>
    <row r="273" spans="3:9" x14ac:dyDescent="0.3">
      <c r="C273" s="79"/>
      <c r="D273" s="529" t="s">
        <v>33</v>
      </c>
      <c r="E273" s="529"/>
      <c r="F273" s="529"/>
      <c r="G273" s="529"/>
      <c r="H273" s="529"/>
      <c r="I273" s="52"/>
    </row>
    <row r="274" spans="3:9" x14ac:dyDescent="0.3">
      <c r="C274" s="102"/>
      <c r="D274" s="529"/>
      <c r="E274" s="529"/>
      <c r="F274" s="529"/>
      <c r="G274" s="529"/>
      <c r="H274" s="529"/>
      <c r="I274" s="3"/>
    </row>
    <row r="275" spans="3:9" x14ac:dyDescent="0.3">
      <c r="C275" s="79"/>
      <c r="E275" s="3"/>
      <c r="F275" s="3"/>
      <c r="G275" s="3"/>
      <c r="H275" s="3"/>
      <c r="I275" s="3"/>
    </row>
    <row r="276" spans="3:9" x14ac:dyDescent="0.3">
      <c r="C276" s="79"/>
      <c r="E276" s="3"/>
      <c r="F276" s="3"/>
      <c r="G276" s="3"/>
      <c r="H276" s="3"/>
      <c r="I276" s="3"/>
    </row>
    <row r="277" spans="3:9" x14ac:dyDescent="0.3">
      <c r="C277" s="79"/>
      <c r="D277" s="530" t="s">
        <v>34</v>
      </c>
      <c r="E277" s="530"/>
      <c r="F277" s="530"/>
      <c r="G277" s="530"/>
      <c r="H277" s="530"/>
      <c r="I277" s="52"/>
    </row>
    <row r="278" spans="3:9" x14ac:dyDescent="0.3">
      <c r="C278" s="15"/>
      <c r="D278" s="529" t="s">
        <v>35</v>
      </c>
      <c r="E278" s="529"/>
      <c r="F278" s="529"/>
      <c r="G278" s="529"/>
      <c r="H278" s="529"/>
      <c r="I278" s="52"/>
    </row>
    <row r="279" spans="3:9" x14ac:dyDescent="0.3">
      <c r="C279" s="15"/>
      <c r="D279" s="529" t="s">
        <v>36</v>
      </c>
      <c r="E279" s="529"/>
      <c r="F279" s="529"/>
      <c r="G279" s="529"/>
      <c r="H279" s="529"/>
      <c r="I279" s="52"/>
    </row>
    <row r="280" spans="3:9" x14ac:dyDescent="0.3">
      <c r="C280" s="15"/>
      <c r="D280" s="529"/>
      <c r="E280" s="529"/>
      <c r="F280" s="529"/>
      <c r="G280" s="529"/>
      <c r="H280" s="529"/>
      <c r="I280" s="53"/>
    </row>
    <row r="281" spans="3:9" x14ac:dyDescent="0.3">
      <c r="C281" s="15"/>
      <c r="E281" s="53"/>
      <c r="F281" s="53"/>
      <c r="G281" s="53"/>
      <c r="H281" s="53"/>
      <c r="I281" s="53"/>
    </row>
    <row r="282" spans="3:9" x14ac:dyDescent="0.3">
      <c r="C282" s="15"/>
      <c r="E282" s="53"/>
      <c r="F282" s="53"/>
      <c r="G282" s="53"/>
      <c r="H282" s="53"/>
      <c r="I282" s="53"/>
    </row>
    <row r="283" spans="3:9" x14ac:dyDescent="0.3">
      <c r="C283" s="15"/>
      <c r="E283" s="53"/>
      <c r="F283" s="53"/>
      <c r="G283" s="53"/>
      <c r="H283" s="53"/>
      <c r="I283" s="53"/>
    </row>
    <row r="284" spans="3:9" x14ac:dyDescent="0.3">
      <c r="C284" s="15"/>
      <c r="E284" s="53"/>
      <c r="F284" s="53"/>
      <c r="G284" s="53"/>
      <c r="H284" s="53"/>
      <c r="I284" s="53"/>
    </row>
    <row r="285" spans="3:9" x14ac:dyDescent="0.3">
      <c r="C285" s="15"/>
      <c r="E285" s="53"/>
      <c r="F285" s="53"/>
      <c r="G285" s="53"/>
      <c r="H285" s="53"/>
      <c r="I285" s="53"/>
    </row>
    <row r="286" spans="3:9" x14ac:dyDescent="0.3">
      <c r="C286" s="15"/>
      <c r="E286" s="53"/>
      <c r="F286" s="53"/>
      <c r="G286" s="53"/>
      <c r="H286" s="53"/>
      <c r="I286" s="53"/>
    </row>
    <row r="287" spans="3:9" x14ac:dyDescent="0.3">
      <c r="C287" s="15"/>
      <c r="E287" s="53"/>
      <c r="F287" s="53"/>
      <c r="G287" s="53"/>
      <c r="H287" s="53"/>
      <c r="I287" s="53"/>
    </row>
    <row r="288" spans="3:9" x14ac:dyDescent="0.3">
      <c r="C288" s="15"/>
      <c r="E288" s="53"/>
      <c r="F288" s="53"/>
      <c r="G288" s="53"/>
      <c r="H288" s="53"/>
      <c r="I288" s="53"/>
    </row>
    <row r="289" spans="3:9" x14ac:dyDescent="0.3">
      <c r="C289" s="15"/>
      <c r="E289" s="53"/>
      <c r="F289" s="53"/>
      <c r="G289" s="53"/>
      <c r="H289" s="53"/>
      <c r="I289" s="53"/>
    </row>
    <row r="290" spans="3:9" x14ac:dyDescent="0.3">
      <c r="C290" s="15"/>
      <c r="E290" s="53"/>
      <c r="F290" s="53"/>
      <c r="G290" s="53"/>
      <c r="H290" s="53"/>
      <c r="I290" s="53"/>
    </row>
    <row r="291" spans="3:9" x14ac:dyDescent="0.3">
      <c r="C291" s="15"/>
      <c r="E291" s="53"/>
      <c r="F291" s="53"/>
      <c r="G291" s="53"/>
      <c r="H291" s="53"/>
      <c r="I291" s="53"/>
    </row>
    <row r="292" spans="3:9" x14ac:dyDescent="0.3">
      <c r="C292" s="15"/>
      <c r="E292" s="53"/>
      <c r="F292" s="53"/>
      <c r="G292" s="53"/>
      <c r="H292" s="53"/>
      <c r="I292" s="53"/>
    </row>
    <row r="293" spans="3:9" x14ac:dyDescent="0.3">
      <c r="C293" s="15"/>
      <c r="E293" s="53"/>
      <c r="F293" s="53"/>
      <c r="G293" s="53"/>
      <c r="H293" s="53"/>
      <c r="I293" s="53"/>
    </row>
    <row r="294" spans="3:9" x14ac:dyDescent="0.3">
      <c r="C294" s="15"/>
      <c r="E294" s="53"/>
      <c r="F294" s="53"/>
      <c r="G294" s="53"/>
      <c r="H294" s="53"/>
      <c r="I294" s="53"/>
    </row>
    <row r="295" spans="3:9" x14ac:dyDescent="0.3">
      <c r="C295" s="15"/>
      <c r="E295" s="53"/>
      <c r="F295" s="53"/>
      <c r="G295" s="53"/>
      <c r="H295" s="53"/>
      <c r="I295" s="53"/>
    </row>
    <row r="296" spans="3:9" x14ac:dyDescent="0.3">
      <c r="C296" s="15"/>
      <c r="E296" s="53"/>
      <c r="F296" s="53"/>
      <c r="G296" s="53"/>
      <c r="H296" s="53"/>
      <c r="I296" s="53"/>
    </row>
    <row r="297" spans="3:9" x14ac:dyDescent="0.3">
      <c r="C297" s="15"/>
      <c r="E297" s="53"/>
      <c r="F297" s="53"/>
      <c r="G297" s="53"/>
      <c r="H297" s="53"/>
      <c r="I297" s="53"/>
    </row>
    <row r="298" spans="3:9" x14ac:dyDescent="0.3">
      <c r="C298" s="15"/>
      <c r="E298" s="53"/>
      <c r="F298" s="53"/>
      <c r="G298" s="53"/>
      <c r="H298" s="53"/>
      <c r="I298" s="53"/>
    </row>
    <row r="299" spans="3:9" x14ac:dyDescent="0.3">
      <c r="C299" s="15"/>
      <c r="E299" s="53"/>
      <c r="F299" s="53"/>
      <c r="G299" s="53"/>
      <c r="H299" s="53"/>
      <c r="I299" s="53"/>
    </row>
    <row r="300" spans="3:9" x14ac:dyDescent="0.3">
      <c r="C300" s="15"/>
      <c r="E300" s="53"/>
      <c r="F300" s="53"/>
      <c r="G300" s="53"/>
      <c r="H300" s="53"/>
      <c r="I300" s="53"/>
    </row>
    <row r="301" spans="3:9" x14ac:dyDescent="0.3">
      <c r="C301" s="15"/>
      <c r="E301" s="53"/>
      <c r="F301" s="53"/>
      <c r="G301" s="53"/>
      <c r="H301" s="53"/>
      <c r="I301" s="53"/>
    </row>
    <row r="302" spans="3:9" x14ac:dyDescent="0.3">
      <c r="C302" s="15"/>
      <c r="E302" s="53"/>
      <c r="F302" s="53"/>
      <c r="G302" s="53"/>
      <c r="H302" s="53"/>
      <c r="I302" s="53"/>
    </row>
    <row r="303" spans="3:9" x14ac:dyDescent="0.3">
      <c r="C303" s="15"/>
      <c r="E303" s="53"/>
      <c r="F303" s="53"/>
      <c r="G303" s="53"/>
      <c r="H303" s="53"/>
      <c r="I303" s="53"/>
    </row>
    <row r="304" spans="3:9" x14ac:dyDescent="0.3">
      <c r="C304" s="15"/>
      <c r="E304" s="53"/>
      <c r="F304" s="53"/>
      <c r="G304" s="53"/>
      <c r="H304" s="53"/>
      <c r="I304" s="53"/>
    </row>
    <row r="305" spans="1:9" x14ac:dyDescent="0.3">
      <c r="C305" s="15"/>
      <c r="E305" s="53"/>
      <c r="F305" s="53"/>
      <c r="G305" s="53"/>
      <c r="H305" s="53"/>
      <c r="I305" s="53"/>
    </row>
    <row r="306" spans="1:9" x14ac:dyDescent="0.3">
      <c r="C306" s="15"/>
      <c r="E306" s="53"/>
      <c r="F306" s="53"/>
      <c r="G306" s="53"/>
      <c r="H306" s="53"/>
      <c r="I306" s="53"/>
    </row>
    <row r="307" spans="1:9" x14ac:dyDescent="0.3">
      <c r="C307" s="15"/>
      <c r="E307" s="53"/>
      <c r="F307" s="53"/>
      <c r="G307" s="53"/>
      <c r="H307" s="53"/>
      <c r="I307" s="53"/>
    </row>
    <row r="308" spans="1:9" x14ac:dyDescent="0.3">
      <c r="C308" s="15"/>
      <c r="E308" s="53"/>
      <c r="F308" s="53"/>
      <c r="G308" s="53"/>
      <c r="H308" s="53"/>
      <c r="I308" s="53"/>
    </row>
    <row r="309" spans="1:9" x14ac:dyDescent="0.3">
      <c r="C309" s="15"/>
      <c r="E309" s="53"/>
      <c r="F309" s="53"/>
      <c r="G309" s="53"/>
      <c r="H309" s="53"/>
      <c r="I309" s="53"/>
    </row>
    <row r="310" spans="1:9" x14ac:dyDescent="0.3">
      <c r="A310" s="515" t="s">
        <v>0</v>
      </c>
      <c r="B310" s="515"/>
      <c r="C310" s="515"/>
      <c r="D310" s="515"/>
      <c r="E310" s="515"/>
      <c r="F310" s="515"/>
      <c r="G310" s="515"/>
      <c r="H310" s="515"/>
    </row>
    <row r="311" spans="1:9" x14ac:dyDescent="0.3">
      <c r="A311" s="529" t="s">
        <v>91</v>
      </c>
      <c r="B311" s="529"/>
      <c r="C311" s="529"/>
      <c r="D311" s="529"/>
      <c r="E311" s="529"/>
      <c r="F311" s="529"/>
      <c r="G311" s="529"/>
      <c r="H311" s="529"/>
    </row>
    <row r="312" spans="1:9" x14ac:dyDescent="0.3">
      <c r="A312" s="515" t="s">
        <v>376</v>
      </c>
      <c r="B312" s="515"/>
      <c r="C312" s="515"/>
      <c r="D312" s="515"/>
      <c r="E312" s="515"/>
      <c r="F312" s="515"/>
      <c r="G312" s="515"/>
      <c r="H312" s="515"/>
    </row>
    <row r="313" spans="1:9" ht="19.5" thickBot="1" x14ac:dyDescent="0.35">
      <c r="A313" s="54"/>
      <c r="B313" s="54"/>
      <c r="C313" s="54"/>
      <c r="D313" s="54"/>
      <c r="E313" s="54"/>
      <c r="F313" s="54"/>
      <c r="G313" s="54"/>
    </row>
    <row r="314" spans="1:9" x14ac:dyDescent="0.3">
      <c r="A314" s="535" t="s">
        <v>2</v>
      </c>
      <c r="B314" s="594" t="s">
        <v>3</v>
      </c>
      <c r="C314" s="521" t="s">
        <v>4</v>
      </c>
      <c r="D314" s="539" t="s">
        <v>5</v>
      </c>
      <c r="E314" s="539" t="s">
        <v>6</v>
      </c>
      <c r="F314" s="541" t="s">
        <v>7</v>
      </c>
      <c r="G314" s="55" t="s">
        <v>8</v>
      </c>
      <c r="H314" s="543" t="s">
        <v>9</v>
      </c>
    </row>
    <row r="315" spans="1:9" x14ac:dyDescent="0.3">
      <c r="A315" s="545"/>
      <c r="B315" s="596"/>
      <c r="C315" s="522"/>
      <c r="D315" s="546"/>
      <c r="E315" s="546"/>
      <c r="F315" s="547"/>
      <c r="G315" s="80" t="s">
        <v>10</v>
      </c>
      <c r="H315" s="544"/>
    </row>
    <row r="316" spans="1:9" x14ac:dyDescent="0.3">
      <c r="A316" s="7" t="s">
        <v>11</v>
      </c>
      <c r="B316" s="8" t="s">
        <v>12</v>
      </c>
      <c r="C316" s="9"/>
      <c r="D316" s="10"/>
      <c r="E316" s="11"/>
      <c r="F316" s="10"/>
      <c r="G316" s="12"/>
      <c r="H316" s="13"/>
    </row>
    <row r="317" spans="1:9" x14ac:dyDescent="0.3">
      <c r="A317" s="14">
        <v>1</v>
      </c>
      <c r="B317" s="12" t="s">
        <v>92</v>
      </c>
      <c r="C317" s="15">
        <v>287404586</v>
      </c>
      <c r="D317" s="61">
        <v>17727776</v>
      </c>
      <c r="E317" s="17">
        <f>C317-D317</f>
        <v>269676810</v>
      </c>
      <c r="F317" s="62">
        <f>D317/C317*100</f>
        <v>6.1682300365241911</v>
      </c>
      <c r="G317" s="21">
        <v>7606</v>
      </c>
      <c r="H317" s="22">
        <v>0</v>
      </c>
    </row>
    <row r="318" spans="1:9" x14ac:dyDescent="0.3">
      <c r="A318" s="14">
        <v>2</v>
      </c>
      <c r="B318" s="12" t="s">
        <v>93</v>
      </c>
      <c r="C318" s="15">
        <v>111921151</v>
      </c>
      <c r="D318" s="61">
        <v>9989329</v>
      </c>
      <c r="E318" s="17">
        <f>C318-D318</f>
        <v>101931822</v>
      </c>
      <c r="F318" s="62">
        <f>D318/C318*100</f>
        <v>8.9253272600815201</v>
      </c>
      <c r="G318" s="21">
        <v>6869</v>
      </c>
      <c r="H318" s="22">
        <v>0</v>
      </c>
    </row>
    <row r="319" spans="1:9" x14ac:dyDescent="0.3">
      <c r="A319" s="14">
        <v>3</v>
      </c>
      <c r="B319" s="12" t="s">
        <v>94</v>
      </c>
      <c r="C319" s="15">
        <v>129275672</v>
      </c>
      <c r="D319" s="61">
        <v>104232</v>
      </c>
      <c r="E319" s="17">
        <f>C319-D319</f>
        <v>129171440</v>
      </c>
      <c r="F319" s="62">
        <f>D319/C319*100</f>
        <v>8.0627699231762648E-2</v>
      </c>
      <c r="G319" s="21">
        <v>3999</v>
      </c>
      <c r="H319" s="22">
        <v>0</v>
      </c>
    </row>
    <row r="320" spans="1:9" x14ac:dyDescent="0.3">
      <c r="A320" s="14">
        <v>4</v>
      </c>
      <c r="B320" s="12" t="s">
        <v>95</v>
      </c>
      <c r="C320" s="15">
        <v>141323979</v>
      </c>
      <c r="D320" s="61">
        <v>37900</v>
      </c>
      <c r="E320" s="17">
        <f>C320-D320</f>
        <v>141286079</v>
      </c>
      <c r="F320" s="62">
        <f>D320/C320*100</f>
        <v>2.6817812708202902E-2</v>
      </c>
      <c r="G320" s="21">
        <v>3725</v>
      </c>
      <c r="H320" s="22">
        <v>0</v>
      </c>
    </row>
    <row r="321" spans="1:9" x14ac:dyDescent="0.3">
      <c r="A321" s="14"/>
      <c r="B321" s="12"/>
      <c r="C321" s="15"/>
      <c r="D321" s="61"/>
      <c r="E321" s="17"/>
      <c r="F321" s="44"/>
      <c r="G321" s="21"/>
      <c r="H321" s="13"/>
    </row>
    <row r="322" spans="1:9" x14ac:dyDescent="0.3">
      <c r="A322" s="103"/>
      <c r="B322" s="92" t="s">
        <v>17</v>
      </c>
      <c r="C322" s="27">
        <f>SUM(C317:C321)</f>
        <v>669925388</v>
      </c>
      <c r="D322" s="63">
        <f>SUM(D317:D321)</f>
        <v>27859237</v>
      </c>
      <c r="E322" s="72">
        <f>SUM(E317:E321)</f>
        <v>642066151</v>
      </c>
      <c r="F322" s="93">
        <f>D322/C322*100</f>
        <v>4.1585581766308577</v>
      </c>
      <c r="G322" s="66">
        <f>SUM(G317:G321)</f>
        <v>22199</v>
      </c>
      <c r="H322" s="104">
        <v>0</v>
      </c>
    </row>
    <row r="323" spans="1:9" x14ac:dyDescent="0.3">
      <c r="A323" s="32"/>
      <c r="B323" s="12"/>
      <c r="C323" s="15"/>
      <c r="D323" s="61"/>
      <c r="E323" s="17"/>
      <c r="F323" s="71"/>
      <c r="G323" s="21"/>
      <c r="H323" s="105"/>
    </row>
    <row r="324" spans="1:9" x14ac:dyDescent="0.3">
      <c r="A324" s="32" t="s">
        <v>18</v>
      </c>
      <c r="B324" s="35" t="s">
        <v>19</v>
      </c>
      <c r="C324" s="15"/>
      <c r="D324" s="61"/>
      <c r="E324" s="17"/>
      <c r="F324" s="71"/>
      <c r="G324" s="21"/>
      <c r="H324" s="106"/>
    </row>
    <row r="325" spans="1:9" x14ac:dyDescent="0.3">
      <c r="A325" s="14">
        <v>5</v>
      </c>
      <c r="B325" s="12" t="s">
        <v>96</v>
      </c>
      <c r="C325" s="15">
        <v>61754727</v>
      </c>
      <c r="D325" s="61">
        <v>61754727</v>
      </c>
      <c r="E325" s="17">
        <f t="shared" ref="E325:E335" si="8">C325-D325</f>
        <v>0</v>
      </c>
      <c r="F325" s="62">
        <f t="shared" ref="F325:F335" si="9">D325/C325*100</f>
        <v>100</v>
      </c>
      <c r="G325" s="21">
        <v>3976</v>
      </c>
      <c r="H325" s="107" t="s">
        <v>21</v>
      </c>
    </row>
    <row r="326" spans="1:9" x14ac:dyDescent="0.3">
      <c r="A326" s="14">
        <v>6</v>
      </c>
      <c r="B326" s="12" t="s">
        <v>97</v>
      </c>
      <c r="C326" s="15">
        <v>92774428</v>
      </c>
      <c r="D326" s="61">
        <v>0</v>
      </c>
      <c r="E326" s="17">
        <f t="shared" si="8"/>
        <v>92774428</v>
      </c>
      <c r="F326" s="81">
        <f t="shared" si="9"/>
        <v>0</v>
      </c>
      <c r="G326" s="21">
        <v>5687</v>
      </c>
      <c r="H326" s="107">
        <v>0</v>
      </c>
    </row>
    <row r="327" spans="1:9" x14ac:dyDescent="0.3">
      <c r="A327" s="14">
        <v>7</v>
      </c>
      <c r="B327" s="12" t="s">
        <v>98</v>
      </c>
      <c r="C327" s="15">
        <v>162646644</v>
      </c>
      <c r="D327" s="61">
        <v>0</v>
      </c>
      <c r="E327" s="17">
        <f t="shared" si="8"/>
        <v>162646644</v>
      </c>
      <c r="F327" s="81">
        <f t="shared" si="9"/>
        <v>0</v>
      </c>
      <c r="G327" s="21">
        <v>7711</v>
      </c>
      <c r="H327" s="107">
        <v>0</v>
      </c>
    </row>
    <row r="328" spans="1:9" x14ac:dyDescent="0.3">
      <c r="A328" s="14">
        <v>8</v>
      </c>
      <c r="B328" s="12" t="s">
        <v>99</v>
      </c>
      <c r="C328" s="15">
        <v>102208678</v>
      </c>
      <c r="D328" s="61">
        <v>11140313</v>
      </c>
      <c r="E328" s="17">
        <f t="shared" si="8"/>
        <v>91068365</v>
      </c>
      <c r="F328" s="62">
        <f t="shared" si="9"/>
        <v>10.899576452793958</v>
      </c>
      <c r="G328" s="21">
        <v>6192</v>
      </c>
      <c r="H328" s="107">
        <v>0</v>
      </c>
    </row>
    <row r="329" spans="1:9" x14ac:dyDescent="0.3">
      <c r="A329" s="14">
        <v>9</v>
      </c>
      <c r="B329" s="12" t="s">
        <v>100</v>
      </c>
      <c r="C329" s="15">
        <v>71506630</v>
      </c>
      <c r="D329" s="61">
        <v>0</v>
      </c>
      <c r="E329" s="17">
        <f t="shared" si="8"/>
        <v>71506630</v>
      </c>
      <c r="F329" s="81">
        <f t="shared" si="9"/>
        <v>0</v>
      </c>
      <c r="G329" s="21">
        <v>4492</v>
      </c>
      <c r="H329" s="107">
        <v>0</v>
      </c>
    </row>
    <row r="330" spans="1:9" x14ac:dyDescent="0.3">
      <c r="A330" s="14">
        <v>10</v>
      </c>
      <c r="B330" s="12" t="s">
        <v>101</v>
      </c>
      <c r="C330" s="15">
        <v>155902469</v>
      </c>
      <c r="D330" s="61">
        <v>17090297</v>
      </c>
      <c r="E330" s="17">
        <f t="shared" si="8"/>
        <v>138812172</v>
      </c>
      <c r="F330" s="62">
        <f t="shared" si="9"/>
        <v>10.962172125702512</v>
      </c>
      <c r="G330" s="21">
        <v>6670</v>
      </c>
      <c r="H330" s="107">
        <v>0</v>
      </c>
    </row>
    <row r="331" spans="1:9" x14ac:dyDescent="0.3">
      <c r="A331" s="14">
        <v>11</v>
      </c>
      <c r="B331" s="12" t="s">
        <v>102</v>
      </c>
      <c r="C331" s="15">
        <v>94629073</v>
      </c>
      <c r="D331" s="61">
        <v>0</v>
      </c>
      <c r="E331" s="17">
        <f t="shared" si="8"/>
        <v>94629073</v>
      </c>
      <c r="F331" s="81">
        <f t="shared" si="9"/>
        <v>0</v>
      </c>
      <c r="G331" s="21">
        <v>5518</v>
      </c>
      <c r="H331" s="107">
        <v>0</v>
      </c>
    </row>
    <row r="332" spans="1:9" x14ac:dyDescent="0.3">
      <c r="A332" s="14">
        <v>12</v>
      </c>
      <c r="B332" s="12" t="s">
        <v>103</v>
      </c>
      <c r="C332" s="15">
        <v>99495517</v>
      </c>
      <c r="D332" s="71">
        <v>99495517</v>
      </c>
      <c r="E332" s="17">
        <f t="shared" si="8"/>
        <v>0</v>
      </c>
      <c r="F332" s="62">
        <f t="shared" si="9"/>
        <v>100</v>
      </c>
      <c r="G332" s="21">
        <v>5536</v>
      </c>
      <c r="H332" s="107" t="s">
        <v>21</v>
      </c>
      <c r="I332" s="108"/>
    </row>
    <row r="333" spans="1:9" x14ac:dyDescent="0.3">
      <c r="A333" s="14">
        <v>13</v>
      </c>
      <c r="B333" s="12" t="s">
        <v>104</v>
      </c>
      <c r="C333" s="15">
        <v>68428765</v>
      </c>
      <c r="D333" s="61">
        <v>44290</v>
      </c>
      <c r="E333" s="17">
        <f t="shared" si="8"/>
        <v>68384475</v>
      </c>
      <c r="F333" s="62">
        <f>D333/C333*100</f>
        <v>6.4724242794678519E-2</v>
      </c>
      <c r="G333" s="19">
        <v>4756</v>
      </c>
      <c r="H333" s="107">
        <v>0</v>
      </c>
    </row>
    <row r="334" spans="1:9" x14ac:dyDescent="0.3">
      <c r="A334" s="14">
        <v>14</v>
      </c>
      <c r="B334" s="12" t="s">
        <v>105</v>
      </c>
      <c r="C334" s="15">
        <v>152498701</v>
      </c>
      <c r="D334" s="61">
        <v>9200</v>
      </c>
      <c r="E334" s="17">
        <f t="shared" si="8"/>
        <v>152489501</v>
      </c>
      <c r="F334" s="62">
        <f t="shared" si="9"/>
        <v>6.0328382731601104E-3</v>
      </c>
      <c r="G334" s="19">
        <v>4886</v>
      </c>
      <c r="H334" s="107">
        <v>0</v>
      </c>
    </row>
    <row r="335" spans="1:9" x14ac:dyDescent="0.3">
      <c r="A335" s="14">
        <v>15</v>
      </c>
      <c r="B335" s="12" t="s">
        <v>106</v>
      </c>
      <c r="C335" s="15">
        <v>82703718</v>
      </c>
      <c r="D335" s="61">
        <v>0</v>
      </c>
      <c r="E335" s="17">
        <f t="shared" si="8"/>
        <v>82703718</v>
      </c>
      <c r="F335" s="81">
        <f t="shared" si="9"/>
        <v>0</v>
      </c>
      <c r="G335" s="19">
        <v>3948</v>
      </c>
      <c r="H335" s="107">
        <v>0</v>
      </c>
    </row>
    <row r="336" spans="1:9" x14ac:dyDescent="0.3">
      <c r="A336" s="95"/>
      <c r="B336" s="12"/>
      <c r="C336" s="15"/>
      <c r="D336" s="71"/>
      <c r="E336" s="17"/>
      <c r="F336" s="44"/>
      <c r="G336" s="19"/>
      <c r="H336" s="109"/>
    </row>
    <row r="337" spans="1:9" x14ac:dyDescent="0.3">
      <c r="A337" s="110"/>
      <c r="B337" s="92" t="s">
        <v>17</v>
      </c>
      <c r="C337" s="27">
        <f>SUM(C325:C336)</f>
        <v>1144549350</v>
      </c>
      <c r="D337" s="64">
        <f>SUM(D325:D336)</f>
        <v>189534344</v>
      </c>
      <c r="E337" s="72">
        <f>SUM(E325:E336)</f>
        <v>955015006</v>
      </c>
      <c r="F337" s="93">
        <f>D337/C337*100</f>
        <v>16.559735410273046</v>
      </c>
      <c r="G337" s="98">
        <f>SUM(G325:G336)</f>
        <v>59372</v>
      </c>
      <c r="H337" s="125">
        <v>2</v>
      </c>
    </row>
    <row r="338" spans="1:9" x14ac:dyDescent="0.3">
      <c r="A338" s="82"/>
      <c r="B338" s="12"/>
      <c r="C338" s="15"/>
      <c r="D338" s="71"/>
      <c r="E338" s="17"/>
      <c r="F338" s="97"/>
      <c r="G338" s="19"/>
      <c r="H338" s="45"/>
    </row>
    <row r="339" spans="1:9" ht="19.5" thickBot="1" x14ac:dyDescent="0.35">
      <c r="A339" s="111"/>
      <c r="B339" s="112" t="s">
        <v>31</v>
      </c>
      <c r="C339" s="84">
        <f>C322+C337</f>
        <v>1814474738</v>
      </c>
      <c r="D339" s="85">
        <f>D337+D322</f>
        <v>217393581</v>
      </c>
      <c r="E339" s="48">
        <f>E322+E337</f>
        <v>1597081157</v>
      </c>
      <c r="F339" s="113">
        <f>D339/C339*100</f>
        <v>11.98107509832964</v>
      </c>
      <c r="G339" s="114">
        <f>G322+G337</f>
        <v>81571</v>
      </c>
      <c r="H339" s="115">
        <f>H322+H337</f>
        <v>2</v>
      </c>
    </row>
    <row r="340" spans="1:9" x14ac:dyDescent="0.3">
      <c r="C340" s="79"/>
    </row>
    <row r="341" spans="1:9" x14ac:dyDescent="0.3">
      <c r="C341" s="79"/>
      <c r="D341" s="529"/>
      <c r="E341" s="529"/>
      <c r="F341" s="529"/>
      <c r="G341" s="529"/>
      <c r="H341" s="529"/>
      <c r="I341" s="52"/>
    </row>
    <row r="342" spans="1:9" x14ac:dyDescent="0.3">
      <c r="C342" s="79"/>
      <c r="D342" s="529" t="s">
        <v>32</v>
      </c>
      <c r="E342" s="529"/>
      <c r="F342" s="529"/>
      <c r="G342" s="529"/>
      <c r="H342" s="529"/>
      <c r="I342" s="52"/>
    </row>
    <row r="343" spans="1:9" x14ac:dyDescent="0.3">
      <c r="C343" s="79"/>
      <c r="D343" s="529" t="s">
        <v>33</v>
      </c>
      <c r="E343" s="529"/>
      <c r="F343" s="529"/>
      <c r="G343" s="529"/>
      <c r="H343" s="529"/>
      <c r="I343" s="87"/>
    </row>
    <row r="344" spans="1:9" x14ac:dyDescent="0.3">
      <c r="C344" s="79"/>
      <c r="D344" s="529"/>
      <c r="E344" s="529"/>
      <c r="F344" s="529"/>
      <c r="G344" s="529"/>
      <c r="H344" s="529"/>
      <c r="I344" s="3"/>
    </row>
    <row r="345" spans="1:9" x14ac:dyDescent="0.3">
      <c r="C345" s="79"/>
      <c r="E345" s="3"/>
      <c r="F345" s="3"/>
      <c r="G345" s="3"/>
      <c r="H345" s="3"/>
      <c r="I345" s="3"/>
    </row>
    <row r="346" spans="1:9" x14ac:dyDescent="0.3">
      <c r="C346" s="79"/>
      <c r="E346" s="3"/>
      <c r="F346" s="3"/>
      <c r="G346" s="3"/>
      <c r="H346" s="3"/>
      <c r="I346" s="3"/>
    </row>
    <row r="347" spans="1:9" x14ac:dyDescent="0.3">
      <c r="C347" s="79"/>
      <c r="D347" s="530" t="s">
        <v>34</v>
      </c>
      <c r="E347" s="530"/>
      <c r="F347" s="530"/>
      <c r="G347" s="530"/>
      <c r="H347" s="530"/>
      <c r="I347" s="88"/>
    </row>
    <row r="348" spans="1:9" x14ac:dyDescent="0.3">
      <c r="C348" s="79"/>
      <c r="D348" s="529" t="s">
        <v>35</v>
      </c>
      <c r="E348" s="529"/>
      <c r="F348" s="529"/>
      <c r="G348" s="529"/>
      <c r="H348" s="529"/>
      <c r="I348" s="52"/>
    </row>
    <row r="349" spans="1:9" x14ac:dyDescent="0.3">
      <c r="C349" s="79"/>
      <c r="D349" s="529" t="s">
        <v>36</v>
      </c>
      <c r="E349" s="529"/>
      <c r="F349" s="529"/>
      <c r="G349" s="529"/>
      <c r="H349" s="529"/>
      <c r="I349" s="52"/>
    </row>
    <row r="350" spans="1:9" x14ac:dyDescent="0.3">
      <c r="C350" s="79"/>
      <c r="E350" s="53"/>
      <c r="F350" s="53"/>
      <c r="G350" s="53"/>
      <c r="H350" s="53"/>
      <c r="I350" s="53"/>
    </row>
    <row r="351" spans="1:9" x14ac:dyDescent="0.3">
      <c r="C351" s="79"/>
      <c r="E351" s="53"/>
      <c r="F351" s="53"/>
      <c r="G351" s="53"/>
      <c r="H351" s="53"/>
      <c r="I351" s="53"/>
    </row>
    <row r="352" spans="1:9" x14ac:dyDescent="0.3">
      <c r="C352" s="79"/>
      <c r="E352" s="53"/>
      <c r="F352" s="53"/>
      <c r="G352" s="53"/>
      <c r="H352" s="53"/>
      <c r="I352" s="53"/>
    </row>
    <row r="353" spans="3:9" x14ac:dyDescent="0.3">
      <c r="C353" s="79"/>
      <c r="E353" s="53"/>
      <c r="F353" s="53"/>
      <c r="G353" s="53"/>
      <c r="H353" s="53"/>
      <c r="I353" s="53"/>
    </row>
    <row r="354" spans="3:9" x14ac:dyDescent="0.3">
      <c r="C354" s="79"/>
      <c r="E354" s="53"/>
      <c r="F354" s="53"/>
      <c r="G354" s="53"/>
      <c r="H354" s="53"/>
      <c r="I354" s="53"/>
    </row>
    <row r="355" spans="3:9" x14ac:dyDescent="0.3">
      <c r="C355" s="79"/>
      <c r="E355" s="53"/>
      <c r="F355" s="53"/>
      <c r="G355" s="53"/>
      <c r="H355" s="53"/>
      <c r="I355" s="53"/>
    </row>
    <row r="356" spans="3:9" x14ac:dyDescent="0.3">
      <c r="C356" s="79"/>
      <c r="E356" s="53"/>
      <c r="F356" s="53"/>
      <c r="G356" s="53"/>
      <c r="H356" s="53"/>
      <c r="I356" s="53"/>
    </row>
    <row r="357" spans="3:9" x14ac:dyDescent="0.3">
      <c r="C357" s="79"/>
      <c r="E357" s="53"/>
      <c r="F357" s="53"/>
      <c r="G357" s="53"/>
      <c r="H357" s="53"/>
      <c r="I357" s="53"/>
    </row>
    <row r="358" spans="3:9" x14ac:dyDescent="0.3">
      <c r="C358" s="79"/>
      <c r="E358" s="53"/>
      <c r="F358" s="53"/>
      <c r="G358" s="53"/>
      <c r="H358" s="53"/>
      <c r="I358" s="53"/>
    </row>
    <row r="359" spans="3:9" x14ac:dyDescent="0.3">
      <c r="C359" s="79"/>
      <c r="E359" s="53"/>
      <c r="F359" s="53"/>
      <c r="G359" s="53"/>
      <c r="H359" s="53"/>
      <c r="I359" s="53"/>
    </row>
    <row r="360" spans="3:9" x14ac:dyDescent="0.3">
      <c r="C360" s="79"/>
      <c r="E360" s="53"/>
      <c r="F360" s="53"/>
      <c r="G360" s="53"/>
      <c r="H360" s="53"/>
      <c r="I360" s="53"/>
    </row>
    <row r="361" spans="3:9" x14ac:dyDescent="0.3">
      <c r="C361" s="79"/>
      <c r="E361" s="53"/>
      <c r="F361" s="53"/>
      <c r="G361" s="53"/>
      <c r="H361" s="53"/>
      <c r="I361" s="53"/>
    </row>
    <row r="362" spans="3:9" x14ac:dyDescent="0.3">
      <c r="C362" s="79"/>
      <c r="E362" s="53"/>
      <c r="F362" s="53"/>
      <c r="G362" s="53"/>
      <c r="H362" s="53"/>
      <c r="I362" s="53"/>
    </row>
    <row r="363" spans="3:9" x14ac:dyDescent="0.3">
      <c r="C363" s="79"/>
      <c r="E363" s="53"/>
      <c r="F363" s="53"/>
      <c r="G363" s="53"/>
      <c r="H363" s="53"/>
      <c r="I363" s="53"/>
    </row>
    <row r="364" spans="3:9" x14ac:dyDescent="0.3">
      <c r="C364" s="79"/>
      <c r="E364" s="53"/>
      <c r="F364" s="53"/>
      <c r="G364" s="53"/>
      <c r="H364" s="53"/>
      <c r="I364" s="53"/>
    </row>
    <row r="365" spans="3:9" x14ac:dyDescent="0.3">
      <c r="C365" s="79"/>
      <c r="E365" s="53"/>
      <c r="F365" s="53"/>
      <c r="G365" s="53"/>
      <c r="H365" s="53"/>
      <c r="I365" s="53"/>
    </row>
    <row r="366" spans="3:9" x14ac:dyDescent="0.3">
      <c r="C366" s="79"/>
      <c r="E366" s="53"/>
      <c r="F366" s="53"/>
      <c r="G366" s="53"/>
      <c r="H366" s="53"/>
      <c r="I366" s="53"/>
    </row>
    <row r="367" spans="3:9" x14ac:dyDescent="0.3">
      <c r="C367" s="79"/>
      <c r="E367" s="53"/>
      <c r="F367" s="53"/>
      <c r="G367" s="53"/>
      <c r="H367" s="53"/>
      <c r="I367" s="53"/>
    </row>
    <row r="368" spans="3:9" x14ac:dyDescent="0.3">
      <c r="C368" s="79"/>
      <c r="E368" s="53"/>
      <c r="F368" s="53"/>
      <c r="G368" s="53"/>
      <c r="H368" s="53"/>
      <c r="I368" s="53"/>
    </row>
    <row r="369" spans="3:9" x14ac:dyDescent="0.3">
      <c r="C369" s="79"/>
      <c r="E369" s="53"/>
      <c r="F369" s="53"/>
      <c r="G369" s="53"/>
      <c r="H369" s="53"/>
      <c r="I369" s="53"/>
    </row>
    <row r="370" spans="3:9" x14ac:dyDescent="0.3">
      <c r="C370" s="79"/>
      <c r="E370" s="53"/>
      <c r="F370" s="53"/>
      <c r="G370" s="53"/>
      <c r="H370" s="53"/>
      <c r="I370" s="53"/>
    </row>
    <row r="371" spans="3:9" x14ac:dyDescent="0.3">
      <c r="C371" s="79"/>
      <c r="E371" s="53"/>
      <c r="F371" s="53"/>
      <c r="G371" s="53"/>
      <c r="H371" s="53"/>
      <c r="I371" s="53"/>
    </row>
    <row r="372" spans="3:9" x14ac:dyDescent="0.3">
      <c r="C372" s="79"/>
      <c r="E372" s="53"/>
      <c r="F372" s="53"/>
      <c r="G372" s="53"/>
      <c r="H372" s="53"/>
      <c r="I372" s="53"/>
    </row>
    <row r="373" spans="3:9" x14ac:dyDescent="0.3">
      <c r="C373" s="79"/>
    </row>
    <row r="374" spans="3:9" x14ac:dyDescent="0.3">
      <c r="C374" s="79"/>
    </row>
    <row r="375" spans="3:9" x14ac:dyDescent="0.3">
      <c r="C375" s="79"/>
    </row>
    <row r="376" spans="3:9" x14ac:dyDescent="0.3">
      <c r="C376" s="79"/>
    </row>
    <row r="377" spans="3:9" x14ac:dyDescent="0.3">
      <c r="C377" s="79"/>
    </row>
    <row r="378" spans="3:9" x14ac:dyDescent="0.3">
      <c r="C378" s="79"/>
    </row>
    <row r="379" spans="3:9" x14ac:dyDescent="0.3">
      <c r="C379" s="79"/>
    </row>
    <row r="380" spans="3:9" x14ac:dyDescent="0.3">
      <c r="C380" s="79"/>
    </row>
    <row r="381" spans="3:9" x14ac:dyDescent="0.3">
      <c r="C381" s="79"/>
    </row>
    <row r="382" spans="3:9" x14ac:dyDescent="0.3">
      <c r="C382" s="79"/>
    </row>
    <row r="383" spans="3:9" x14ac:dyDescent="0.3">
      <c r="C383" s="79"/>
    </row>
    <row r="384" spans="3:9" x14ac:dyDescent="0.3">
      <c r="C384" s="79"/>
    </row>
    <row r="385" spans="1:8" x14ac:dyDescent="0.3">
      <c r="C385" s="79"/>
    </row>
    <row r="386" spans="1:8" x14ac:dyDescent="0.3">
      <c r="A386" s="515" t="s">
        <v>0</v>
      </c>
      <c r="B386" s="515"/>
      <c r="C386" s="515"/>
      <c r="D386" s="515"/>
      <c r="E386" s="515"/>
      <c r="F386" s="515"/>
      <c r="G386" s="515"/>
      <c r="H386" s="515"/>
    </row>
    <row r="387" spans="1:8" x14ac:dyDescent="0.3">
      <c r="A387" s="529" t="s">
        <v>107</v>
      </c>
      <c r="B387" s="529"/>
      <c r="C387" s="529"/>
      <c r="D387" s="529"/>
      <c r="E387" s="529"/>
      <c r="F387" s="529"/>
      <c r="G387" s="529"/>
      <c r="H387" s="529"/>
    </row>
    <row r="388" spans="1:8" x14ac:dyDescent="0.3">
      <c r="A388" s="515" t="s">
        <v>376</v>
      </c>
      <c r="B388" s="515"/>
      <c r="C388" s="515"/>
      <c r="D388" s="515"/>
      <c r="E388" s="515"/>
      <c r="F388" s="515"/>
      <c r="G388" s="515"/>
      <c r="H388" s="515"/>
    </row>
    <row r="389" spans="1:8" ht="19.5" thickBot="1" x14ac:dyDescent="0.35">
      <c r="A389" s="3"/>
      <c r="B389" s="3"/>
      <c r="C389" s="4"/>
      <c r="D389" s="1"/>
      <c r="E389" s="1"/>
      <c r="F389" s="1"/>
      <c r="G389" s="1"/>
    </row>
    <row r="390" spans="1:8" x14ac:dyDescent="0.3">
      <c r="A390" s="535" t="s">
        <v>2</v>
      </c>
      <c r="B390" s="594" t="s">
        <v>3</v>
      </c>
      <c r="C390" s="537" t="s">
        <v>4</v>
      </c>
      <c r="D390" s="539" t="s">
        <v>108</v>
      </c>
      <c r="E390" s="539" t="s">
        <v>6</v>
      </c>
      <c r="F390" s="541" t="s">
        <v>7</v>
      </c>
      <c r="G390" s="55" t="s">
        <v>8</v>
      </c>
      <c r="H390" s="543" t="s">
        <v>9</v>
      </c>
    </row>
    <row r="391" spans="1:8" x14ac:dyDescent="0.3">
      <c r="A391" s="545"/>
      <c r="B391" s="596"/>
      <c r="C391" s="538"/>
      <c r="D391" s="546"/>
      <c r="E391" s="546"/>
      <c r="F391" s="547"/>
      <c r="G391" s="80" t="s">
        <v>10</v>
      </c>
      <c r="H391" s="544"/>
    </row>
    <row r="392" spans="1:8" x14ac:dyDescent="0.3">
      <c r="A392" s="7" t="s">
        <v>11</v>
      </c>
      <c r="B392" s="8" t="s">
        <v>12</v>
      </c>
      <c r="C392" s="9"/>
      <c r="D392" s="10"/>
      <c r="E392" s="11"/>
      <c r="F392" s="10"/>
      <c r="G392" s="12"/>
      <c r="H392" s="13"/>
    </row>
    <row r="393" spans="1:8" x14ac:dyDescent="0.3">
      <c r="A393" s="14">
        <v>1</v>
      </c>
      <c r="B393" s="12" t="s">
        <v>109</v>
      </c>
      <c r="C393" s="15">
        <v>168920599</v>
      </c>
      <c r="D393" s="61">
        <v>139812</v>
      </c>
      <c r="E393" s="17">
        <f t="shared" ref="E393:E398" si="10">C393-D393</f>
        <v>168780787</v>
      </c>
      <c r="F393" s="62">
        <f t="shared" ref="F393:F398" si="11">D393/C393*100</f>
        <v>8.2767880784036296E-2</v>
      </c>
      <c r="G393" s="21">
        <v>3145</v>
      </c>
      <c r="H393" s="22">
        <v>0</v>
      </c>
    </row>
    <row r="394" spans="1:8" x14ac:dyDescent="0.3">
      <c r="A394" s="14">
        <v>2</v>
      </c>
      <c r="B394" s="12" t="s">
        <v>60</v>
      </c>
      <c r="C394" s="15">
        <v>121761767</v>
      </c>
      <c r="D394" s="61">
        <v>3864263</v>
      </c>
      <c r="E394" s="17">
        <f t="shared" si="10"/>
        <v>117897504</v>
      </c>
      <c r="F394" s="62">
        <f t="shared" si="11"/>
        <v>3.1736259215095002</v>
      </c>
      <c r="G394" s="21">
        <v>2046</v>
      </c>
      <c r="H394" s="22">
        <v>0</v>
      </c>
    </row>
    <row r="395" spans="1:8" x14ac:dyDescent="0.3">
      <c r="A395" s="14">
        <v>3</v>
      </c>
      <c r="B395" s="12" t="s">
        <v>110</v>
      </c>
      <c r="C395" s="15">
        <v>120559812</v>
      </c>
      <c r="D395" s="61">
        <v>28813338</v>
      </c>
      <c r="E395" s="17">
        <f t="shared" si="10"/>
        <v>91746474</v>
      </c>
      <c r="F395" s="62">
        <f t="shared" si="11"/>
        <v>23.899620878639062</v>
      </c>
      <c r="G395" s="21">
        <v>2727</v>
      </c>
      <c r="H395" s="22">
        <v>0</v>
      </c>
    </row>
    <row r="396" spans="1:8" x14ac:dyDescent="0.3">
      <c r="A396" s="14">
        <v>4</v>
      </c>
      <c r="B396" s="12" t="s">
        <v>111</v>
      </c>
      <c r="C396" s="15">
        <v>90394125</v>
      </c>
      <c r="D396" s="61">
        <v>855744</v>
      </c>
      <c r="E396" s="17">
        <f t="shared" si="10"/>
        <v>89538381</v>
      </c>
      <c r="F396" s="62">
        <f t="shared" si="11"/>
        <v>0.94668099281894713</v>
      </c>
      <c r="G396" s="21">
        <v>2045</v>
      </c>
      <c r="H396" s="22">
        <v>0</v>
      </c>
    </row>
    <row r="397" spans="1:8" x14ac:dyDescent="0.3">
      <c r="A397" s="14">
        <v>5</v>
      </c>
      <c r="B397" s="12" t="s">
        <v>112</v>
      </c>
      <c r="C397" s="15">
        <v>203648908</v>
      </c>
      <c r="D397" s="61">
        <v>92498041</v>
      </c>
      <c r="E397" s="17">
        <f t="shared" si="10"/>
        <v>111150867</v>
      </c>
      <c r="F397" s="62">
        <f t="shared" si="11"/>
        <v>45.420347159435785</v>
      </c>
      <c r="G397" s="21">
        <v>4662</v>
      </c>
      <c r="H397" s="22">
        <v>0</v>
      </c>
    </row>
    <row r="398" spans="1:8" x14ac:dyDescent="0.3">
      <c r="A398" s="14">
        <v>6</v>
      </c>
      <c r="B398" s="12" t="s">
        <v>113</v>
      </c>
      <c r="C398" s="15">
        <v>220239577</v>
      </c>
      <c r="D398" s="61">
        <v>943283</v>
      </c>
      <c r="E398" s="17">
        <f t="shared" si="10"/>
        <v>219296294</v>
      </c>
      <c r="F398" s="62">
        <f t="shared" si="11"/>
        <v>0.42829858867736564</v>
      </c>
      <c r="G398" s="21">
        <v>7441</v>
      </c>
      <c r="H398" s="22">
        <v>0</v>
      </c>
    </row>
    <row r="399" spans="1:8" x14ac:dyDescent="0.3">
      <c r="A399" s="14"/>
      <c r="B399" s="12"/>
      <c r="C399" s="15"/>
      <c r="D399" s="61"/>
      <c r="E399" s="17"/>
      <c r="F399" s="44"/>
      <c r="G399" s="21"/>
      <c r="H399" s="13"/>
    </row>
    <row r="400" spans="1:8" x14ac:dyDescent="0.3">
      <c r="A400" s="597" t="s">
        <v>17</v>
      </c>
      <c r="B400" s="532"/>
      <c r="C400" s="27">
        <f>SUM(C393:C399)</f>
        <v>925524788</v>
      </c>
      <c r="D400" s="63">
        <f>SUM(D393:D399)</f>
        <v>127114481</v>
      </c>
      <c r="E400" s="72">
        <f>SUM(E393:E399)</f>
        <v>798410307</v>
      </c>
      <c r="F400" s="93">
        <f>D400/C400*100</f>
        <v>13.734314050592452</v>
      </c>
      <c r="G400" s="66">
        <f>SUM(G393:G399)</f>
        <v>22066</v>
      </c>
      <c r="H400" s="45"/>
    </row>
    <row r="401" spans="1:9" x14ac:dyDescent="0.3">
      <c r="A401" s="32"/>
      <c r="B401" s="12"/>
      <c r="C401" s="15"/>
      <c r="D401" s="61"/>
      <c r="E401" s="17"/>
      <c r="F401" s="44"/>
      <c r="G401" s="21"/>
      <c r="H401" s="13"/>
    </row>
    <row r="402" spans="1:9" x14ac:dyDescent="0.3">
      <c r="A402" s="32" t="s">
        <v>18</v>
      </c>
      <c r="B402" s="35" t="s">
        <v>19</v>
      </c>
      <c r="C402" s="15"/>
      <c r="D402" s="61"/>
      <c r="E402" s="17"/>
      <c r="F402" s="44"/>
      <c r="G402" s="21"/>
      <c r="H402" s="13"/>
    </row>
    <row r="403" spans="1:9" x14ac:dyDescent="0.3">
      <c r="A403" s="14">
        <v>7</v>
      </c>
      <c r="B403" s="12" t="s">
        <v>114</v>
      </c>
      <c r="C403" s="15">
        <v>139101825</v>
      </c>
      <c r="D403" s="61">
        <v>0</v>
      </c>
      <c r="E403" s="17">
        <f>C403-D403</f>
        <v>139101825</v>
      </c>
      <c r="F403" s="62">
        <f>D403/C403*100</f>
        <v>0</v>
      </c>
      <c r="G403" s="21">
        <v>4794</v>
      </c>
      <c r="H403" s="22">
        <v>0</v>
      </c>
    </row>
    <row r="404" spans="1:9" x14ac:dyDescent="0.3">
      <c r="A404" s="14">
        <v>8</v>
      </c>
      <c r="B404" s="12" t="s">
        <v>115</v>
      </c>
      <c r="C404" s="15">
        <v>101153360</v>
      </c>
      <c r="D404" s="61">
        <v>62548780</v>
      </c>
      <c r="E404" s="17">
        <f>C404-D404</f>
        <v>38604580</v>
      </c>
      <c r="F404" s="62">
        <f>D404/C404*100</f>
        <v>61.835593004523034</v>
      </c>
      <c r="G404" s="21">
        <v>3333</v>
      </c>
      <c r="H404" s="22">
        <v>0</v>
      </c>
    </row>
    <row r="405" spans="1:9" x14ac:dyDescent="0.3">
      <c r="A405" s="14">
        <v>9</v>
      </c>
      <c r="B405" s="12" t="s">
        <v>116</v>
      </c>
      <c r="C405" s="15">
        <v>137327621</v>
      </c>
      <c r="D405" s="61">
        <v>390941</v>
      </c>
      <c r="E405" s="17">
        <f>C405-D405</f>
        <v>136936680</v>
      </c>
      <c r="F405" s="62">
        <f>D405/C405*100</f>
        <v>0.28467761776780509</v>
      </c>
      <c r="G405" s="21">
        <v>4269</v>
      </c>
      <c r="H405" s="22">
        <v>0</v>
      </c>
    </row>
    <row r="406" spans="1:9" x14ac:dyDescent="0.3">
      <c r="A406" s="95">
        <v>10</v>
      </c>
      <c r="B406" s="12" t="s">
        <v>117</v>
      </c>
      <c r="C406" s="15">
        <v>144680017</v>
      </c>
      <c r="D406" s="71">
        <v>217592</v>
      </c>
      <c r="E406" s="17">
        <f>C406-D406</f>
        <v>144462425</v>
      </c>
      <c r="F406" s="62">
        <f>D406/C406*100</f>
        <v>0.15039533759523957</v>
      </c>
      <c r="G406" s="19">
        <v>3310</v>
      </c>
      <c r="H406" s="22">
        <v>0</v>
      </c>
    </row>
    <row r="407" spans="1:9" x14ac:dyDescent="0.3">
      <c r="A407" s="95"/>
      <c r="B407" s="12"/>
      <c r="C407" s="15"/>
      <c r="D407" s="71"/>
      <c r="E407" s="17"/>
      <c r="F407" s="44"/>
      <c r="G407" s="19"/>
      <c r="H407" s="13"/>
    </row>
    <row r="408" spans="1:9" x14ac:dyDescent="0.3">
      <c r="A408" s="597" t="s">
        <v>17</v>
      </c>
      <c r="B408" s="532"/>
      <c r="C408" s="27">
        <f>SUM(C403:C407)</f>
        <v>522262823</v>
      </c>
      <c r="D408" s="64">
        <f>SUM(D403:D407)</f>
        <v>63157313</v>
      </c>
      <c r="E408" s="72">
        <f>SUM(E403:E407)</f>
        <v>459105510</v>
      </c>
      <c r="F408" s="93">
        <f>D408/C408*100</f>
        <v>12.093013367715818</v>
      </c>
      <c r="G408" s="98">
        <f>SUM(G403:G407)</f>
        <v>15706</v>
      </c>
      <c r="H408" s="361">
        <v>0</v>
      </c>
    </row>
    <row r="409" spans="1:9" x14ac:dyDescent="0.3">
      <c r="A409" s="548"/>
      <c r="B409" s="549"/>
      <c r="C409" s="15"/>
      <c r="D409" s="71"/>
      <c r="E409" s="17"/>
      <c r="F409" s="44"/>
      <c r="G409" s="19"/>
      <c r="H409" s="45"/>
    </row>
    <row r="410" spans="1:9" ht="19.5" thickBot="1" x14ac:dyDescent="0.35">
      <c r="A410" s="533" t="s">
        <v>31</v>
      </c>
      <c r="B410" s="534"/>
      <c r="C410" s="84">
        <f>C400+C408</f>
        <v>1447787611</v>
      </c>
      <c r="D410" s="85">
        <f>D400+D408</f>
        <v>190271794</v>
      </c>
      <c r="E410" s="48">
        <f>E400+E408</f>
        <v>1257515817</v>
      </c>
      <c r="F410" s="49">
        <f>D410/C410*100</f>
        <v>13.142244936643541</v>
      </c>
      <c r="G410" s="114">
        <f>G400+G408</f>
        <v>37772</v>
      </c>
      <c r="H410" s="115">
        <v>0</v>
      </c>
    </row>
    <row r="411" spans="1:9" x14ac:dyDescent="0.3">
      <c r="C411" s="79"/>
    </row>
    <row r="412" spans="1:9" x14ac:dyDescent="0.3">
      <c r="C412" s="79"/>
    </row>
    <row r="413" spans="1:9" x14ac:dyDescent="0.3">
      <c r="C413" s="79"/>
      <c r="D413" s="529"/>
      <c r="E413" s="529"/>
      <c r="F413" s="529"/>
      <c r="G413" s="529"/>
      <c r="H413" s="529"/>
      <c r="I413" s="52"/>
    </row>
    <row r="414" spans="1:9" x14ac:dyDescent="0.3">
      <c r="C414" s="79"/>
      <c r="D414" s="529" t="s">
        <v>32</v>
      </c>
      <c r="E414" s="529"/>
      <c r="F414" s="529"/>
      <c r="G414" s="529"/>
      <c r="H414" s="529"/>
      <c r="I414" s="52"/>
    </row>
    <row r="415" spans="1:9" x14ac:dyDescent="0.3">
      <c r="C415" s="79"/>
      <c r="D415" s="529" t="s">
        <v>33</v>
      </c>
      <c r="E415" s="529"/>
      <c r="F415" s="529"/>
      <c r="G415" s="529"/>
      <c r="H415" s="529"/>
      <c r="I415" s="87"/>
    </row>
    <row r="416" spans="1:9" x14ac:dyDescent="0.3">
      <c r="C416" s="79"/>
      <c r="D416" s="529"/>
      <c r="E416" s="529"/>
      <c r="F416" s="529"/>
      <c r="G416" s="529"/>
      <c r="H416" s="529"/>
      <c r="I416" s="3"/>
    </row>
    <row r="417" spans="3:9" x14ac:dyDescent="0.3">
      <c r="C417" s="79"/>
      <c r="E417" s="3"/>
      <c r="F417" s="3"/>
      <c r="G417" s="3"/>
      <c r="H417" s="3"/>
      <c r="I417" s="3"/>
    </row>
    <row r="418" spans="3:9" x14ac:dyDescent="0.3">
      <c r="C418" s="79"/>
      <c r="E418" s="3"/>
      <c r="F418" s="3"/>
      <c r="G418" s="3"/>
      <c r="H418" s="3"/>
      <c r="I418" s="3"/>
    </row>
    <row r="419" spans="3:9" x14ac:dyDescent="0.3">
      <c r="C419" s="79"/>
      <c r="D419" s="530" t="s">
        <v>34</v>
      </c>
      <c r="E419" s="530"/>
      <c r="F419" s="530"/>
      <c r="G419" s="530"/>
      <c r="H419" s="530"/>
      <c r="I419" s="88"/>
    </row>
    <row r="420" spans="3:9" x14ac:dyDescent="0.3">
      <c r="C420" s="79"/>
      <c r="D420" s="529" t="s">
        <v>35</v>
      </c>
      <c r="E420" s="529"/>
      <c r="F420" s="529"/>
      <c r="G420" s="529"/>
      <c r="H420" s="529"/>
      <c r="I420" s="52"/>
    </row>
    <row r="421" spans="3:9" x14ac:dyDescent="0.3">
      <c r="C421" s="79"/>
      <c r="D421" s="529" t="s">
        <v>36</v>
      </c>
      <c r="E421" s="529"/>
      <c r="F421" s="529"/>
      <c r="G421" s="529"/>
      <c r="H421" s="529"/>
      <c r="I421" s="52"/>
    </row>
    <row r="422" spans="3:9" x14ac:dyDescent="0.3">
      <c r="C422" s="79"/>
    </row>
    <row r="423" spans="3:9" x14ac:dyDescent="0.3">
      <c r="C423" s="79"/>
    </row>
    <row r="424" spans="3:9" x14ac:dyDescent="0.3">
      <c r="C424" s="79"/>
    </row>
    <row r="425" spans="3:9" x14ac:dyDescent="0.3">
      <c r="C425" s="79"/>
    </row>
    <row r="426" spans="3:9" x14ac:dyDescent="0.3">
      <c r="C426" s="79"/>
    </row>
    <row r="427" spans="3:9" x14ac:dyDescent="0.3">
      <c r="C427" s="79"/>
    </row>
    <row r="428" spans="3:9" x14ac:dyDescent="0.3">
      <c r="C428" s="79"/>
    </row>
    <row r="429" spans="3:9" x14ac:dyDescent="0.3">
      <c r="C429" s="79"/>
    </row>
    <row r="430" spans="3:9" x14ac:dyDescent="0.3">
      <c r="C430" s="79"/>
    </row>
    <row r="431" spans="3:9" x14ac:dyDescent="0.3">
      <c r="C431" s="79"/>
    </row>
    <row r="432" spans="3:9" x14ac:dyDescent="0.3">
      <c r="C432" s="79"/>
    </row>
    <row r="433" spans="3:3" x14ac:dyDescent="0.3">
      <c r="C433" s="79"/>
    </row>
    <row r="434" spans="3:3" x14ac:dyDescent="0.3">
      <c r="C434" s="79"/>
    </row>
    <row r="435" spans="3:3" x14ac:dyDescent="0.3">
      <c r="C435" s="79"/>
    </row>
    <row r="436" spans="3:3" x14ac:dyDescent="0.3">
      <c r="C436" s="79"/>
    </row>
    <row r="437" spans="3:3" x14ac:dyDescent="0.3">
      <c r="C437" s="79"/>
    </row>
    <row r="438" spans="3:3" x14ac:dyDescent="0.3">
      <c r="C438" s="79"/>
    </row>
    <row r="439" spans="3:3" x14ac:dyDescent="0.3">
      <c r="C439" s="79"/>
    </row>
    <row r="440" spans="3:3" x14ac:dyDescent="0.3">
      <c r="C440" s="79"/>
    </row>
    <row r="441" spans="3:3" x14ac:dyDescent="0.3">
      <c r="C441" s="79"/>
    </row>
    <row r="442" spans="3:3" x14ac:dyDescent="0.3">
      <c r="C442" s="79"/>
    </row>
    <row r="443" spans="3:3" x14ac:dyDescent="0.3">
      <c r="C443" s="79"/>
    </row>
    <row r="444" spans="3:3" x14ac:dyDescent="0.3">
      <c r="C444" s="79"/>
    </row>
    <row r="445" spans="3:3" x14ac:dyDescent="0.3">
      <c r="C445" s="79"/>
    </row>
    <row r="446" spans="3:3" x14ac:dyDescent="0.3">
      <c r="C446" s="79"/>
    </row>
    <row r="447" spans="3:3" x14ac:dyDescent="0.3">
      <c r="C447" s="79"/>
    </row>
    <row r="448" spans="3:3" x14ac:dyDescent="0.3">
      <c r="C448" s="79"/>
    </row>
    <row r="449" spans="1:8" x14ac:dyDescent="0.3">
      <c r="C449" s="79"/>
    </row>
    <row r="450" spans="1:8" x14ac:dyDescent="0.3">
      <c r="C450" s="79"/>
    </row>
    <row r="451" spans="1:8" x14ac:dyDescent="0.3">
      <c r="C451" s="79"/>
    </row>
    <row r="452" spans="1:8" x14ac:dyDescent="0.3">
      <c r="C452" s="79"/>
    </row>
    <row r="453" spans="1:8" x14ac:dyDescent="0.3">
      <c r="C453" s="79"/>
    </row>
    <row r="454" spans="1:8" x14ac:dyDescent="0.3">
      <c r="C454" s="79"/>
    </row>
    <row r="455" spans="1:8" x14ac:dyDescent="0.3">
      <c r="C455" s="79"/>
    </row>
    <row r="456" spans="1:8" x14ac:dyDescent="0.3">
      <c r="C456" s="79"/>
    </row>
    <row r="457" spans="1:8" x14ac:dyDescent="0.3">
      <c r="C457" s="79"/>
    </row>
    <row r="458" spans="1:8" x14ac:dyDescent="0.3">
      <c r="C458" s="79"/>
    </row>
    <row r="459" spans="1:8" x14ac:dyDescent="0.3">
      <c r="C459" s="79"/>
    </row>
    <row r="460" spans="1:8" x14ac:dyDescent="0.3">
      <c r="C460" s="79"/>
    </row>
    <row r="461" spans="1:8" x14ac:dyDescent="0.3">
      <c r="C461" s="79"/>
    </row>
    <row r="462" spans="1:8" x14ac:dyDescent="0.3">
      <c r="C462" s="79"/>
    </row>
    <row r="463" spans="1:8" x14ac:dyDescent="0.3">
      <c r="C463" s="79"/>
    </row>
    <row r="464" spans="1:8" x14ac:dyDescent="0.3">
      <c r="A464" s="515" t="s">
        <v>0</v>
      </c>
      <c r="B464" s="515"/>
      <c r="C464" s="515"/>
      <c r="D464" s="515"/>
      <c r="E464" s="515"/>
      <c r="F464" s="515"/>
      <c r="G464" s="515"/>
      <c r="H464" s="515"/>
    </row>
    <row r="465" spans="1:8" x14ac:dyDescent="0.3">
      <c r="A465" s="529" t="s">
        <v>118</v>
      </c>
      <c r="B465" s="529"/>
      <c r="C465" s="529"/>
      <c r="D465" s="529"/>
      <c r="E465" s="529"/>
      <c r="F465" s="529"/>
      <c r="G465" s="529"/>
      <c r="H465" s="529"/>
    </row>
    <row r="466" spans="1:8" x14ac:dyDescent="0.3">
      <c r="A466" s="515" t="s">
        <v>376</v>
      </c>
      <c r="B466" s="515"/>
      <c r="C466" s="515"/>
      <c r="D466" s="515"/>
      <c r="E466" s="515"/>
      <c r="F466" s="515"/>
      <c r="G466" s="515"/>
      <c r="H466" s="515"/>
    </row>
    <row r="467" spans="1:8" ht="19.5" thickBot="1" x14ac:dyDescent="0.35">
      <c r="A467" s="54"/>
      <c r="B467" s="54"/>
      <c r="C467" s="54"/>
      <c r="D467" s="54"/>
      <c r="E467" s="54"/>
      <c r="F467" s="54"/>
      <c r="G467" s="54"/>
    </row>
    <row r="468" spans="1:8" x14ac:dyDescent="0.3">
      <c r="A468" s="535" t="s">
        <v>2</v>
      </c>
      <c r="B468" s="594" t="s">
        <v>3</v>
      </c>
      <c r="C468" s="521" t="s">
        <v>4</v>
      </c>
      <c r="D468" s="539" t="s">
        <v>5</v>
      </c>
      <c r="E468" s="539" t="s">
        <v>6</v>
      </c>
      <c r="F468" s="541" t="s">
        <v>7</v>
      </c>
      <c r="G468" s="55" t="s">
        <v>8</v>
      </c>
      <c r="H468" s="543" t="s">
        <v>9</v>
      </c>
    </row>
    <row r="469" spans="1:8" x14ac:dyDescent="0.3">
      <c r="A469" s="545"/>
      <c r="B469" s="596"/>
      <c r="C469" s="522"/>
      <c r="D469" s="546"/>
      <c r="E469" s="546"/>
      <c r="F469" s="547"/>
      <c r="G469" s="80" t="s">
        <v>10</v>
      </c>
      <c r="H469" s="544"/>
    </row>
    <row r="470" spans="1:8" x14ac:dyDescent="0.3">
      <c r="A470" s="7" t="s">
        <v>11</v>
      </c>
      <c r="B470" s="8" t="s">
        <v>12</v>
      </c>
      <c r="C470" s="9"/>
      <c r="D470" s="10"/>
      <c r="E470" s="11"/>
      <c r="F470" s="10"/>
      <c r="G470" s="12"/>
      <c r="H470" s="13"/>
    </row>
    <row r="471" spans="1:8" x14ac:dyDescent="0.3">
      <c r="A471" s="32"/>
      <c r="B471" s="35"/>
      <c r="C471" s="39"/>
      <c r="D471" s="12"/>
      <c r="E471" s="23"/>
      <c r="F471" s="12"/>
      <c r="G471" s="12"/>
      <c r="H471" s="116"/>
    </row>
    <row r="472" spans="1:8" x14ac:dyDescent="0.3">
      <c r="A472" s="14">
        <v>1</v>
      </c>
      <c r="B472" s="12" t="s">
        <v>119</v>
      </c>
      <c r="C472" s="15">
        <v>125516011</v>
      </c>
      <c r="D472" s="61">
        <v>87336</v>
      </c>
      <c r="E472" s="17">
        <f>C472-D472</f>
        <v>125428675</v>
      </c>
      <c r="F472" s="62">
        <f>D472/C472*100</f>
        <v>6.9581561192221128E-2</v>
      </c>
      <c r="G472" s="21">
        <v>5045</v>
      </c>
      <c r="H472" s="22">
        <v>0</v>
      </c>
    </row>
    <row r="473" spans="1:8" x14ac:dyDescent="0.3">
      <c r="A473" s="14">
        <v>2</v>
      </c>
      <c r="B473" s="12" t="s">
        <v>120</v>
      </c>
      <c r="C473" s="15">
        <v>136947417</v>
      </c>
      <c r="D473" s="61">
        <v>136947417</v>
      </c>
      <c r="E473" s="17">
        <f>C473-D473</f>
        <v>0</v>
      </c>
      <c r="F473" s="62">
        <f>D473/C473*100</f>
        <v>100</v>
      </c>
      <c r="G473" s="21">
        <v>5200</v>
      </c>
      <c r="H473" s="22" t="s">
        <v>21</v>
      </c>
    </row>
    <row r="474" spans="1:8" x14ac:dyDescent="0.3">
      <c r="A474" s="14">
        <v>3</v>
      </c>
      <c r="B474" s="12" t="s">
        <v>121</v>
      </c>
      <c r="C474" s="15">
        <v>147211131</v>
      </c>
      <c r="D474" s="61">
        <v>109270</v>
      </c>
      <c r="E474" s="17">
        <f>C474-D474</f>
        <v>147101861</v>
      </c>
      <c r="F474" s="62">
        <f>D474/C474*100</f>
        <v>7.4226724064771973E-2</v>
      </c>
      <c r="G474" s="21">
        <v>5124</v>
      </c>
      <c r="H474" s="22">
        <v>0</v>
      </c>
    </row>
    <row r="475" spans="1:8" x14ac:dyDescent="0.3">
      <c r="A475" s="14"/>
      <c r="B475" s="12"/>
      <c r="C475" s="15"/>
      <c r="D475" s="61"/>
      <c r="E475" s="17"/>
      <c r="F475" s="81"/>
      <c r="G475" s="21"/>
      <c r="H475" s="13"/>
    </row>
    <row r="476" spans="1:8" x14ac:dyDescent="0.3">
      <c r="A476" s="597" t="s">
        <v>17</v>
      </c>
      <c r="B476" s="532"/>
      <c r="C476" s="27">
        <f>SUM(C472:C475)</f>
        <v>409674559</v>
      </c>
      <c r="D476" s="63">
        <f>SUM(D472:D475)</f>
        <v>137144023</v>
      </c>
      <c r="E476" s="72">
        <f>SUM(E472:E475)</f>
        <v>272530536</v>
      </c>
      <c r="F476" s="117">
        <f>D476/C476*100</f>
        <v>33.476333833070655</v>
      </c>
      <c r="G476" s="66">
        <f>SUM(G472:G475)</f>
        <v>15369</v>
      </c>
      <c r="H476" s="360">
        <v>1</v>
      </c>
    </row>
    <row r="477" spans="1:8" x14ac:dyDescent="0.3">
      <c r="A477" s="32"/>
      <c r="B477" s="12"/>
      <c r="C477" s="15"/>
      <c r="D477" s="61"/>
      <c r="E477" s="17"/>
      <c r="F477" s="81"/>
      <c r="G477" s="21"/>
      <c r="H477" s="13"/>
    </row>
    <row r="478" spans="1:8" x14ac:dyDescent="0.3">
      <c r="A478" s="32" t="s">
        <v>18</v>
      </c>
      <c r="B478" s="35" t="s">
        <v>19</v>
      </c>
      <c r="C478" s="15"/>
      <c r="D478" s="61"/>
      <c r="E478" s="17"/>
      <c r="F478" s="81"/>
      <c r="G478" s="21"/>
      <c r="H478" s="13"/>
    </row>
    <row r="479" spans="1:8" x14ac:dyDescent="0.3">
      <c r="A479" s="14">
        <v>4</v>
      </c>
      <c r="B479" s="12" t="s">
        <v>122</v>
      </c>
      <c r="C479" s="15">
        <v>110904467</v>
      </c>
      <c r="D479" s="61">
        <v>16886511</v>
      </c>
      <c r="E479" s="17">
        <f t="shared" ref="E479:E486" si="12">C479-D479</f>
        <v>94017956</v>
      </c>
      <c r="F479" s="62">
        <f t="shared" ref="F479:F486" si="13">D479/C479*100</f>
        <v>15.226177499234545</v>
      </c>
      <c r="G479" s="21">
        <v>5533</v>
      </c>
      <c r="H479" s="22">
        <v>0</v>
      </c>
    </row>
    <row r="480" spans="1:8" x14ac:dyDescent="0.3">
      <c r="A480" s="14">
        <v>5</v>
      </c>
      <c r="B480" s="12" t="s">
        <v>123</v>
      </c>
      <c r="C480" s="15">
        <v>100138875</v>
      </c>
      <c r="D480" s="61">
        <v>100138875</v>
      </c>
      <c r="E480" s="17">
        <f t="shared" si="12"/>
        <v>0</v>
      </c>
      <c r="F480" s="62">
        <f t="shared" si="13"/>
        <v>100</v>
      </c>
      <c r="G480" s="21">
        <v>3493</v>
      </c>
      <c r="H480" s="22" t="s">
        <v>21</v>
      </c>
    </row>
    <row r="481" spans="1:9" x14ac:dyDescent="0.3">
      <c r="A481" s="14">
        <v>6</v>
      </c>
      <c r="B481" s="12" t="s">
        <v>124</v>
      </c>
      <c r="C481" s="15">
        <v>111020263</v>
      </c>
      <c r="D481" s="61">
        <v>14969442</v>
      </c>
      <c r="E481" s="17">
        <f t="shared" si="12"/>
        <v>96050821</v>
      </c>
      <c r="F481" s="62">
        <f t="shared" si="13"/>
        <v>13.483522372848277</v>
      </c>
      <c r="G481" s="21">
        <v>4586</v>
      </c>
      <c r="H481" s="22">
        <v>0</v>
      </c>
    </row>
    <row r="482" spans="1:9" x14ac:dyDescent="0.3">
      <c r="A482" s="14">
        <v>7</v>
      </c>
      <c r="B482" s="12" t="s">
        <v>125</v>
      </c>
      <c r="C482" s="15">
        <v>103693299</v>
      </c>
      <c r="D482" s="61">
        <v>39970561</v>
      </c>
      <c r="E482" s="17">
        <f t="shared" si="12"/>
        <v>63722738</v>
      </c>
      <c r="F482" s="62">
        <f t="shared" si="13"/>
        <v>38.546908416907442</v>
      </c>
      <c r="G482" s="21">
        <v>3815</v>
      </c>
      <c r="H482" s="22">
        <v>0</v>
      </c>
    </row>
    <row r="483" spans="1:9" x14ac:dyDescent="0.3">
      <c r="A483" s="14">
        <v>8</v>
      </c>
      <c r="B483" s="12" t="s">
        <v>90</v>
      </c>
      <c r="C483" s="15">
        <v>123622318</v>
      </c>
      <c r="D483" s="61">
        <v>123622318</v>
      </c>
      <c r="E483" s="17">
        <f t="shared" si="12"/>
        <v>0</v>
      </c>
      <c r="F483" s="62">
        <f t="shared" si="13"/>
        <v>100</v>
      </c>
      <c r="G483" s="21">
        <v>3904</v>
      </c>
      <c r="H483" s="22" t="s">
        <v>21</v>
      </c>
    </row>
    <row r="484" spans="1:9" x14ac:dyDescent="0.3">
      <c r="A484" s="14">
        <v>9</v>
      </c>
      <c r="B484" s="12" t="s">
        <v>126</v>
      </c>
      <c r="C484" s="15">
        <v>98068615</v>
      </c>
      <c r="D484" s="61">
        <v>36965497</v>
      </c>
      <c r="E484" s="17">
        <f t="shared" si="12"/>
        <v>61103118</v>
      </c>
      <c r="F484" s="62">
        <f t="shared" si="13"/>
        <v>37.693503675972174</v>
      </c>
      <c r="G484" s="21">
        <v>5191</v>
      </c>
      <c r="H484" s="22">
        <v>0</v>
      </c>
    </row>
    <row r="485" spans="1:9" x14ac:dyDescent="0.3">
      <c r="A485" s="14">
        <v>10</v>
      </c>
      <c r="B485" s="12" t="s">
        <v>105</v>
      </c>
      <c r="C485" s="15">
        <v>69064915</v>
      </c>
      <c r="D485" s="61">
        <v>69064915</v>
      </c>
      <c r="E485" s="17">
        <f t="shared" si="12"/>
        <v>0</v>
      </c>
      <c r="F485" s="62">
        <f t="shared" si="13"/>
        <v>100</v>
      </c>
      <c r="G485" s="21">
        <v>3021</v>
      </c>
      <c r="H485" s="22" t="s">
        <v>21</v>
      </c>
    </row>
    <row r="486" spans="1:9" x14ac:dyDescent="0.3">
      <c r="A486" s="14">
        <v>11</v>
      </c>
      <c r="B486" s="12" t="s">
        <v>127</v>
      </c>
      <c r="C486" s="15">
        <v>82127026</v>
      </c>
      <c r="D486" s="61">
        <v>0</v>
      </c>
      <c r="E486" s="17">
        <f t="shared" si="12"/>
        <v>82127026</v>
      </c>
      <c r="F486" s="81">
        <f t="shared" si="13"/>
        <v>0</v>
      </c>
      <c r="G486" s="21">
        <v>3770</v>
      </c>
      <c r="H486" s="22">
        <v>0</v>
      </c>
    </row>
    <row r="487" spans="1:9" x14ac:dyDescent="0.3">
      <c r="A487" s="95"/>
      <c r="B487" s="12"/>
      <c r="C487" s="15"/>
      <c r="D487" s="71"/>
      <c r="E487" s="17"/>
      <c r="F487" s="81"/>
      <c r="G487" s="19"/>
      <c r="H487" s="13"/>
    </row>
    <row r="488" spans="1:9" x14ac:dyDescent="0.3">
      <c r="A488" s="597" t="s">
        <v>17</v>
      </c>
      <c r="B488" s="532"/>
      <c r="C488" s="27">
        <f>SUM(C479:C487)</f>
        <v>798639778</v>
      </c>
      <c r="D488" s="64">
        <f>SUM(D479:D487)</f>
        <v>401618119</v>
      </c>
      <c r="E488" s="72">
        <f>SUM(E479:E487)</f>
        <v>397021659</v>
      </c>
      <c r="F488" s="117">
        <f>D488/C488*100</f>
        <v>50.287768035516009</v>
      </c>
      <c r="G488" s="98">
        <f>SUM(G479:G487)</f>
        <v>33313</v>
      </c>
      <c r="H488" s="118">
        <v>3</v>
      </c>
    </row>
    <row r="489" spans="1:9" x14ac:dyDescent="0.3">
      <c r="A489" s="548"/>
      <c r="B489" s="549"/>
      <c r="C489" s="15"/>
      <c r="D489" s="71"/>
      <c r="E489" s="17"/>
      <c r="F489" s="44"/>
      <c r="G489" s="19"/>
      <c r="H489" s="45"/>
    </row>
    <row r="490" spans="1:9" ht="19.5" thickBot="1" x14ac:dyDescent="0.35">
      <c r="A490" s="533" t="s">
        <v>31</v>
      </c>
      <c r="B490" s="534"/>
      <c r="C490" s="84">
        <f>C476+C488</f>
        <v>1208314337</v>
      </c>
      <c r="D490" s="85">
        <f>D476+D488</f>
        <v>538762142</v>
      </c>
      <c r="E490" s="48">
        <f>E476+E488</f>
        <v>669552195</v>
      </c>
      <c r="F490" s="49">
        <f>D490/C490*100</f>
        <v>44.587912722912598</v>
      </c>
      <c r="G490" s="86">
        <f>G476+G488</f>
        <v>48682</v>
      </c>
      <c r="H490" s="115">
        <f>H476+H488</f>
        <v>4</v>
      </c>
    </row>
    <row r="493" spans="1:9" x14ac:dyDescent="0.3">
      <c r="D493" s="529"/>
      <c r="E493" s="529"/>
      <c r="F493" s="529"/>
      <c r="G493" s="529"/>
      <c r="H493" s="529"/>
      <c r="I493" s="52"/>
    </row>
    <row r="494" spans="1:9" x14ac:dyDescent="0.3">
      <c r="D494" s="529" t="s">
        <v>32</v>
      </c>
      <c r="E494" s="529"/>
      <c r="F494" s="529"/>
      <c r="G494" s="529"/>
      <c r="H494" s="529"/>
      <c r="I494" s="52"/>
    </row>
    <row r="495" spans="1:9" x14ac:dyDescent="0.3">
      <c r="D495" s="529" t="s">
        <v>33</v>
      </c>
      <c r="E495" s="529"/>
      <c r="F495" s="529"/>
      <c r="G495" s="529"/>
      <c r="H495" s="529"/>
      <c r="I495" s="87"/>
    </row>
    <row r="496" spans="1:9" x14ac:dyDescent="0.3">
      <c r="D496" s="529"/>
      <c r="E496" s="529"/>
      <c r="F496" s="529"/>
      <c r="G496" s="529"/>
      <c r="H496" s="529"/>
      <c r="I496" s="3"/>
    </row>
    <row r="497" spans="4:9" x14ac:dyDescent="0.3">
      <c r="E497" s="3"/>
      <c r="F497" s="3"/>
      <c r="G497" s="3"/>
      <c r="H497" s="3"/>
      <c r="I497" s="3"/>
    </row>
    <row r="498" spans="4:9" x14ac:dyDescent="0.3">
      <c r="E498" s="3"/>
      <c r="F498" s="3"/>
      <c r="G498" s="3"/>
      <c r="H498" s="3"/>
      <c r="I498" s="3"/>
    </row>
    <row r="499" spans="4:9" x14ac:dyDescent="0.3">
      <c r="D499" s="530" t="s">
        <v>34</v>
      </c>
      <c r="E499" s="530"/>
      <c r="F499" s="530"/>
      <c r="G499" s="530"/>
      <c r="H499" s="530"/>
      <c r="I499" s="88"/>
    </row>
    <row r="500" spans="4:9" x14ac:dyDescent="0.3">
      <c r="D500" s="529" t="s">
        <v>35</v>
      </c>
      <c r="E500" s="529"/>
      <c r="F500" s="529"/>
      <c r="G500" s="529"/>
      <c r="H500" s="529"/>
      <c r="I500" s="52"/>
    </row>
    <row r="501" spans="4:9" x14ac:dyDescent="0.3">
      <c r="D501" s="529" t="s">
        <v>36</v>
      </c>
      <c r="E501" s="529"/>
      <c r="F501" s="529"/>
      <c r="G501" s="529"/>
      <c r="H501" s="529"/>
      <c r="I501" s="52"/>
    </row>
    <row r="544" spans="1:8" x14ac:dyDescent="0.3">
      <c r="A544" s="515" t="s">
        <v>0</v>
      </c>
      <c r="B544" s="515"/>
      <c r="C544" s="515"/>
      <c r="D544" s="515"/>
      <c r="E544" s="515"/>
      <c r="F544" s="515"/>
      <c r="G544" s="515"/>
      <c r="H544" s="515"/>
    </row>
    <row r="545" spans="1:8" x14ac:dyDescent="0.3">
      <c r="A545" s="550" t="s">
        <v>128</v>
      </c>
      <c r="B545" s="550"/>
      <c r="C545" s="550"/>
      <c r="D545" s="550"/>
      <c r="E545" s="550"/>
      <c r="F545" s="550"/>
      <c r="G545" s="550"/>
      <c r="H545" s="550"/>
    </row>
    <row r="546" spans="1:8" x14ac:dyDescent="0.3">
      <c r="A546" s="515" t="s">
        <v>376</v>
      </c>
      <c r="B546" s="515"/>
      <c r="C546" s="515"/>
      <c r="D546" s="515"/>
      <c r="E546" s="515"/>
      <c r="F546" s="515"/>
      <c r="G546" s="515"/>
      <c r="H546" s="515"/>
    </row>
    <row r="547" spans="1:8" ht="19.5" thickBot="1" x14ac:dyDescent="0.35">
      <c r="A547" s="119"/>
      <c r="B547" s="119"/>
      <c r="C547" s="120"/>
      <c r="D547" s="121"/>
      <c r="E547" s="121"/>
      <c r="F547" s="121"/>
      <c r="G547" s="121"/>
      <c r="H547" s="122"/>
    </row>
    <row r="548" spans="1:8" x14ac:dyDescent="0.3">
      <c r="A548" s="535" t="s">
        <v>2</v>
      </c>
      <c r="B548" s="594" t="s">
        <v>3</v>
      </c>
      <c r="C548" s="521" t="s">
        <v>4</v>
      </c>
      <c r="D548" s="539" t="s">
        <v>5</v>
      </c>
      <c r="E548" s="539" t="s">
        <v>6</v>
      </c>
      <c r="F548" s="541" t="s">
        <v>7</v>
      </c>
      <c r="G548" s="55" t="s">
        <v>8</v>
      </c>
      <c r="H548" s="543" t="s">
        <v>9</v>
      </c>
    </row>
    <row r="549" spans="1:8" x14ac:dyDescent="0.3">
      <c r="A549" s="545"/>
      <c r="B549" s="596"/>
      <c r="C549" s="522"/>
      <c r="D549" s="546"/>
      <c r="E549" s="546"/>
      <c r="F549" s="547"/>
      <c r="G549" s="80" t="s">
        <v>10</v>
      </c>
      <c r="H549" s="544"/>
    </row>
    <row r="550" spans="1:8" x14ac:dyDescent="0.3">
      <c r="A550" s="7" t="s">
        <v>11</v>
      </c>
      <c r="B550" s="8" t="s">
        <v>12</v>
      </c>
      <c r="C550" s="9"/>
      <c r="D550" s="10"/>
      <c r="E550" s="11"/>
      <c r="F550" s="10"/>
      <c r="G550" s="12"/>
      <c r="H550" s="13"/>
    </row>
    <row r="551" spans="1:8" x14ac:dyDescent="0.3">
      <c r="A551" s="14" t="s">
        <v>129</v>
      </c>
      <c r="B551" s="12" t="s">
        <v>130</v>
      </c>
      <c r="C551" s="15">
        <v>267542317</v>
      </c>
      <c r="D551" s="61">
        <v>162512</v>
      </c>
      <c r="E551" s="17">
        <f>C551-D551</f>
        <v>267379805</v>
      </c>
      <c r="F551" s="62">
        <f>D551/C551*100</f>
        <v>6.0742540403430835E-2</v>
      </c>
      <c r="G551" s="21">
        <v>7808</v>
      </c>
      <c r="H551" s="123">
        <v>0</v>
      </c>
    </row>
    <row r="552" spans="1:8" x14ac:dyDescent="0.3">
      <c r="A552" s="14" t="s">
        <v>131</v>
      </c>
      <c r="B552" s="12" t="s">
        <v>132</v>
      </c>
      <c r="C552" s="15">
        <v>163042445</v>
      </c>
      <c r="D552" s="61">
        <v>0</v>
      </c>
      <c r="E552" s="17">
        <f>C552-D552</f>
        <v>163042445</v>
      </c>
      <c r="F552" s="62">
        <f>D552/C552*100</f>
        <v>0</v>
      </c>
      <c r="G552" s="21">
        <v>4693</v>
      </c>
      <c r="H552" s="123">
        <v>0</v>
      </c>
    </row>
    <row r="553" spans="1:8" x14ac:dyDescent="0.3">
      <c r="A553" s="14" t="s">
        <v>133</v>
      </c>
      <c r="B553" s="12" t="s">
        <v>134</v>
      </c>
      <c r="C553" s="15">
        <v>208649733</v>
      </c>
      <c r="D553" s="61">
        <v>592652</v>
      </c>
      <c r="E553" s="17">
        <f>C553-D553</f>
        <v>208057081</v>
      </c>
      <c r="F553" s="62">
        <f>D553/C553*100</f>
        <v>0.28404158082483627</v>
      </c>
      <c r="G553" s="21">
        <v>5712</v>
      </c>
      <c r="H553" s="123">
        <v>0</v>
      </c>
    </row>
    <row r="554" spans="1:8" x14ac:dyDescent="0.3">
      <c r="A554" s="14"/>
      <c r="B554" s="12"/>
      <c r="C554" s="15"/>
      <c r="D554" s="61"/>
      <c r="E554" s="17"/>
      <c r="F554" s="81"/>
      <c r="G554" s="21"/>
      <c r="H554" s="13"/>
    </row>
    <row r="555" spans="1:8" x14ac:dyDescent="0.3">
      <c r="A555" s="597" t="s">
        <v>17</v>
      </c>
      <c r="B555" s="532"/>
      <c r="C555" s="27">
        <f>SUM(C551:C554)</f>
        <v>639234495</v>
      </c>
      <c r="D555" s="63">
        <f>SUM(D551:D554)</f>
        <v>755164</v>
      </c>
      <c r="E555" s="72">
        <f>SUM(E551:E554)</f>
        <v>638479331</v>
      </c>
      <c r="F555" s="117">
        <f>D555/C555*100</f>
        <v>0.11813567726816744</v>
      </c>
      <c r="G555" s="66">
        <f>SUM(G551:G554)</f>
        <v>18213</v>
      </c>
      <c r="H555" s="104">
        <v>0</v>
      </c>
    </row>
    <row r="556" spans="1:8" x14ac:dyDescent="0.3">
      <c r="A556" s="32"/>
      <c r="B556" s="12"/>
      <c r="C556" s="15"/>
      <c r="D556" s="61"/>
      <c r="E556" s="17"/>
      <c r="F556" s="81"/>
      <c r="G556" s="21"/>
      <c r="H556" s="13"/>
    </row>
    <row r="557" spans="1:8" x14ac:dyDescent="0.3">
      <c r="A557" s="32" t="s">
        <v>18</v>
      </c>
      <c r="B557" s="35" t="s">
        <v>19</v>
      </c>
      <c r="C557" s="15"/>
      <c r="D557" s="61"/>
      <c r="E557" s="17"/>
      <c r="F557" s="81"/>
      <c r="G557" s="21"/>
      <c r="H557" s="13"/>
    </row>
    <row r="558" spans="1:8" x14ac:dyDescent="0.3">
      <c r="A558" s="14">
        <v>4</v>
      </c>
      <c r="B558" s="12" t="s">
        <v>135</v>
      </c>
      <c r="C558" s="15">
        <v>198130461</v>
      </c>
      <c r="D558" s="61">
        <v>80388</v>
      </c>
      <c r="E558" s="17">
        <f t="shared" ref="E558:E565" si="14">C558-D558</f>
        <v>198050073</v>
      </c>
      <c r="F558" s="62">
        <f t="shared" ref="F558:F565" si="15">D558/C558*100</f>
        <v>4.0573266520588173E-2</v>
      </c>
      <c r="G558" s="21">
        <v>7504</v>
      </c>
      <c r="H558" s="123">
        <v>0</v>
      </c>
    </row>
    <row r="559" spans="1:8" x14ac:dyDescent="0.3">
      <c r="A559" s="14">
        <v>5</v>
      </c>
      <c r="B559" s="12" t="s">
        <v>136</v>
      </c>
      <c r="C559" s="15">
        <v>243042649</v>
      </c>
      <c r="D559" s="61">
        <v>8807460</v>
      </c>
      <c r="E559" s="17">
        <f t="shared" si="14"/>
        <v>234235189</v>
      </c>
      <c r="F559" s="62">
        <f t="shared" si="15"/>
        <v>3.6238331158084112</v>
      </c>
      <c r="G559" s="21">
        <v>5854</v>
      </c>
      <c r="H559" s="123">
        <v>0</v>
      </c>
    </row>
    <row r="560" spans="1:8" x14ac:dyDescent="0.3">
      <c r="A560" s="14">
        <v>6</v>
      </c>
      <c r="B560" s="12" t="s">
        <v>137</v>
      </c>
      <c r="C560" s="15">
        <v>169860846</v>
      </c>
      <c r="D560" s="61">
        <v>112464</v>
      </c>
      <c r="E560" s="17">
        <f t="shared" si="14"/>
        <v>169748382</v>
      </c>
      <c r="F560" s="62">
        <f t="shared" si="15"/>
        <v>6.6209490090494427E-2</v>
      </c>
      <c r="G560" s="124">
        <v>5681</v>
      </c>
      <c r="H560" s="123">
        <v>0</v>
      </c>
    </row>
    <row r="561" spans="1:9" x14ac:dyDescent="0.3">
      <c r="A561" s="14">
        <v>7</v>
      </c>
      <c r="B561" s="12" t="s">
        <v>138</v>
      </c>
      <c r="C561" s="15">
        <v>221257212</v>
      </c>
      <c r="D561" s="61">
        <v>0</v>
      </c>
      <c r="E561" s="17">
        <f t="shared" si="14"/>
        <v>221257212</v>
      </c>
      <c r="F561" s="62">
        <f t="shared" si="15"/>
        <v>0</v>
      </c>
      <c r="G561" s="21">
        <v>6221</v>
      </c>
      <c r="H561" s="123">
        <v>0</v>
      </c>
    </row>
    <row r="562" spans="1:9" x14ac:dyDescent="0.3">
      <c r="A562" s="14">
        <v>8</v>
      </c>
      <c r="B562" s="12" t="s">
        <v>139</v>
      </c>
      <c r="C562" s="15">
        <v>141255794</v>
      </c>
      <c r="D562" s="61">
        <v>376928</v>
      </c>
      <c r="E562" s="17">
        <f t="shared" si="14"/>
        <v>140878866</v>
      </c>
      <c r="F562" s="62">
        <f t="shared" si="15"/>
        <v>0.26684073575063405</v>
      </c>
      <c r="G562" s="21">
        <v>3203</v>
      </c>
      <c r="H562" s="123">
        <v>0</v>
      </c>
    </row>
    <row r="563" spans="1:9" x14ac:dyDescent="0.3">
      <c r="A563" s="14">
        <v>9</v>
      </c>
      <c r="B563" s="12" t="s">
        <v>48</v>
      </c>
      <c r="C563" s="15">
        <v>220036458</v>
      </c>
      <c r="D563" s="61">
        <v>105456</v>
      </c>
      <c r="E563" s="17">
        <f t="shared" si="14"/>
        <v>219931002</v>
      </c>
      <c r="F563" s="62">
        <f t="shared" si="15"/>
        <v>4.7926603145011543E-2</v>
      </c>
      <c r="G563" s="21">
        <v>7382</v>
      </c>
      <c r="H563" s="123">
        <v>0</v>
      </c>
    </row>
    <row r="564" spans="1:9" x14ac:dyDescent="0.3">
      <c r="A564" s="14">
        <v>10</v>
      </c>
      <c r="B564" s="12" t="s">
        <v>140</v>
      </c>
      <c r="C564" s="15">
        <v>161342165</v>
      </c>
      <c r="D564" s="61">
        <v>0</v>
      </c>
      <c r="E564" s="17">
        <f t="shared" si="14"/>
        <v>161342165</v>
      </c>
      <c r="F564" s="62">
        <f t="shared" si="15"/>
        <v>0</v>
      </c>
      <c r="G564" s="21">
        <v>5860</v>
      </c>
      <c r="H564" s="123">
        <v>0</v>
      </c>
    </row>
    <row r="565" spans="1:9" x14ac:dyDescent="0.3">
      <c r="A565" s="14">
        <v>11</v>
      </c>
      <c r="B565" s="12" t="s">
        <v>141</v>
      </c>
      <c r="C565" s="15">
        <v>140919240</v>
      </c>
      <c r="D565" s="61">
        <v>0</v>
      </c>
      <c r="E565" s="17">
        <f t="shared" si="14"/>
        <v>140919240</v>
      </c>
      <c r="F565" s="62">
        <f t="shared" si="15"/>
        <v>0</v>
      </c>
      <c r="G565" s="19">
        <v>6095</v>
      </c>
      <c r="H565" s="123">
        <v>0</v>
      </c>
    </row>
    <row r="566" spans="1:9" x14ac:dyDescent="0.3">
      <c r="A566" s="95"/>
      <c r="B566" s="12"/>
      <c r="C566" s="15"/>
      <c r="D566" s="71"/>
      <c r="E566" s="17"/>
      <c r="F566" s="81"/>
      <c r="G566" s="19"/>
      <c r="H566" s="13"/>
    </row>
    <row r="567" spans="1:9" x14ac:dyDescent="0.3">
      <c r="A567" s="597" t="s">
        <v>17</v>
      </c>
      <c r="B567" s="532"/>
      <c r="C567" s="27">
        <f>SUM(C558:C566)</f>
        <v>1495844825</v>
      </c>
      <c r="D567" s="64">
        <f>SUM(D558:D566)</f>
        <v>9482696</v>
      </c>
      <c r="E567" s="72">
        <f>SUM(E558:E566)</f>
        <v>1486362129</v>
      </c>
      <c r="F567" s="117">
        <f>D567/C567*100</f>
        <v>0.6339358094847839</v>
      </c>
      <c r="G567" s="98">
        <f>SUM(G558:G566)</f>
        <v>47800</v>
      </c>
      <c r="H567" s="125">
        <v>0</v>
      </c>
    </row>
    <row r="568" spans="1:9" x14ac:dyDescent="0.3">
      <c r="A568" s="548"/>
      <c r="B568" s="549"/>
      <c r="C568" s="15"/>
      <c r="D568" s="71"/>
      <c r="E568" s="17"/>
      <c r="F568" s="44"/>
      <c r="G568" s="19"/>
      <c r="H568" s="45"/>
    </row>
    <row r="569" spans="1:9" ht="19.5" thickBot="1" x14ac:dyDescent="0.35">
      <c r="A569" s="533" t="s">
        <v>31</v>
      </c>
      <c r="B569" s="534"/>
      <c r="C569" s="84">
        <f>C555+C567</f>
        <v>2135079320</v>
      </c>
      <c r="D569" s="85">
        <f>D555+D567</f>
        <v>10237860</v>
      </c>
      <c r="E569" s="48">
        <f>E555+E567</f>
        <v>2124841460</v>
      </c>
      <c r="F569" s="99">
        <f>D569/C569*100</f>
        <v>0.47950724378708326</v>
      </c>
      <c r="G569" s="86">
        <f>G555+G567</f>
        <v>66013</v>
      </c>
      <c r="H569" s="115">
        <f>H555+H567</f>
        <v>0</v>
      </c>
    </row>
    <row r="571" spans="1:9" x14ac:dyDescent="0.3">
      <c r="D571" s="529"/>
      <c r="E571" s="529"/>
      <c r="F571" s="529"/>
      <c r="G571" s="529"/>
      <c r="H571" s="529"/>
      <c r="I571" s="52"/>
    </row>
    <row r="572" spans="1:9" x14ac:dyDescent="0.3">
      <c r="D572" s="529" t="s">
        <v>142</v>
      </c>
      <c r="E572" s="529"/>
      <c r="F572" s="529"/>
      <c r="G572" s="529"/>
      <c r="H572" s="529"/>
      <c r="I572" s="52"/>
    </row>
    <row r="573" spans="1:9" x14ac:dyDescent="0.3">
      <c r="D573" s="529" t="s">
        <v>33</v>
      </c>
      <c r="E573" s="529"/>
      <c r="F573" s="529"/>
      <c r="G573" s="529"/>
      <c r="H573" s="529"/>
      <c r="I573" s="87"/>
    </row>
    <row r="574" spans="1:9" x14ac:dyDescent="0.3">
      <c r="D574" s="529"/>
      <c r="E574" s="529"/>
      <c r="F574" s="529"/>
      <c r="G574" s="529"/>
      <c r="H574" s="529"/>
      <c r="I574" s="3"/>
    </row>
    <row r="575" spans="1:9" x14ac:dyDescent="0.3">
      <c r="E575" s="3"/>
      <c r="F575" s="3"/>
      <c r="G575" s="3"/>
      <c r="H575" s="3"/>
      <c r="I575" s="3"/>
    </row>
    <row r="576" spans="1:9" x14ac:dyDescent="0.3">
      <c r="E576" s="3"/>
      <c r="F576" s="3"/>
      <c r="G576" s="3"/>
      <c r="H576" s="3"/>
      <c r="I576" s="3"/>
    </row>
    <row r="577" spans="4:9" x14ac:dyDescent="0.3">
      <c r="D577" s="530" t="s">
        <v>34</v>
      </c>
      <c r="E577" s="530"/>
      <c r="F577" s="530"/>
      <c r="G577" s="530"/>
      <c r="H577" s="530"/>
      <c r="I577" s="88"/>
    </row>
    <row r="578" spans="4:9" x14ac:dyDescent="0.3">
      <c r="D578" s="529" t="s">
        <v>35</v>
      </c>
      <c r="E578" s="529"/>
      <c r="F578" s="529"/>
      <c r="G578" s="529"/>
      <c r="H578" s="529"/>
      <c r="I578" s="52"/>
    </row>
    <row r="579" spans="4:9" x14ac:dyDescent="0.3">
      <c r="D579" s="529" t="s">
        <v>36</v>
      </c>
      <c r="E579" s="529"/>
      <c r="F579" s="529"/>
      <c r="G579" s="529"/>
      <c r="H579" s="529"/>
      <c r="I579" s="52"/>
    </row>
    <row r="622" spans="1:8" x14ac:dyDescent="0.3">
      <c r="A622" s="515" t="s">
        <v>0</v>
      </c>
      <c r="B622" s="515"/>
      <c r="C622" s="515"/>
      <c r="D622" s="515"/>
      <c r="E622" s="515"/>
      <c r="F622" s="515"/>
      <c r="G622" s="515"/>
      <c r="H622" s="515"/>
    </row>
    <row r="623" spans="1:8" x14ac:dyDescent="0.3">
      <c r="A623" s="551" t="s">
        <v>143</v>
      </c>
      <c r="B623" s="551"/>
      <c r="C623" s="551"/>
      <c r="D623" s="551"/>
      <c r="E623" s="551"/>
      <c r="F623" s="551"/>
      <c r="G623" s="551"/>
      <c r="H623" s="551"/>
    </row>
    <row r="624" spans="1:8" x14ac:dyDescent="0.3">
      <c r="A624" s="515" t="s">
        <v>376</v>
      </c>
      <c r="B624" s="515"/>
      <c r="C624" s="515"/>
      <c r="D624" s="515"/>
      <c r="E624" s="515"/>
      <c r="F624" s="515"/>
      <c r="G624" s="515"/>
      <c r="H624" s="515"/>
    </row>
    <row r="625" spans="1:8" ht="19.5" thickBot="1" x14ac:dyDescent="0.35">
      <c r="A625" s="126"/>
      <c r="B625" s="126"/>
      <c r="C625" s="126"/>
      <c r="D625" s="126"/>
      <c r="E625" s="126"/>
      <c r="F625" s="126"/>
      <c r="G625" s="126"/>
      <c r="H625" s="122"/>
    </row>
    <row r="626" spans="1:8" x14ac:dyDescent="0.3">
      <c r="A626" s="535" t="s">
        <v>2</v>
      </c>
      <c r="B626" s="594" t="s">
        <v>3</v>
      </c>
      <c r="C626" s="521" t="s">
        <v>4</v>
      </c>
      <c r="D626" s="539" t="s">
        <v>5</v>
      </c>
      <c r="E626" s="539" t="s">
        <v>6</v>
      </c>
      <c r="F626" s="541" t="s">
        <v>7</v>
      </c>
      <c r="G626" s="55" t="s">
        <v>8</v>
      </c>
      <c r="H626" s="543" t="s">
        <v>9</v>
      </c>
    </row>
    <row r="627" spans="1:8" x14ac:dyDescent="0.3">
      <c r="A627" s="545"/>
      <c r="B627" s="596"/>
      <c r="C627" s="522"/>
      <c r="D627" s="546"/>
      <c r="E627" s="546"/>
      <c r="F627" s="547"/>
      <c r="G627" s="80" t="s">
        <v>10</v>
      </c>
      <c r="H627" s="544"/>
    </row>
    <row r="628" spans="1:8" x14ac:dyDescent="0.3">
      <c r="A628" s="7" t="s">
        <v>11</v>
      </c>
      <c r="B628" s="8" t="s">
        <v>12</v>
      </c>
      <c r="C628" s="9"/>
      <c r="D628" s="10"/>
      <c r="E628" s="11"/>
      <c r="F628" s="10"/>
      <c r="G628" s="12"/>
      <c r="H628" s="13"/>
    </row>
    <row r="629" spans="1:8" x14ac:dyDescent="0.3">
      <c r="A629" s="14" t="s">
        <v>129</v>
      </c>
      <c r="B629" s="12" t="s">
        <v>144</v>
      </c>
      <c r="C629" s="15">
        <v>136791844</v>
      </c>
      <c r="D629" s="71">
        <v>0</v>
      </c>
      <c r="E629" s="17">
        <f>C629-D629</f>
        <v>136791844</v>
      </c>
      <c r="F629" s="62">
        <f>D629/C629*100</f>
        <v>0</v>
      </c>
      <c r="G629" s="21">
        <v>4631</v>
      </c>
      <c r="H629" s="123">
        <v>0</v>
      </c>
    </row>
    <row r="630" spans="1:8" x14ac:dyDescent="0.3">
      <c r="A630" s="14" t="s">
        <v>131</v>
      </c>
      <c r="B630" s="12" t="s">
        <v>145</v>
      </c>
      <c r="C630" s="15">
        <v>126431210</v>
      </c>
      <c r="D630" s="71">
        <v>126431210</v>
      </c>
      <c r="E630" s="17">
        <f>C630-D630</f>
        <v>0</v>
      </c>
      <c r="F630" s="62">
        <f>D630/C630*100</f>
        <v>100</v>
      </c>
      <c r="G630" s="21">
        <v>4416</v>
      </c>
      <c r="H630" s="123" t="s">
        <v>21</v>
      </c>
    </row>
    <row r="631" spans="1:8" x14ac:dyDescent="0.3">
      <c r="A631" s="14" t="s">
        <v>133</v>
      </c>
      <c r="B631" s="12" t="s">
        <v>146</v>
      </c>
      <c r="C631" s="15">
        <v>81242965</v>
      </c>
      <c r="D631" s="71">
        <v>81242965</v>
      </c>
      <c r="E631" s="17">
        <f>C631-D631</f>
        <v>0</v>
      </c>
      <c r="F631" s="62">
        <f>D631/C631*100</f>
        <v>100</v>
      </c>
      <c r="G631" s="21">
        <v>3261</v>
      </c>
      <c r="H631" s="123" t="s">
        <v>21</v>
      </c>
    </row>
    <row r="632" spans="1:8" x14ac:dyDescent="0.3">
      <c r="A632" s="14"/>
      <c r="B632" s="12"/>
      <c r="C632" s="15"/>
      <c r="D632" s="71"/>
      <c r="E632" s="17"/>
      <c r="F632" s="44"/>
      <c r="G632" s="21"/>
      <c r="H632" s="123"/>
    </row>
    <row r="633" spans="1:8" x14ac:dyDescent="0.3">
      <c r="A633" s="14"/>
      <c r="B633" s="92" t="s">
        <v>17</v>
      </c>
      <c r="C633" s="27">
        <f>SUM(C629:C632)</f>
        <v>344466019</v>
      </c>
      <c r="D633" s="64">
        <f>SUM(D629:D632)</f>
        <v>207674175</v>
      </c>
      <c r="E633" s="72">
        <f>SUM(E629:E632)</f>
        <v>136791844</v>
      </c>
      <c r="F633" s="93">
        <f>D633/C633*100</f>
        <v>60.288726186370212</v>
      </c>
      <c r="G633" s="66">
        <f>SUM(G629:G632)</f>
        <v>12308</v>
      </c>
      <c r="H633" s="131">
        <v>2</v>
      </c>
    </row>
    <row r="634" spans="1:8" x14ac:dyDescent="0.3">
      <c r="A634" s="32"/>
      <c r="B634" s="12"/>
      <c r="C634" s="15"/>
      <c r="D634" s="71"/>
      <c r="E634" s="17"/>
      <c r="F634" s="44"/>
      <c r="G634" s="21"/>
      <c r="H634" s="127"/>
    </row>
    <row r="635" spans="1:8" x14ac:dyDescent="0.3">
      <c r="A635" s="32" t="s">
        <v>18</v>
      </c>
      <c r="B635" s="35" t="s">
        <v>19</v>
      </c>
      <c r="C635" s="15"/>
      <c r="D635" s="71"/>
      <c r="E635" s="17"/>
      <c r="F635" s="44"/>
      <c r="G635" s="21"/>
      <c r="H635" s="116"/>
    </row>
    <row r="636" spans="1:8" x14ac:dyDescent="0.3">
      <c r="A636" s="14" t="s">
        <v>147</v>
      </c>
      <c r="B636" s="12" t="s">
        <v>148</v>
      </c>
      <c r="C636" s="15">
        <v>154016853</v>
      </c>
      <c r="D636" s="71">
        <v>154016853</v>
      </c>
      <c r="E636" s="17">
        <f>C636-D636</f>
        <v>0</v>
      </c>
      <c r="F636" s="62">
        <f>D636/C636*100</f>
        <v>100</v>
      </c>
      <c r="G636" s="21">
        <v>7819</v>
      </c>
      <c r="H636" s="123" t="s">
        <v>21</v>
      </c>
    </row>
    <row r="637" spans="1:8" x14ac:dyDescent="0.3">
      <c r="A637" s="14" t="s">
        <v>43</v>
      </c>
      <c r="B637" s="12" t="s">
        <v>149</v>
      </c>
      <c r="C637" s="15">
        <v>155815632</v>
      </c>
      <c r="D637" s="71">
        <v>155815632</v>
      </c>
      <c r="E637" s="17">
        <f>C637-D637</f>
        <v>0</v>
      </c>
      <c r="F637" s="62">
        <f>D637/C637*100</f>
        <v>100</v>
      </c>
      <c r="G637" s="21">
        <v>6749</v>
      </c>
      <c r="H637" s="123" t="s">
        <v>21</v>
      </c>
    </row>
    <row r="638" spans="1:8" x14ac:dyDescent="0.3">
      <c r="A638" s="14" t="s">
        <v>45</v>
      </c>
      <c r="B638" s="12" t="s">
        <v>150</v>
      </c>
      <c r="C638" s="15">
        <v>121474381</v>
      </c>
      <c r="D638" s="71">
        <v>94133533</v>
      </c>
      <c r="E638" s="17">
        <f>C638-D638</f>
        <v>27340848</v>
      </c>
      <c r="F638" s="62">
        <f>D638/C638*100</f>
        <v>77.492498603470963</v>
      </c>
      <c r="G638" s="21">
        <v>6024</v>
      </c>
      <c r="H638" s="123">
        <v>0</v>
      </c>
    </row>
    <row r="639" spans="1:8" x14ac:dyDescent="0.3">
      <c r="A639" s="14" t="s">
        <v>47</v>
      </c>
      <c r="B639" s="12" t="s">
        <v>151</v>
      </c>
      <c r="C639" s="15">
        <v>93740577</v>
      </c>
      <c r="D639" s="71">
        <v>0</v>
      </c>
      <c r="E639" s="17">
        <f>C639-D639</f>
        <v>93740577</v>
      </c>
      <c r="F639" s="81">
        <f>D639/C639*100</f>
        <v>0</v>
      </c>
      <c r="G639" s="21">
        <v>5162</v>
      </c>
      <c r="H639" s="123">
        <v>0</v>
      </c>
    </row>
    <row r="640" spans="1:8" x14ac:dyDescent="0.3">
      <c r="A640" s="95"/>
      <c r="B640" s="12"/>
      <c r="C640" s="15"/>
      <c r="D640" s="71"/>
      <c r="E640" s="17"/>
      <c r="F640" s="44"/>
      <c r="G640" s="19"/>
      <c r="H640" s="116"/>
    </row>
    <row r="641" spans="1:9" x14ac:dyDescent="0.3">
      <c r="A641" s="95"/>
      <c r="B641" s="92" t="s">
        <v>17</v>
      </c>
      <c r="C641" s="27">
        <f>SUM(C636:C640)</f>
        <v>525047443</v>
      </c>
      <c r="D641" s="64">
        <f>SUM(D636:D640)</f>
        <v>403966018</v>
      </c>
      <c r="E641" s="72">
        <f>SUM(E636:E640)</f>
        <v>121081425</v>
      </c>
      <c r="F641" s="93">
        <f>D641/C641*100</f>
        <v>76.938955400264646</v>
      </c>
      <c r="G641" s="98">
        <f>SUM(G636:G640)</f>
        <v>25754</v>
      </c>
      <c r="H641" s="131">
        <v>2</v>
      </c>
    </row>
    <row r="642" spans="1:9" x14ac:dyDescent="0.3">
      <c r="A642" s="82"/>
      <c r="B642" s="12"/>
      <c r="C642" s="15"/>
      <c r="D642" s="71"/>
      <c r="E642" s="17"/>
      <c r="F642" s="44"/>
      <c r="G642" s="19"/>
      <c r="H642" s="104"/>
    </row>
    <row r="643" spans="1:9" ht="19.5" thickBot="1" x14ac:dyDescent="0.35">
      <c r="A643" s="533" t="s">
        <v>31</v>
      </c>
      <c r="B643" s="534"/>
      <c r="C643" s="84">
        <f>C633+C641</f>
        <v>869513462</v>
      </c>
      <c r="D643" s="85">
        <f>D633+D641</f>
        <v>611640193</v>
      </c>
      <c r="E643" s="48">
        <f>E633+E641</f>
        <v>257873269</v>
      </c>
      <c r="F643" s="49">
        <f>D643/C643*100</f>
        <v>70.342808907540515</v>
      </c>
      <c r="G643" s="86">
        <f>G633+G641</f>
        <v>38062</v>
      </c>
      <c r="H643" s="359">
        <f>H633+H641</f>
        <v>4</v>
      </c>
    </row>
    <row r="646" spans="1:9" x14ac:dyDescent="0.3">
      <c r="D646" s="529"/>
      <c r="E646" s="529"/>
      <c r="F646" s="529"/>
      <c r="G646" s="529"/>
      <c r="H646" s="529"/>
      <c r="I646" s="52"/>
    </row>
    <row r="647" spans="1:9" x14ac:dyDescent="0.3">
      <c r="D647" s="529" t="s">
        <v>32</v>
      </c>
      <c r="E647" s="529"/>
      <c r="F647" s="529"/>
      <c r="G647" s="529"/>
      <c r="H647" s="529"/>
      <c r="I647" s="52"/>
    </row>
    <row r="648" spans="1:9" x14ac:dyDescent="0.3">
      <c r="D648" s="529" t="s">
        <v>33</v>
      </c>
      <c r="E648" s="529"/>
      <c r="F648" s="529"/>
      <c r="G648" s="529"/>
      <c r="H648" s="529"/>
      <c r="I648" s="87"/>
    </row>
    <row r="649" spans="1:9" x14ac:dyDescent="0.3">
      <c r="D649" s="529"/>
      <c r="E649" s="529"/>
      <c r="F649" s="529"/>
      <c r="G649" s="529"/>
      <c r="H649" s="529"/>
      <c r="I649" s="3"/>
    </row>
    <row r="650" spans="1:9" x14ac:dyDescent="0.3">
      <c r="E650" s="3"/>
      <c r="F650" s="3"/>
      <c r="G650" s="3"/>
      <c r="H650" s="3"/>
      <c r="I650" s="3"/>
    </row>
    <row r="651" spans="1:9" x14ac:dyDescent="0.3">
      <c r="E651" s="3"/>
      <c r="F651" s="3"/>
      <c r="G651" s="3"/>
      <c r="H651" s="3"/>
      <c r="I651" s="3"/>
    </row>
    <row r="652" spans="1:9" x14ac:dyDescent="0.3">
      <c r="D652" s="530" t="s">
        <v>34</v>
      </c>
      <c r="E652" s="530"/>
      <c r="F652" s="530"/>
      <c r="G652" s="530"/>
      <c r="H652" s="530"/>
      <c r="I652" s="88"/>
    </row>
    <row r="653" spans="1:9" x14ac:dyDescent="0.3">
      <c r="D653" s="529" t="s">
        <v>35</v>
      </c>
      <c r="E653" s="529"/>
      <c r="F653" s="529"/>
      <c r="G653" s="529"/>
      <c r="H653" s="529"/>
      <c r="I653" s="52"/>
    </row>
    <row r="654" spans="1:9" x14ac:dyDescent="0.3">
      <c r="D654" s="529" t="s">
        <v>36</v>
      </c>
      <c r="E654" s="529"/>
      <c r="F654" s="529"/>
      <c r="G654" s="529"/>
      <c r="H654" s="529"/>
      <c r="I654" s="52"/>
    </row>
    <row r="702" spans="1:8" x14ac:dyDescent="0.3">
      <c r="A702" s="515" t="s">
        <v>0</v>
      </c>
      <c r="B702" s="515"/>
      <c r="C702" s="515"/>
      <c r="D702" s="515"/>
      <c r="E702" s="515"/>
      <c r="F702" s="515"/>
      <c r="G702" s="515"/>
      <c r="H702" s="515"/>
    </row>
    <row r="703" spans="1:8" x14ac:dyDescent="0.3">
      <c r="A703" s="529" t="s">
        <v>152</v>
      </c>
      <c r="B703" s="529"/>
      <c r="C703" s="529"/>
      <c r="D703" s="529"/>
      <c r="E703" s="529"/>
      <c r="F703" s="529"/>
      <c r="G703" s="529"/>
      <c r="H703" s="529"/>
    </row>
    <row r="704" spans="1:8" x14ac:dyDescent="0.3">
      <c r="A704" s="515" t="s">
        <v>376</v>
      </c>
      <c r="B704" s="515"/>
      <c r="C704" s="515"/>
      <c r="D704" s="515"/>
      <c r="E704" s="515"/>
      <c r="F704" s="515"/>
      <c r="G704" s="515"/>
      <c r="H704" s="515"/>
    </row>
    <row r="705" spans="1:8" ht="19.5" thickBot="1" x14ac:dyDescent="0.35">
      <c r="A705" s="3"/>
      <c r="B705" s="3"/>
      <c r="C705" s="4"/>
      <c r="D705" s="1"/>
      <c r="E705" s="1"/>
      <c r="F705" s="1"/>
      <c r="G705" s="1"/>
    </row>
    <row r="706" spans="1:8" x14ac:dyDescent="0.3">
      <c r="A706" s="535" t="s">
        <v>2</v>
      </c>
      <c r="B706" s="594" t="s">
        <v>3</v>
      </c>
      <c r="C706" s="521" t="s">
        <v>4</v>
      </c>
      <c r="D706" s="539" t="s">
        <v>5</v>
      </c>
      <c r="E706" s="539" t="s">
        <v>6</v>
      </c>
      <c r="F706" s="541" t="s">
        <v>7</v>
      </c>
      <c r="G706" s="55" t="s">
        <v>8</v>
      </c>
      <c r="H706" s="543" t="s">
        <v>9</v>
      </c>
    </row>
    <row r="707" spans="1:8" x14ac:dyDescent="0.3">
      <c r="A707" s="545"/>
      <c r="B707" s="596"/>
      <c r="C707" s="522"/>
      <c r="D707" s="546"/>
      <c r="E707" s="546"/>
      <c r="F707" s="547"/>
      <c r="G707" s="80" t="s">
        <v>10</v>
      </c>
      <c r="H707" s="544"/>
    </row>
    <row r="708" spans="1:8" x14ac:dyDescent="0.3">
      <c r="A708" s="7" t="s">
        <v>11</v>
      </c>
      <c r="B708" s="8" t="s">
        <v>12</v>
      </c>
      <c r="C708" s="9"/>
      <c r="D708" s="10"/>
      <c r="E708" s="11"/>
      <c r="F708" s="10"/>
      <c r="G708" s="12"/>
      <c r="H708" s="13"/>
    </row>
    <row r="709" spans="1:8" x14ac:dyDescent="0.3">
      <c r="A709" s="32"/>
      <c r="B709" s="35"/>
      <c r="C709" s="15"/>
      <c r="D709" s="71"/>
      <c r="E709" s="17"/>
      <c r="F709" s="12"/>
      <c r="G709" s="12"/>
      <c r="H709" s="116">
        <v>0</v>
      </c>
    </row>
    <row r="710" spans="1:8" x14ac:dyDescent="0.3">
      <c r="A710" s="14" t="s">
        <v>129</v>
      </c>
      <c r="B710" s="12" t="s">
        <v>153</v>
      </c>
      <c r="C710" s="15">
        <v>152454913</v>
      </c>
      <c r="D710" s="61">
        <v>640712</v>
      </c>
      <c r="E710" s="15">
        <f>C710-D710</f>
        <v>151814201</v>
      </c>
      <c r="F710" s="62">
        <f>D710/C710*100</f>
        <v>0.42026326826213861</v>
      </c>
      <c r="G710" s="19">
        <v>4564</v>
      </c>
      <c r="H710" s="123">
        <v>0</v>
      </c>
    </row>
    <row r="711" spans="1:8" x14ac:dyDescent="0.3">
      <c r="A711" s="14" t="s">
        <v>131</v>
      </c>
      <c r="B711" s="12" t="s">
        <v>154</v>
      </c>
      <c r="C711" s="15">
        <v>131076210</v>
      </c>
      <c r="D711" s="61">
        <v>214700</v>
      </c>
      <c r="E711" s="15">
        <f t="shared" ref="E711:E716" si="16">C711-D711</f>
        <v>130861510</v>
      </c>
      <c r="F711" s="62">
        <f t="shared" ref="F711:F716" si="17">D711/C711*100</f>
        <v>0.16379783944012419</v>
      </c>
      <c r="G711" s="19">
        <v>4120</v>
      </c>
      <c r="H711" s="123">
        <v>0</v>
      </c>
    </row>
    <row r="712" spans="1:8" x14ac:dyDescent="0.3">
      <c r="A712" s="14" t="s">
        <v>133</v>
      </c>
      <c r="B712" s="12" t="s">
        <v>155</v>
      </c>
      <c r="C712" s="15">
        <v>148225052</v>
      </c>
      <c r="D712" s="61">
        <v>61814</v>
      </c>
      <c r="E712" s="15">
        <f t="shared" si="16"/>
        <v>148163238</v>
      </c>
      <c r="F712" s="62">
        <f t="shared" si="17"/>
        <v>4.1702802033761477E-2</v>
      </c>
      <c r="G712" s="19">
        <v>5208</v>
      </c>
      <c r="H712" s="123">
        <v>0</v>
      </c>
    </row>
    <row r="713" spans="1:8" x14ac:dyDescent="0.3">
      <c r="A713" s="14" t="s">
        <v>147</v>
      </c>
      <c r="B713" s="12" t="s">
        <v>156</v>
      </c>
      <c r="C713" s="15">
        <v>208863718</v>
      </c>
      <c r="D713" s="61">
        <v>29596</v>
      </c>
      <c r="E713" s="15">
        <f t="shared" si="16"/>
        <v>208834122</v>
      </c>
      <c r="F713" s="62">
        <f t="shared" si="17"/>
        <v>1.4170005342909773E-2</v>
      </c>
      <c r="G713" s="19">
        <v>5910</v>
      </c>
      <c r="H713" s="123">
        <v>0</v>
      </c>
    </row>
    <row r="714" spans="1:8" x14ac:dyDescent="0.3">
      <c r="A714" s="14" t="s">
        <v>43</v>
      </c>
      <c r="B714" s="12" t="s">
        <v>157</v>
      </c>
      <c r="C714" s="15">
        <v>253909613</v>
      </c>
      <c r="D714" s="61">
        <v>64009</v>
      </c>
      <c r="E714" s="15">
        <f t="shared" si="16"/>
        <v>253845604</v>
      </c>
      <c r="F714" s="62">
        <f t="shared" si="17"/>
        <v>2.5209364562341324E-2</v>
      </c>
      <c r="G714" s="19">
        <v>7863</v>
      </c>
      <c r="H714" s="123">
        <v>0</v>
      </c>
    </row>
    <row r="715" spans="1:8" x14ac:dyDescent="0.3">
      <c r="A715" s="14" t="s">
        <v>45</v>
      </c>
      <c r="B715" s="12" t="s">
        <v>158</v>
      </c>
      <c r="C715" s="15">
        <v>191366748</v>
      </c>
      <c r="D715" s="61">
        <v>0</v>
      </c>
      <c r="E715" s="15">
        <f t="shared" si="16"/>
        <v>191366748</v>
      </c>
      <c r="F715" s="83">
        <f t="shared" si="17"/>
        <v>0</v>
      </c>
      <c r="G715" s="19">
        <v>5070</v>
      </c>
      <c r="H715" s="123">
        <v>0</v>
      </c>
    </row>
    <row r="716" spans="1:8" x14ac:dyDescent="0.3">
      <c r="A716" s="14" t="s">
        <v>47</v>
      </c>
      <c r="B716" s="12" t="s">
        <v>159</v>
      </c>
      <c r="C716" s="15">
        <v>136180744</v>
      </c>
      <c r="D716" s="61">
        <v>136180744</v>
      </c>
      <c r="E716" s="15">
        <f t="shared" si="16"/>
        <v>0</v>
      </c>
      <c r="F716" s="62">
        <f t="shared" si="17"/>
        <v>100</v>
      </c>
      <c r="G716" s="21">
        <v>5044</v>
      </c>
      <c r="H716" s="123" t="s">
        <v>21</v>
      </c>
    </row>
    <row r="717" spans="1:8" x14ac:dyDescent="0.3">
      <c r="A717" s="14"/>
      <c r="B717" s="12"/>
      <c r="C717" s="15"/>
      <c r="D717" s="61"/>
      <c r="E717" s="15"/>
      <c r="F717" s="128"/>
      <c r="G717" s="21"/>
      <c r="H717" s="13"/>
    </row>
    <row r="718" spans="1:8" x14ac:dyDescent="0.3">
      <c r="A718" s="597" t="s">
        <v>17</v>
      </c>
      <c r="B718" s="532"/>
      <c r="C718" s="27">
        <f>SUM(C710:C717)</f>
        <v>1222076998</v>
      </c>
      <c r="D718" s="63">
        <f>SUM(D710:D717)</f>
        <v>137191575</v>
      </c>
      <c r="E718" s="27">
        <f>SUM(E710:E717)</f>
        <v>1084885423</v>
      </c>
      <c r="F718" s="129">
        <f>D718/C718*100</f>
        <v>11.226099110327906</v>
      </c>
      <c r="G718" s="66">
        <f>SUM(G710:G717)</f>
        <v>37779</v>
      </c>
      <c r="H718" s="125">
        <v>1</v>
      </c>
    </row>
    <row r="719" spans="1:8" x14ac:dyDescent="0.3">
      <c r="A719" s="32"/>
      <c r="B719" s="12"/>
      <c r="C719" s="15"/>
      <c r="D719" s="61"/>
      <c r="E719" s="15"/>
      <c r="F719" s="128"/>
      <c r="G719" s="21"/>
      <c r="H719" s="13"/>
    </row>
    <row r="720" spans="1:8" x14ac:dyDescent="0.3">
      <c r="A720" s="32" t="s">
        <v>18</v>
      </c>
      <c r="B720" s="35" t="s">
        <v>19</v>
      </c>
      <c r="C720" s="15"/>
      <c r="D720" s="61"/>
      <c r="E720" s="15"/>
      <c r="F720" s="128"/>
      <c r="G720" s="21"/>
      <c r="H720" s="13"/>
    </row>
    <row r="721" spans="1:9" x14ac:dyDescent="0.3">
      <c r="A721" s="14"/>
      <c r="B721" s="12"/>
      <c r="C721" s="15"/>
      <c r="D721" s="61"/>
      <c r="E721" s="15"/>
      <c r="F721" s="128"/>
      <c r="G721" s="21"/>
      <c r="H721" s="13"/>
    </row>
    <row r="722" spans="1:9" x14ac:dyDescent="0.3">
      <c r="A722" s="14" t="s">
        <v>49</v>
      </c>
      <c r="B722" s="12" t="s">
        <v>160</v>
      </c>
      <c r="C722" s="15">
        <v>145289504</v>
      </c>
      <c r="D722" s="61">
        <v>0</v>
      </c>
      <c r="E722" s="15">
        <f t="shared" ref="E722:E728" si="18">C722-D722</f>
        <v>145289504</v>
      </c>
      <c r="F722" s="83">
        <f t="shared" ref="F722:F728" si="19">D722/C722*100</f>
        <v>0</v>
      </c>
      <c r="G722" s="21">
        <v>5444</v>
      </c>
      <c r="H722" s="123">
        <v>0</v>
      </c>
    </row>
    <row r="723" spans="1:9" x14ac:dyDescent="0.3">
      <c r="A723" s="14" t="s">
        <v>51</v>
      </c>
      <c r="B723" s="12" t="s">
        <v>161</v>
      </c>
      <c r="C723" s="15">
        <v>112162007</v>
      </c>
      <c r="D723" s="61">
        <v>0</v>
      </c>
      <c r="E723" s="15">
        <f t="shared" si="18"/>
        <v>112162007</v>
      </c>
      <c r="F723" s="83">
        <f t="shared" si="19"/>
        <v>0</v>
      </c>
      <c r="G723" s="21">
        <v>4846</v>
      </c>
      <c r="H723" s="123">
        <v>0</v>
      </c>
    </row>
    <row r="724" spans="1:9" x14ac:dyDescent="0.3">
      <c r="A724" s="14" t="s">
        <v>53</v>
      </c>
      <c r="B724" s="12" t="s">
        <v>162</v>
      </c>
      <c r="C724" s="15">
        <v>152078305</v>
      </c>
      <c r="D724" s="61">
        <v>0</v>
      </c>
      <c r="E724" s="15">
        <f t="shared" si="18"/>
        <v>152078305</v>
      </c>
      <c r="F724" s="83">
        <f t="shared" si="19"/>
        <v>0</v>
      </c>
      <c r="G724" s="21">
        <v>6647</v>
      </c>
      <c r="H724" s="123">
        <v>0</v>
      </c>
    </row>
    <row r="725" spans="1:9" x14ac:dyDescent="0.3">
      <c r="A725" s="14" t="s">
        <v>55</v>
      </c>
      <c r="B725" s="12" t="s">
        <v>163</v>
      </c>
      <c r="C725" s="15">
        <v>85889059</v>
      </c>
      <c r="D725" s="61">
        <v>85889059</v>
      </c>
      <c r="E725" s="15">
        <f t="shared" si="18"/>
        <v>0</v>
      </c>
      <c r="F725" s="62">
        <f t="shared" si="19"/>
        <v>100</v>
      </c>
      <c r="G725" s="21">
        <v>2853</v>
      </c>
      <c r="H725" s="123" t="s">
        <v>21</v>
      </c>
    </row>
    <row r="726" spans="1:9" x14ac:dyDescent="0.3">
      <c r="A726" s="14" t="s">
        <v>57</v>
      </c>
      <c r="B726" s="12" t="s">
        <v>164</v>
      </c>
      <c r="C726" s="15">
        <v>159569751</v>
      </c>
      <c r="D726" s="61">
        <v>292064</v>
      </c>
      <c r="E726" s="15">
        <f t="shared" si="18"/>
        <v>159277687</v>
      </c>
      <c r="F726" s="62">
        <f t="shared" si="19"/>
        <v>0.18303218383790043</v>
      </c>
      <c r="G726" s="21">
        <v>6728</v>
      </c>
      <c r="H726" s="123">
        <v>0</v>
      </c>
    </row>
    <row r="727" spans="1:9" x14ac:dyDescent="0.3">
      <c r="A727" s="14" t="s">
        <v>59</v>
      </c>
      <c r="B727" s="12" t="s">
        <v>165</v>
      </c>
      <c r="C727" s="15">
        <v>148963083</v>
      </c>
      <c r="D727" s="61">
        <v>0</v>
      </c>
      <c r="E727" s="15">
        <f t="shared" si="18"/>
        <v>148963083</v>
      </c>
      <c r="F727" s="83">
        <f t="shared" si="19"/>
        <v>0</v>
      </c>
      <c r="G727" s="21">
        <v>4694</v>
      </c>
      <c r="H727" s="123">
        <v>0</v>
      </c>
    </row>
    <row r="728" spans="1:9" x14ac:dyDescent="0.3">
      <c r="A728" s="14" t="s">
        <v>61</v>
      </c>
      <c r="B728" s="12" t="s">
        <v>166</v>
      </c>
      <c r="C728" s="15">
        <v>101309923</v>
      </c>
      <c r="D728" s="61">
        <v>0</v>
      </c>
      <c r="E728" s="15">
        <f t="shared" si="18"/>
        <v>101309923</v>
      </c>
      <c r="F728" s="83">
        <f t="shared" si="19"/>
        <v>0</v>
      </c>
      <c r="G728" s="21">
        <v>5628</v>
      </c>
      <c r="H728" s="123">
        <v>0</v>
      </c>
    </row>
    <row r="729" spans="1:9" x14ac:dyDescent="0.3">
      <c r="A729" s="95"/>
      <c r="B729" s="12"/>
      <c r="C729" s="15"/>
      <c r="D729" s="61"/>
      <c r="E729" s="15"/>
      <c r="F729" s="83"/>
      <c r="G729" s="19"/>
      <c r="H729" s="13"/>
    </row>
    <row r="730" spans="1:9" x14ac:dyDescent="0.3">
      <c r="A730" s="597" t="s">
        <v>17</v>
      </c>
      <c r="B730" s="532"/>
      <c r="C730" s="27">
        <f>SUM(C722:C729)</f>
        <v>905261632</v>
      </c>
      <c r="D730" s="64">
        <f>SUM(D722:D729)</f>
        <v>86181123</v>
      </c>
      <c r="E730" s="72">
        <f>SUM(E722:E729)</f>
        <v>819080509</v>
      </c>
      <c r="F730" s="117">
        <f>D730/C730*100</f>
        <v>9.5200238200308487</v>
      </c>
      <c r="G730" s="98">
        <f>SUM(G722:G729)</f>
        <v>36840</v>
      </c>
      <c r="H730" s="125">
        <v>1</v>
      </c>
    </row>
    <row r="731" spans="1:9" x14ac:dyDescent="0.3">
      <c r="A731" s="548"/>
      <c r="B731" s="549"/>
      <c r="C731" s="15"/>
      <c r="D731" s="71"/>
      <c r="E731" s="17"/>
      <c r="F731" s="81"/>
      <c r="G731" s="19"/>
      <c r="H731" s="45"/>
    </row>
    <row r="732" spans="1:9" ht="19.5" thickBot="1" x14ac:dyDescent="0.35">
      <c r="A732" s="533" t="s">
        <v>31</v>
      </c>
      <c r="B732" s="534"/>
      <c r="C732" s="84">
        <f>C718+C730</f>
        <v>2127338630</v>
      </c>
      <c r="D732" s="85">
        <f>D718+D730</f>
        <v>223372698</v>
      </c>
      <c r="E732" s="48">
        <f>E718+E730</f>
        <v>1903965932</v>
      </c>
      <c r="F732" s="49">
        <f>D732/C732*100</f>
        <v>10.500100682137287</v>
      </c>
      <c r="G732" s="86">
        <f>G718+G730</f>
        <v>74619</v>
      </c>
      <c r="H732" s="115">
        <f>H718+H730</f>
        <v>2</v>
      </c>
    </row>
    <row r="735" spans="1:9" x14ac:dyDescent="0.3">
      <c r="D735" s="529"/>
      <c r="E735" s="529"/>
      <c r="F735" s="529"/>
      <c r="G735" s="529"/>
      <c r="H735" s="529"/>
      <c r="I735" s="52"/>
    </row>
    <row r="736" spans="1:9" x14ac:dyDescent="0.3">
      <c r="D736" s="529" t="s">
        <v>142</v>
      </c>
      <c r="E736" s="529"/>
      <c r="F736" s="529"/>
      <c r="G736" s="529"/>
      <c r="H736" s="529"/>
      <c r="I736" s="52"/>
    </row>
    <row r="737" spans="4:9" x14ac:dyDescent="0.3">
      <c r="D737" s="529" t="s">
        <v>33</v>
      </c>
      <c r="E737" s="529"/>
      <c r="F737" s="529"/>
      <c r="G737" s="529"/>
      <c r="H737" s="529"/>
      <c r="I737" s="87"/>
    </row>
    <row r="738" spans="4:9" x14ac:dyDescent="0.3">
      <c r="D738" s="529"/>
      <c r="E738" s="529"/>
      <c r="F738" s="529"/>
      <c r="G738" s="529"/>
      <c r="H738" s="529"/>
      <c r="I738" s="3"/>
    </row>
    <row r="739" spans="4:9" x14ac:dyDescent="0.3">
      <c r="E739" s="3"/>
      <c r="F739" s="3"/>
      <c r="G739" s="3"/>
      <c r="H739" s="3"/>
      <c r="I739" s="3"/>
    </row>
    <row r="740" spans="4:9" x14ac:dyDescent="0.3">
      <c r="E740" s="3"/>
      <c r="F740" s="3"/>
      <c r="G740" s="3"/>
      <c r="H740" s="3"/>
      <c r="I740" s="3"/>
    </row>
    <row r="741" spans="4:9" x14ac:dyDescent="0.3">
      <c r="D741" s="530" t="s">
        <v>34</v>
      </c>
      <c r="E741" s="530"/>
      <c r="F741" s="530"/>
      <c r="G741" s="530"/>
      <c r="H741" s="530"/>
      <c r="I741" s="88"/>
    </row>
    <row r="742" spans="4:9" x14ac:dyDescent="0.3">
      <c r="D742" s="529" t="s">
        <v>35</v>
      </c>
      <c r="E742" s="529"/>
      <c r="F742" s="529"/>
      <c r="G742" s="529"/>
      <c r="H742" s="529"/>
      <c r="I742" s="52"/>
    </row>
    <row r="743" spans="4:9" x14ac:dyDescent="0.3">
      <c r="D743" s="529" t="s">
        <v>36</v>
      </c>
      <c r="E743" s="529"/>
      <c r="F743" s="529"/>
      <c r="G743" s="529"/>
      <c r="H743" s="529"/>
      <c r="I743" s="52"/>
    </row>
    <row r="780" spans="1:8" x14ac:dyDescent="0.3">
      <c r="A780" s="515" t="s">
        <v>0</v>
      </c>
      <c r="B780" s="515"/>
      <c r="C780" s="515"/>
      <c r="D780" s="515"/>
      <c r="E780" s="515"/>
      <c r="F780" s="515"/>
      <c r="G780" s="515"/>
      <c r="H780" s="515"/>
    </row>
    <row r="781" spans="1:8" x14ac:dyDescent="0.3">
      <c r="A781" s="529" t="s">
        <v>167</v>
      </c>
      <c r="B781" s="529"/>
      <c r="C781" s="529"/>
      <c r="D781" s="529"/>
      <c r="E781" s="529"/>
      <c r="F781" s="529"/>
      <c r="G781" s="529"/>
      <c r="H781" s="529"/>
    </row>
    <row r="782" spans="1:8" x14ac:dyDescent="0.3">
      <c r="A782" s="515" t="s">
        <v>376</v>
      </c>
      <c r="B782" s="515"/>
      <c r="C782" s="515"/>
      <c r="D782" s="515"/>
      <c r="E782" s="515"/>
      <c r="F782" s="515"/>
      <c r="G782" s="515"/>
      <c r="H782" s="515"/>
    </row>
    <row r="783" spans="1:8" ht="19.5" thickBot="1" x14ac:dyDescent="0.35">
      <c r="A783" s="54"/>
      <c r="B783" s="54"/>
      <c r="C783" s="54"/>
      <c r="D783" s="54"/>
      <c r="E783" s="54"/>
      <c r="F783" s="54"/>
      <c r="G783" s="54"/>
    </row>
    <row r="784" spans="1:8" x14ac:dyDescent="0.3">
      <c r="A784" s="535" t="s">
        <v>2</v>
      </c>
      <c r="B784" s="594" t="s">
        <v>3</v>
      </c>
      <c r="C784" s="521" t="s">
        <v>4</v>
      </c>
      <c r="D784" s="539" t="s">
        <v>5</v>
      </c>
      <c r="E784" s="539" t="s">
        <v>6</v>
      </c>
      <c r="F784" s="541" t="s">
        <v>7</v>
      </c>
      <c r="G784" s="55" t="s">
        <v>8</v>
      </c>
      <c r="H784" s="543" t="s">
        <v>9</v>
      </c>
    </row>
    <row r="785" spans="1:8" x14ac:dyDescent="0.3">
      <c r="A785" s="545"/>
      <c r="B785" s="596"/>
      <c r="C785" s="522"/>
      <c r="D785" s="546"/>
      <c r="E785" s="546"/>
      <c r="F785" s="547"/>
      <c r="G785" s="80" t="s">
        <v>10</v>
      </c>
      <c r="H785" s="544"/>
    </row>
    <row r="786" spans="1:8" x14ac:dyDescent="0.3">
      <c r="A786" s="7" t="s">
        <v>11</v>
      </c>
      <c r="B786" s="8" t="s">
        <v>12</v>
      </c>
      <c r="C786" s="9"/>
      <c r="D786" s="10"/>
      <c r="E786" s="11"/>
      <c r="F786" s="10"/>
      <c r="G786" s="12"/>
      <c r="H786" s="13"/>
    </row>
    <row r="787" spans="1:8" x14ac:dyDescent="0.3">
      <c r="A787" s="14"/>
      <c r="B787" s="12"/>
      <c r="C787" s="15"/>
      <c r="D787" s="71"/>
      <c r="E787" s="17"/>
      <c r="F787" s="71"/>
      <c r="G787" s="61"/>
      <c r="H787" s="116"/>
    </row>
    <row r="788" spans="1:8" x14ac:dyDescent="0.3">
      <c r="A788" s="14">
        <v>1</v>
      </c>
      <c r="B788" s="130" t="s">
        <v>168</v>
      </c>
      <c r="C788" s="15">
        <v>152828383</v>
      </c>
      <c r="D788" s="61">
        <v>2346391</v>
      </c>
      <c r="E788" s="17">
        <f>C788-D788</f>
        <v>150481992</v>
      </c>
      <c r="F788" s="62">
        <f>D788/C788*100</f>
        <v>1.5353110161480934</v>
      </c>
      <c r="G788" s="21">
        <v>5043</v>
      </c>
      <c r="H788" s="123">
        <v>0</v>
      </c>
    </row>
    <row r="789" spans="1:8" x14ac:dyDescent="0.3">
      <c r="A789" s="14">
        <v>2</v>
      </c>
      <c r="B789" s="130" t="s">
        <v>169</v>
      </c>
      <c r="C789" s="15">
        <v>169839839</v>
      </c>
      <c r="D789" s="61">
        <v>151000</v>
      </c>
      <c r="E789" s="17">
        <f>C789-D789</f>
        <v>169688839</v>
      </c>
      <c r="F789" s="62">
        <f>D789/C789*100</f>
        <v>8.8907291062611055E-2</v>
      </c>
      <c r="G789" s="21">
        <v>6442</v>
      </c>
      <c r="H789" s="123">
        <v>0</v>
      </c>
    </row>
    <row r="790" spans="1:8" x14ac:dyDescent="0.3">
      <c r="A790" s="14"/>
      <c r="B790" s="12"/>
      <c r="C790" s="15"/>
      <c r="D790" s="61"/>
      <c r="E790" s="17"/>
      <c r="F790" s="83"/>
      <c r="G790" s="21"/>
      <c r="H790" s="123"/>
    </row>
    <row r="791" spans="1:8" x14ac:dyDescent="0.3">
      <c r="A791" s="597" t="s">
        <v>17</v>
      </c>
      <c r="B791" s="532"/>
      <c r="C791" s="27">
        <f>SUM(C788:C790)</f>
        <v>322668222</v>
      </c>
      <c r="D791" s="63">
        <f>SUM(D788:D790)</f>
        <v>2497391</v>
      </c>
      <c r="E791" s="72">
        <f>SUM(E788:E790)</f>
        <v>320170831</v>
      </c>
      <c r="F791" s="117">
        <f>D791/C791*100</f>
        <v>0.77398108326886927</v>
      </c>
      <c r="G791" s="66">
        <f>SUM(G788:G790)</f>
        <v>11485</v>
      </c>
      <c r="H791" s="131">
        <v>0</v>
      </c>
    </row>
    <row r="792" spans="1:8" x14ac:dyDescent="0.3">
      <c r="A792" s="32"/>
      <c r="B792" s="12"/>
      <c r="C792" s="15"/>
      <c r="D792" s="61"/>
      <c r="E792" s="17"/>
      <c r="F792" s="83"/>
      <c r="G792" s="21"/>
      <c r="H792" s="131"/>
    </row>
    <row r="793" spans="1:8" x14ac:dyDescent="0.3">
      <c r="A793" s="32" t="s">
        <v>18</v>
      </c>
      <c r="B793" s="35" t="s">
        <v>19</v>
      </c>
      <c r="C793" s="15"/>
      <c r="D793" s="61"/>
      <c r="E793" s="17"/>
      <c r="F793" s="83"/>
      <c r="G793" s="21"/>
      <c r="H793" s="123"/>
    </row>
    <row r="794" spans="1:8" x14ac:dyDescent="0.3">
      <c r="A794" s="14"/>
      <c r="B794" s="12"/>
      <c r="C794" s="15"/>
      <c r="D794" s="61"/>
      <c r="E794" s="17"/>
      <c r="F794" s="83"/>
      <c r="G794" s="21"/>
      <c r="H794" s="123"/>
    </row>
    <row r="795" spans="1:8" x14ac:dyDescent="0.3">
      <c r="A795" s="14">
        <v>3</v>
      </c>
      <c r="B795" s="130" t="s">
        <v>170</v>
      </c>
      <c r="C795" s="15">
        <v>78012472</v>
      </c>
      <c r="D795" s="61">
        <v>74146</v>
      </c>
      <c r="E795" s="17">
        <f>C795-D795</f>
        <v>77938326</v>
      </c>
      <c r="F795" s="62">
        <f t="shared" ref="F795:F806" si="20">D795/C795*100</f>
        <v>9.5043777102717636E-2</v>
      </c>
      <c r="G795" s="21">
        <v>5418</v>
      </c>
      <c r="H795" s="123">
        <v>0</v>
      </c>
    </row>
    <row r="796" spans="1:8" x14ac:dyDescent="0.3">
      <c r="A796" s="14">
        <v>4</v>
      </c>
      <c r="B796" s="130" t="s">
        <v>171</v>
      </c>
      <c r="C796" s="15">
        <v>56823898</v>
      </c>
      <c r="D796" s="61">
        <v>56823898</v>
      </c>
      <c r="E796" s="17">
        <f t="shared" ref="E796:E806" si="21">C796-D796</f>
        <v>0</v>
      </c>
      <c r="F796" s="62">
        <f t="shared" si="20"/>
        <v>100</v>
      </c>
      <c r="G796" s="21">
        <v>2541</v>
      </c>
      <c r="H796" s="123" t="s">
        <v>21</v>
      </c>
    </row>
    <row r="797" spans="1:8" x14ac:dyDescent="0.3">
      <c r="A797" s="14">
        <v>5</v>
      </c>
      <c r="B797" s="130" t="s">
        <v>172</v>
      </c>
      <c r="C797" s="15">
        <v>77617679</v>
      </c>
      <c r="D797" s="61">
        <v>0</v>
      </c>
      <c r="E797" s="17">
        <f t="shared" si="21"/>
        <v>77617679</v>
      </c>
      <c r="F797" s="62">
        <f t="shared" si="20"/>
        <v>0</v>
      </c>
      <c r="G797" s="21">
        <v>4599</v>
      </c>
      <c r="H797" s="123">
        <v>0</v>
      </c>
    </row>
    <row r="798" spans="1:8" x14ac:dyDescent="0.3">
      <c r="A798" s="14">
        <v>6</v>
      </c>
      <c r="B798" s="130" t="s">
        <v>173</v>
      </c>
      <c r="C798" s="15">
        <v>145232908</v>
      </c>
      <c r="D798" s="61">
        <v>145232908</v>
      </c>
      <c r="E798" s="17">
        <f t="shared" si="21"/>
        <v>0</v>
      </c>
      <c r="F798" s="62">
        <f t="shared" si="20"/>
        <v>100</v>
      </c>
      <c r="G798" s="21">
        <v>7047</v>
      </c>
      <c r="H798" s="123" t="s">
        <v>21</v>
      </c>
    </row>
    <row r="799" spans="1:8" x14ac:dyDescent="0.3">
      <c r="A799" s="14">
        <v>7</v>
      </c>
      <c r="B799" s="130" t="s">
        <v>174</v>
      </c>
      <c r="C799" s="15">
        <v>74601600</v>
      </c>
      <c r="D799" s="61">
        <v>66878</v>
      </c>
      <c r="E799" s="17">
        <f t="shared" si="21"/>
        <v>74534722</v>
      </c>
      <c r="F799" s="62">
        <f t="shared" si="20"/>
        <v>8.9646870844593149E-2</v>
      </c>
      <c r="G799" s="21">
        <v>3014</v>
      </c>
      <c r="H799" s="123">
        <v>0</v>
      </c>
    </row>
    <row r="800" spans="1:8" x14ac:dyDescent="0.3">
      <c r="A800" s="14">
        <v>8</v>
      </c>
      <c r="B800" s="130" t="s">
        <v>175</v>
      </c>
      <c r="C800" s="15">
        <v>81802625</v>
      </c>
      <c r="D800" s="61">
        <v>0</v>
      </c>
      <c r="E800" s="17">
        <f t="shared" si="21"/>
        <v>81802625</v>
      </c>
      <c r="F800" s="62">
        <f t="shared" si="20"/>
        <v>0</v>
      </c>
      <c r="G800" s="21">
        <v>5065</v>
      </c>
      <c r="H800" s="123">
        <v>0</v>
      </c>
    </row>
    <row r="801" spans="1:9" x14ac:dyDescent="0.3">
      <c r="A801" s="14">
        <v>9</v>
      </c>
      <c r="B801" s="130" t="s">
        <v>176</v>
      </c>
      <c r="C801" s="15">
        <v>86953358</v>
      </c>
      <c r="D801" s="61">
        <v>0</v>
      </c>
      <c r="E801" s="17">
        <f t="shared" si="21"/>
        <v>86953358</v>
      </c>
      <c r="F801" s="62">
        <f t="shared" si="20"/>
        <v>0</v>
      </c>
      <c r="G801" s="21">
        <v>4462</v>
      </c>
      <c r="H801" s="123">
        <v>0</v>
      </c>
    </row>
    <row r="802" spans="1:9" x14ac:dyDescent="0.3">
      <c r="A802" s="14">
        <v>10</v>
      </c>
      <c r="B802" s="130" t="s">
        <v>177</v>
      </c>
      <c r="C802" s="15">
        <v>109757554</v>
      </c>
      <c r="D802" s="61">
        <v>0</v>
      </c>
      <c r="E802" s="17">
        <f t="shared" si="21"/>
        <v>109757554</v>
      </c>
      <c r="F802" s="62">
        <f t="shared" si="20"/>
        <v>0</v>
      </c>
      <c r="G802" s="21">
        <v>5095</v>
      </c>
      <c r="H802" s="123">
        <v>0</v>
      </c>
    </row>
    <row r="803" spans="1:9" x14ac:dyDescent="0.3">
      <c r="A803" s="14">
        <v>11</v>
      </c>
      <c r="B803" s="130" t="s">
        <v>178</v>
      </c>
      <c r="C803" s="15">
        <v>60738478</v>
      </c>
      <c r="D803" s="61">
        <v>0</v>
      </c>
      <c r="E803" s="17">
        <f t="shared" si="21"/>
        <v>60738478</v>
      </c>
      <c r="F803" s="62">
        <f t="shared" si="20"/>
        <v>0</v>
      </c>
      <c r="G803" s="21">
        <v>4123</v>
      </c>
      <c r="H803" s="123">
        <v>0</v>
      </c>
    </row>
    <row r="804" spans="1:9" x14ac:dyDescent="0.3">
      <c r="A804" s="14">
        <v>12</v>
      </c>
      <c r="B804" s="130" t="s">
        <v>179</v>
      </c>
      <c r="C804" s="15">
        <v>85757276</v>
      </c>
      <c r="D804" s="61">
        <v>0</v>
      </c>
      <c r="E804" s="17">
        <f t="shared" si="21"/>
        <v>85757276</v>
      </c>
      <c r="F804" s="62">
        <f t="shared" si="20"/>
        <v>0</v>
      </c>
      <c r="G804" s="21">
        <v>4534</v>
      </c>
      <c r="H804" s="123">
        <v>0</v>
      </c>
    </row>
    <row r="805" spans="1:9" x14ac:dyDescent="0.3">
      <c r="A805" s="14">
        <v>13</v>
      </c>
      <c r="B805" s="130" t="s">
        <v>60</v>
      </c>
      <c r="C805" s="15">
        <v>18928666</v>
      </c>
      <c r="D805" s="61">
        <v>18928666</v>
      </c>
      <c r="E805" s="17">
        <f t="shared" si="21"/>
        <v>0</v>
      </c>
      <c r="F805" s="62">
        <f t="shared" si="20"/>
        <v>100</v>
      </c>
      <c r="G805" s="21">
        <v>1508</v>
      </c>
      <c r="H805" s="123" t="s">
        <v>21</v>
      </c>
    </row>
    <row r="806" spans="1:9" x14ac:dyDescent="0.3">
      <c r="A806" s="14">
        <v>14</v>
      </c>
      <c r="B806" s="130" t="s">
        <v>180</v>
      </c>
      <c r="C806" s="15">
        <v>150957064</v>
      </c>
      <c r="D806" s="61">
        <v>156155</v>
      </c>
      <c r="E806" s="17">
        <f t="shared" si="21"/>
        <v>150800909</v>
      </c>
      <c r="F806" s="62">
        <f t="shared" si="20"/>
        <v>0.10344332081074391</v>
      </c>
      <c r="G806" s="21">
        <v>6730</v>
      </c>
      <c r="H806" s="123">
        <v>0</v>
      </c>
    </row>
    <row r="807" spans="1:9" x14ac:dyDescent="0.3">
      <c r="A807" s="95"/>
      <c r="B807" s="12"/>
      <c r="C807" s="15"/>
      <c r="D807" s="61"/>
      <c r="E807" s="17"/>
      <c r="F807" s="83"/>
      <c r="G807" s="19"/>
      <c r="H807" s="123"/>
    </row>
    <row r="808" spans="1:9" x14ac:dyDescent="0.3">
      <c r="A808" s="597" t="s">
        <v>17</v>
      </c>
      <c r="B808" s="532"/>
      <c r="C808" s="27">
        <f>SUM(C795:C807)</f>
        <v>1027183578</v>
      </c>
      <c r="D808" s="64">
        <f>SUM(D795:D807)</f>
        <v>221282651</v>
      </c>
      <c r="E808" s="72">
        <f>SUM(E795:E807)</f>
        <v>805900927</v>
      </c>
      <c r="F808" s="117">
        <f>D808/C808*100</f>
        <v>21.542658560688167</v>
      </c>
      <c r="G808" s="98">
        <f>SUM(G795:G807)</f>
        <v>54136</v>
      </c>
      <c r="H808" s="125">
        <v>3</v>
      </c>
    </row>
    <row r="809" spans="1:9" x14ac:dyDescent="0.3">
      <c r="A809" s="548"/>
      <c r="B809" s="549"/>
      <c r="C809" s="15"/>
      <c r="D809" s="71"/>
      <c r="E809" s="17"/>
      <c r="F809" s="83"/>
      <c r="G809" s="19"/>
      <c r="H809" s="125"/>
    </row>
    <row r="810" spans="1:9" ht="19.5" thickBot="1" x14ac:dyDescent="0.35">
      <c r="A810" s="533" t="s">
        <v>31</v>
      </c>
      <c r="B810" s="534"/>
      <c r="C810" s="84">
        <f>C791+C808</f>
        <v>1349851800</v>
      </c>
      <c r="D810" s="85">
        <f>D791+D808</f>
        <v>223780042</v>
      </c>
      <c r="E810" s="48">
        <f>E791+E808</f>
        <v>1126071758</v>
      </c>
      <c r="F810" s="49">
        <f>D810/C810*100</f>
        <v>16.578119316505706</v>
      </c>
      <c r="G810" s="86">
        <f>G791+G808</f>
        <v>65621</v>
      </c>
      <c r="H810" s="51">
        <f>H791+H808</f>
        <v>3</v>
      </c>
    </row>
    <row r="813" spans="1:9" x14ac:dyDescent="0.3">
      <c r="D813" s="529"/>
      <c r="E813" s="529"/>
      <c r="F813" s="529"/>
      <c r="G813" s="529"/>
      <c r="H813" s="529"/>
      <c r="I813" s="52"/>
    </row>
    <row r="814" spans="1:9" x14ac:dyDescent="0.3">
      <c r="D814" s="529" t="s">
        <v>32</v>
      </c>
      <c r="E814" s="529"/>
      <c r="F814" s="529"/>
      <c r="G814" s="529"/>
      <c r="H814" s="529"/>
      <c r="I814" s="52"/>
    </row>
    <row r="815" spans="1:9" x14ac:dyDescent="0.3">
      <c r="D815" s="529" t="s">
        <v>33</v>
      </c>
      <c r="E815" s="529"/>
      <c r="F815" s="529"/>
      <c r="G815" s="529"/>
      <c r="H815" s="529"/>
      <c r="I815" s="87"/>
    </row>
    <row r="816" spans="1:9" x14ac:dyDescent="0.3">
      <c r="D816" s="529"/>
      <c r="E816" s="529"/>
      <c r="F816" s="529"/>
      <c r="G816" s="529"/>
      <c r="H816" s="529"/>
      <c r="I816" s="3"/>
    </row>
    <row r="817" spans="4:9" x14ac:dyDescent="0.3">
      <c r="E817" s="3"/>
      <c r="F817" s="3"/>
      <c r="G817" s="3"/>
      <c r="H817" s="3"/>
      <c r="I817" s="3"/>
    </row>
    <row r="818" spans="4:9" x14ac:dyDescent="0.3">
      <c r="E818" s="3"/>
      <c r="F818" s="3"/>
      <c r="G818" s="3"/>
      <c r="H818" s="3"/>
      <c r="I818" s="3"/>
    </row>
    <row r="819" spans="4:9" x14ac:dyDescent="0.3">
      <c r="D819" s="530" t="s">
        <v>34</v>
      </c>
      <c r="E819" s="530"/>
      <c r="F819" s="530"/>
      <c r="G819" s="530"/>
      <c r="H819" s="530"/>
      <c r="I819" s="88"/>
    </row>
    <row r="820" spans="4:9" x14ac:dyDescent="0.3">
      <c r="D820" s="529" t="s">
        <v>35</v>
      </c>
      <c r="E820" s="529"/>
      <c r="F820" s="529"/>
      <c r="G820" s="529"/>
      <c r="H820" s="529"/>
      <c r="I820" s="52"/>
    </row>
    <row r="821" spans="4:9" x14ac:dyDescent="0.3">
      <c r="D821" s="529" t="s">
        <v>36</v>
      </c>
      <c r="E821" s="529"/>
      <c r="F821" s="529"/>
      <c r="G821" s="529"/>
      <c r="H821" s="529"/>
      <c r="I821" s="52"/>
    </row>
    <row r="858" spans="1:8" x14ac:dyDescent="0.3">
      <c r="A858" s="515" t="s">
        <v>0</v>
      </c>
      <c r="B858" s="515"/>
      <c r="C858" s="515"/>
      <c r="D858" s="515"/>
      <c r="E858" s="515"/>
      <c r="F858" s="515"/>
      <c r="G858" s="515"/>
      <c r="H858" s="515"/>
    </row>
    <row r="859" spans="1:8" x14ac:dyDescent="0.3">
      <c r="A859" s="529" t="s">
        <v>181</v>
      </c>
      <c r="B859" s="529"/>
      <c r="C859" s="529"/>
      <c r="D859" s="529"/>
      <c r="E859" s="529"/>
      <c r="F859" s="529"/>
      <c r="G859" s="529"/>
      <c r="H859" s="529"/>
    </row>
    <row r="860" spans="1:8" x14ac:dyDescent="0.3">
      <c r="A860" s="515" t="s">
        <v>376</v>
      </c>
      <c r="B860" s="515"/>
      <c r="C860" s="515"/>
      <c r="D860" s="515"/>
      <c r="E860" s="515"/>
      <c r="F860" s="515"/>
      <c r="G860" s="515"/>
      <c r="H860" s="515"/>
    </row>
    <row r="861" spans="1:8" ht="19.5" thickBot="1" x14ac:dyDescent="0.35">
      <c r="A861" s="3"/>
      <c r="B861" s="3"/>
      <c r="C861" s="4"/>
      <c r="D861" s="1"/>
      <c r="E861" s="1"/>
      <c r="F861" s="1"/>
      <c r="G861" s="1"/>
    </row>
    <row r="862" spans="1:8" x14ac:dyDescent="0.3">
      <c r="A862" s="535" t="s">
        <v>2</v>
      </c>
      <c r="B862" s="594" t="s">
        <v>3</v>
      </c>
      <c r="C862" s="521" t="s">
        <v>4</v>
      </c>
      <c r="D862" s="539" t="s">
        <v>5</v>
      </c>
      <c r="E862" s="539" t="s">
        <v>6</v>
      </c>
      <c r="F862" s="541" t="s">
        <v>7</v>
      </c>
      <c r="G862" s="55" t="s">
        <v>8</v>
      </c>
      <c r="H862" s="543" t="s">
        <v>9</v>
      </c>
    </row>
    <row r="863" spans="1:8" x14ac:dyDescent="0.3">
      <c r="A863" s="545"/>
      <c r="B863" s="596"/>
      <c r="C863" s="522"/>
      <c r="D863" s="546"/>
      <c r="E863" s="546"/>
      <c r="F863" s="547"/>
      <c r="G863" s="80" t="s">
        <v>10</v>
      </c>
      <c r="H863" s="544"/>
    </row>
    <row r="864" spans="1:8" x14ac:dyDescent="0.3">
      <c r="A864" s="7" t="s">
        <v>11</v>
      </c>
      <c r="B864" s="8" t="s">
        <v>12</v>
      </c>
      <c r="C864" s="9"/>
      <c r="D864" s="10"/>
      <c r="E864" s="11"/>
      <c r="F864" s="10"/>
      <c r="G864" s="12"/>
      <c r="H864" s="13"/>
    </row>
    <row r="865" spans="1:9" x14ac:dyDescent="0.3">
      <c r="A865" s="14" t="s">
        <v>129</v>
      </c>
      <c r="B865" s="12" t="s">
        <v>182</v>
      </c>
      <c r="C865" s="15">
        <v>166121537</v>
      </c>
      <c r="D865" s="71">
        <v>103179080</v>
      </c>
      <c r="E865" s="17">
        <f>C865-D865</f>
        <v>62942457</v>
      </c>
      <c r="F865" s="62">
        <f>SUM(D865/C865*100)</f>
        <v>62.110597977431425</v>
      </c>
      <c r="G865" s="21">
        <v>5459</v>
      </c>
      <c r="H865" s="123">
        <v>0</v>
      </c>
    </row>
    <row r="866" spans="1:9" x14ac:dyDescent="0.3">
      <c r="A866" s="14" t="s">
        <v>131</v>
      </c>
      <c r="B866" s="12" t="s">
        <v>183</v>
      </c>
      <c r="C866" s="15">
        <v>99700041</v>
      </c>
      <c r="D866" s="71">
        <v>62271419</v>
      </c>
      <c r="E866" s="17">
        <f>C866-D866</f>
        <v>37428622</v>
      </c>
      <c r="F866" s="62">
        <f>D866/C866*100</f>
        <v>62.458769701007441</v>
      </c>
      <c r="G866" s="21">
        <v>3351</v>
      </c>
      <c r="H866" s="123">
        <v>0</v>
      </c>
    </row>
    <row r="867" spans="1:9" x14ac:dyDescent="0.3">
      <c r="A867" s="14" t="s">
        <v>133</v>
      </c>
      <c r="B867" s="12" t="s">
        <v>184</v>
      </c>
      <c r="C867" s="15">
        <v>379070866</v>
      </c>
      <c r="D867" s="71">
        <v>717083</v>
      </c>
      <c r="E867" s="17">
        <f>C867-D867</f>
        <v>378353783</v>
      </c>
      <c r="F867" s="62">
        <f>D867/C867*100</f>
        <v>0.18916858675179749</v>
      </c>
      <c r="G867" s="21">
        <v>9195</v>
      </c>
      <c r="H867" s="123">
        <v>0</v>
      </c>
    </row>
    <row r="868" spans="1:9" x14ac:dyDescent="0.3">
      <c r="A868" s="14" t="s">
        <v>147</v>
      </c>
      <c r="B868" s="12" t="s">
        <v>185</v>
      </c>
      <c r="C868" s="15">
        <v>271916211</v>
      </c>
      <c r="D868" s="71">
        <v>47650739</v>
      </c>
      <c r="E868" s="17">
        <f>C868-D868</f>
        <v>224265472</v>
      </c>
      <c r="F868" s="62">
        <f>D868/C868*100</f>
        <v>17.524052289769511</v>
      </c>
      <c r="G868" s="21">
        <v>6072</v>
      </c>
      <c r="H868" s="123">
        <v>0</v>
      </c>
    </row>
    <row r="869" spans="1:9" x14ac:dyDescent="0.3">
      <c r="A869" s="14" t="s">
        <v>43</v>
      </c>
      <c r="B869" s="12" t="s">
        <v>186</v>
      </c>
      <c r="C869" s="15">
        <v>198855674</v>
      </c>
      <c r="D869" s="71">
        <v>122027915</v>
      </c>
      <c r="E869" s="17">
        <f>C869-D869</f>
        <v>76827759</v>
      </c>
      <c r="F869" s="62">
        <f>D869/C869*100</f>
        <v>61.365065700866047</v>
      </c>
      <c r="G869" s="21">
        <v>5200</v>
      </c>
      <c r="H869" s="123">
        <v>0</v>
      </c>
    </row>
    <row r="870" spans="1:9" x14ac:dyDescent="0.3">
      <c r="A870" s="14"/>
      <c r="B870" s="12"/>
      <c r="C870" s="15"/>
      <c r="D870" s="71"/>
      <c r="E870" s="17"/>
      <c r="F870" s="81"/>
      <c r="G870" s="21"/>
      <c r="H870" s="13"/>
    </row>
    <row r="871" spans="1:9" x14ac:dyDescent="0.3">
      <c r="A871" s="597" t="s">
        <v>17</v>
      </c>
      <c r="B871" s="532"/>
      <c r="C871" s="27">
        <f>SUM(C865:C870)</f>
        <v>1115664329</v>
      </c>
      <c r="D871" s="64">
        <f>SUM(D865:D870)</f>
        <v>335846236</v>
      </c>
      <c r="E871" s="72">
        <f>SUM(E865:E870)</f>
        <v>779818093</v>
      </c>
      <c r="F871" s="117">
        <f>D871/C871*100</f>
        <v>30.10280308065671</v>
      </c>
      <c r="G871" s="132">
        <f>SUM(G865:G870)</f>
        <v>29277</v>
      </c>
      <c r="H871" s="135">
        <v>0</v>
      </c>
    </row>
    <row r="872" spans="1:9" x14ac:dyDescent="0.3">
      <c r="A872" s="32"/>
      <c r="B872" s="12"/>
      <c r="C872" s="15"/>
      <c r="D872" s="71"/>
      <c r="E872" s="17"/>
      <c r="F872" s="83"/>
      <c r="G872" s="21"/>
      <c r="H872" s="13"/>
    </row>
    <row r="873" spans="1:9" x14ac:dyDescent="0.3">
      <c r="A873" s="32" t="s">
        <v>18</v>
      </c>
      <c r="B873" s="35" t="s">
        <v>19</v>
      </c>
      <c r="C873" s="15"/>
      <c r="D873" s="71"/>
      <c r="E873" s="17"/>
      <c r="F873" s="83"/>
      <c r="G873" s="21"/>
      <c r="H873" s="13"/>
    </row>
    <row r="874" spans="1:9" x14ac:dyDescent="0.3">
      <c r="A874" s="14" t="s">
        <v>45</v>
      </c>
      <c r="B874" s="12" t="s">
        <v>187</v>
      </c>
      <c r="C874" s="15">
        <v>140011090</v>
      </c>
      <c r="D874" s="71">
        <v>140011090</v>
      </c>
      <c r="E874" s="17">
        <f t="shared" ref="E874:E880" si="22">C874-D874</f>
        <v>0</v>
      </c>
      <c r="F874" s="62">
        <f t="shared" ref="F874:F880" si="23">D874/C874*100</f>
        <v>100</v>
      </c>
      <c r="G874" s="21">
        <v>3494</v>
      </c>
      <c r="H874" s="123" t="s">
        <v>21</v>
      </c>
      <c r="I874" s="133"/>
    </row>
    <row r="875" spans="1:9" x14ac:dyDescent="0.3">
      <c r="A875" s="14" t="s">
        <v>47</v>
      </c>
      <c r="B875" s="12" t="s">
        <v>188</v>
      </c>
      <c r="C875" s="15">
        <v>111192939</v>
      </c>
      <c r="D875" s="71">
        <v>16000837</v>
      </c>
      <c r="E875" s="17">
        <f t="shared" si="22"/>
        <v>95192102</v>
      </c>
      <c r="F875" s="62">
        <f t="shared" si="23"/>
        <v>14.390155655477368</v>
      </c>
      <c r="G875" s="21">
        <v>3022</v>
      </c>
      <c r="H875" s="123">
        <v>0</v>
      </c>
    </row>
    <row r="876" spans="1:9" x14ac:dyDescent="0.3">
      <c r="A876" s="14" t="s">
        <v>49</v>
      </c>
      <c r="B876" s="12" t="s">
        <v>189</v>
      </c>
      <c r="C876" s="15">
        <v>146020066</v>
      </c>
      <c r="D876" s="71">
        <v>2397358</v>
      </c>
      <c r="E876" s="17">
        <f t="shared" si="22"/>
        <v>143622708</v>
      </c>
      <c r="F876" s="62">
        <f t="shared" si="23"/>
        <v>1.6418003810517385</v>
      </c>
      <c r="G876" s="21">
        <v>3564</v>
      </c>
      <c r="H876" s="123">
        <v>0</v>
      </c>
    </row>
    <row r="877" spans="1:9" x14ac:dyDescent="0.3">
      <c r="A877" s="14" t="s">
        <v>51</v>
      </c>
      <c r="B877" s="12" t="s">
        <v>190</v>
      </c>
      <c r="C877" s="15">
        <v>245307735</v>
      </c>
      <c r="D877" s="71">
        <v>73355718</v>
      </c>
      <c r="E877" s="17">
        <f t="shared" si="22"/>
        <v>171952017</v>
      </c>
      <c r="F877" s="62">
        <f t="shared" si="23"/>
        <v>29.903548699758691</v>
      </c>
      <c r="G877" s="21">
        <v>5219</v>
      </c>
      <c r="H877" s="123">
        <v>0</v>
      </c>
    </row>
    <row r="878" spans="1:9" x14ac:dyDescent="0.3">
      <c r="A878" s="14" t="s">
        <v>53</v>
      </c>
      <c r="B878" s="12" t="s">
        <v>191</v>
      </c>
      <c r="C878" s="15">
        <v>230581114</v>
      </c>
      <c r="D878" s="71">
        <v>27386488</v>
      </c>
      <c r="E878" s="17">
        <f t="shared" si="22"/>
        <v>203194626</v>
      </c>
      <c r="F878" s="62">
        <f t="shared" si="23"/>
        <v>11.877160069579681</v>
      </c>
      <c r="G878" s="21">
        <v>5668</v>
      </c>
      <c r="H878" s="123">
        <v>0</v>
      </c>
      <c r="I878" s="133"/>
    </row>
    <row r="879" spans="1:9" x14ac:dyDescent="0.3">
      <c r="A879" s="14" t="s">
        <v>55</v>
      </c>
      <c r="B879" s="12" t="s">
        <v>177</v>
      </c>
      <c r="C879" s="15">
        <v>55607654</v>
      </c>
      <c r="D879" s="71">
        <v>21886589</v>
      </c>
      <c r="E879" s="17">
        <f t="shared" si="22"/>
        <v>33721065</v>
      </c>
      <c r="F879" s="62">
        <f t="shared" si="23"/>
        <v>39.358950478292073</v>
      </c>
      <c r="G879" s="21">
        <v>1227</v>
      </c>
      <c r="H879" s="123">
        <v>0</v>
      </c>
    </row>
    <row r="880" spans="1:9" x14ac:dyDescent="0.3">
      <c r="A880" s="14" t="s">
        <v>57</v>
      </c>
      <c r="B880" s="12" t="s">
        <v>160</v>
      </c>
      <c r="C880" s="15">
        <v>36729335</v>
      </c>
      <c r="D880" s="71">
        <v>36729335</v>
      </c>
      <c r="E880" s="17">
        <f t="shared" si="22"/>
        <v>0</v>
      </c>
      <c r="F880" s="62">
        <f t="shared" si="23"/>
        <v>100</v>
      </c>
      <c r="G880" s="21">
        <v>1421</v>
      </c>
      <c r="H880" s="123" t="s">
        <v>21</v>
      </c>
    </row>
    <row r="881" spans="1:9" x14ac:dyDescent="0.3">
      <c r="A881" s="95"/>
      <c r="B881" s="12"/>
      <c r="C881" s="15"/>
      <c r="D881" s="71"/>
      <c r="E881" s="17"/>
      <c r="F881" s="81"/>
      <c r="G881" s="19"/>
      <c r="H881" s="13"/>
    </row>
    <row r="882" spans="1:9" x14ac:dyDescent="0.3">
      <c r="A882" s="597" t="s">
        <v>17</v>
      </c>
      <c r="B882" s="532"/>
      <c r="C882" s="27">
        <f>SUM(C874:C881)</f>
        <v>965449933</v>
      </c>
      <c r="D882" s="64">
        <f>SUM(D874:D881)</f>
        <v>317767415</v>
      </c>
      <c r="E882" s="72">
        <f>SUM(E874:E881)</f>
        <v>647682518</v>
      </c>
      <c r="F882" s="134">
        <f>SUM(D882/C882*100)</f>
        <v>32.913919628393614</v>
      </c>
      <c r="G882" s="98">
        <f>SUM(G874:G881)</f>
        <v>23615</v>
      </c>
      <c r="H882" s="135">
        <v>2</v>
      </c>
    </row>
    <row r="883" spans="1:9" x14ac:dyDescent="0.3">
      <c r="A883" s="548"/>
      <c r="B883" s="549"/>
      <c r="C883" s="15"/>
      <c r="D883" s="71"/>
      <c r="E883" s="17"/>
      <c r="F883" s="81"/>
      <c r="G883" s="19"/>
      <c r="H883" s="116"/>
    </row>
    <row r="884" spans="1:9" ht="19.5" thickBot="1" x14ac:dyDescent="0.35">
      <c r="A884" s="533" t="s">
        <v>31</v>
      </c>
      <c r="B884" s="534"/>
      <c r="C884" s="84">
        <f>C871+C882</f>
        <v>2081114262</v>
      </c>
      <c r="D884" s="85">
        <f>D882+D871</f>
        <v>653613651</v>
      </c>
      <c r="E884" s="48">
        <f>E882+E871</f>
        <v>1427500611</v>
      </c>
      <c r="F884" s="99">
        <f>SUM(D884/C884*100)</f>
        <v>31.406908449700488</v>
      </c>
      <c r="G884" s="86">
        <f>G871+G882</f>
        <v>52892</v>
      </c>
      <c r="H884" s="136">
        <f>H871+H882</f>
        <v>2</v>
      </c>
    </row>
    <row r="886" spans="1:9" x14ac:dyDescent="0.3">
      <c r="D886" s="529"/>
      <c r="E886" s="529"/>
      <c r="F886" s="529"/>
      <c r="G886" s="529"/>
      <c r="H886" s="529"/>
      <c r="I886" s="52"/>
    </row>
    <row r="887" spans="1:9" x14ac:dyDescent="0.3">
      <c r="D887" s="529" t="s">
        <v>32</v>
      </c>
      <c r="E887" s="529"/>
      <c r="F887" s="529"/>
      <c r="G887" s="529"/>
      <c r="H887" s="529"/>
      <c r="I887" s="52"/>
    </row>
    <row r="888" spans="1:9" x14ac:dyDescent="0.3">
      <c r="D888" s="529" t="s">
        <v>33</v>
      </c>
      <c r="E888" s="529"/>
      <c r="F888" s="529"/>
      <c r="G888" s="529"/>
      <c r="H888" s="529"/>
      <c r="I888" s="87"/>
    </row>
    <row r="889" spans="1:9" x14ac:dyDescent="0.3">
      <c r="D889" s="529"/>
      <c r="E889" s="529"/>
      <c r="F889" s="529"/>
      <c r="G889" s="529"/>
      <c r="H889" s="529"/>
      <c r="I889" s="3"/>
    </row>
    <row r="890" spans="1:9" x14ac:dyDescent="0.3">
      <c r="E890" s="3"/>
      <c r="F890" s="3"/>
      <c r="G890" s="3"/>
      <c r="H890" s="3"/>
      <c r="I890" s="3"/>
    </row>
    <row r="891" spans="1:9" x14ac:dyDescent="0.3">
      <c r="E891" s="3"/>
      <c r="F891" s="3"/>
      <c r="G891" s="3"/>
      <c r="H891" s="3"/>
      <c r="I891" s="3"/>
    </row>
    <row r="892" spans="1:9" x14ac:dyDescent="0.3">
      <c r="D892" s="530" t="s">
        <v>34</v>
      </c>
      <c r="E892" s="530"/>
      <c r="F892" s="530"/>
      <c r="G892" s="530"/>
      <c r="H892" s="530"/>
      <c r="I892" s="88"/>
    </row>
    <row r="893" spans="1:9" x14ac:dyDescent="0.3">
      <c r="D893" s="529" t="s">
        <v>35</v>
      </c>
      <c r="E893" s="529"/>
      <c r="F893" s="529"/>
      <c r="G893" s="529"/>
      <c r="H893" s="529"/>
      <c r="I893" s="52"/>
    </row>
    <row r="894" spans="1:9" x14ac:dyDescent="0.3">
      <c r="D894" s="529" t="s">
        <v>36</v>
      </c>
      <c r="E894" s="529"/>
      <c r="F894" s="529"/>
      <c r="G894" s="529"/>
      <c r="H894" s="529"/>
      <c r="I894" s="52"/>
    </row>
    <row r="936" spans="1:8" x14ac:dyDescent="0.3">
      <c r="A936" s="515" t="s">
        <v>0</v>
      </c>
      <c r="B936" s="515"/>
      <c r="C936" s="515"/>
      <c r="D936" s="515"/>
      <c r="E936" s="515"/>
      <c r="F936" s="515"/>
      <c r="G936" s="515"/>
      <c r="H936" s="515"/>
    </row>
    <row r="937" spans="1:8" x14ac:dyDescent="0.3">
      <c r="A937" s="529" t="s">
        <v>192</v>
      </c>
      <c r="B937" s="529"/>
      <c r="C937" s="529"/>
      <c r="D937" s="529"/>
      <c r="E937" s="529"/>
      <c r="F937" s="529"/>
      <c r="G937" s="529"/>
      <c r="H937" s="529"/>
    </row>
    <row r="938" spans="1:8" x14ac:dyDescent="0.3">
      <c r="A938" s="515" t="s">
        <v>376</v>
      </c>
      <c r="B938" s="515"/>
      <c r="C938" s="515"/>
      <c r="D938" s="515"/>
      <c r="E938" s="515"/>
      <c r="F938" s="515"/>
      <c r="G938" s="515"/>
      <c r="H938" s="515"/>
    </row>
    <row r="939" spans="1:8" ht="19.5" thickBot="1" x14ac:dyDescent="0.35">
      <c r="A939" s="54"/>
      <c r="B939" s="54"/>
      <c r="C939" s="54"/>
      <c r="D939" s="54"/>
      <c r="E939" s="54"/>
      <c r="F939" s="54"/>
      <c r="G939" s="54"/>
    </row>
    <row r="940" spans="1:8" x14ac:dyDescent="0.3">
      <c r="A940" s="535" t="s">
        <v>2</v>
      </c>
      <c r="B940" s="594" t="s">
        <v>3</v>
      </c>
      <c r="C940" s="521" t="s">
        <v>4</v>
      </c>
      <c r="D940" s="539" t="s">
        <v>5</v>
      </c>
      <c r="E940" s="539" t="s">
        <v>6</v>
      </c>
      <c r="F940" s="541" t="s">
        <v>7</v>
      </c>
      <c r="G940" s="55" t="s">
        <v>8</v>
      </c>
      <c r="H940" s="543" t="s">
        <v>9</v>
      </c>
    </row>
    <row r="941" spans="1:8" x14ac:dyDescent="0.3">
      <c r="A941" s="545"/>
      <c r="B941" s="596"/>
      <c r="C941" s="522"/>
      <c r="D941" s="546"/>
      <c r="E941" s="546"/>
      <c r="F941" s="547"/>
      <c r="G941" s="80" t="s">
        <v>10</v>
      </c>
      <c r="H941" s="544"/>
    </row>
    <row r="942" spans="1:8" x14ac:dyDescent="0.3">
      <c r="A942" s="7" t="s">
        <v>11</v>
      </c>
      <c r="B942" s="8" t="s">
        <v>12</v>
      </c>
      <c r="C942" s="9"/>
      <c r="D942" s="10"/>
      <c r="E942" s="11"/>
      <c r="F942" s="89"/>
      <c r="G942" s="12"/>
      <c r="H942" s="13"/>
    </row>
    <row r="943" spans="1:8" x14ac:dyDescent="0.3">
      <c r="A943" s="14" t="s">
        <v>129</v>
      </c>
      <c r="B943" s="12" t="s">
        <v>193</v>
      </c>
      <c r="C943" s="15">
        <v>282138780</v>
      </c>
      <c r="D943" s="71">
        <v>17464309</v>
      </c>
      <c r="E943" s="17">
        <f>C943-D943</f>
        <v>264674471</v>
      </c>
      <c r="F943" s="62">
        <f>D943/C943*100</f>
        <v>6.1899711198864615</v>
      </c>
      <c r="G943" s="21">
        <v>6000</v>
      </c>
      <c r="H943" s="123">
        <v>0</v>
      </c>
    </row>
    <row r="944" spans="1:8" x14ac:dyDescent="0.3">
      <c r="A944" s="14" t="s">
        <v>131</v>
      </c>
      <c r="B944" s="12" t="s">
        <v>194</v>
      </c>
      <c r="C944" s="15">
        <v>231445503</v>
      </c>
      <c r="D944" s="71">
        <v>41715336</v>
      </c>
      <c r="E944" s="17">
        <f>C944-D944</f>
        <v>189730167</v>
      </c>
      <c r="F944" s="62">
        <f>D944/C944*100</f>
        <v>18.023826542008898</v>
      </c>
      <c r="G944" s="21">
        <v>6098</v>
      </c>
      <c r="H944" s="123">
        <v>0</v>
      </c>
    </row>
    <row r="945" spans="1:8" x14ac:dyDescent="0.3">
      <c r="A945" s="14" t="s">
        <v>133</v>
      </c>
      <c r="B945" s="12" t="s">
        <v>195</v>
      </c>
      <c r="C945" s="15">
        <v>326160812</v>
      </c>
      <c r="D945" s="61">
        <v>326160812</v>
      </c>
      <c r="E945" s="17">
        <f>C945-D945</f>
        <v>0</v>
      </c>
      <c r="F945" s="62">
        <f>D945/C945*100</f>
        <v>100</v>
      </c>
      <c r="G945" s="21">
        <v>9185</v>
      </c>
      <c r="H945" s="123" t="s">
        <v>21</v>
      </c>
    </row>
    <row r="946" spans="1:8" x14ac:dyDescent="0.3">
      <c r="A946" s="14" t="s">
        <v>147</v>
      </c>
      <c r="B946" s="12" t="s">
        <v>196</v>
      </c>
      <c r="C946" s="15">
        <v>229392874</v>
      </c>
      <c r="D946" s="61">
        <v>94778412</v>
      </c>
      <c r="E946" s="17">
        <f>C946-D946</f>
        <v>134614462</v>
      </c>
      <c r="F946" s="62">
        <f>D946/C946*100</f>
        <v>41.317068986197015</v>
      </c>
      <c r="G946" s="21">
        <v>7922</v>
      </c>
      <c r="H946" s="123">
        <v>0</v>
      </c>
    </row>
    <row r="947" spans="1:8" x14ac:dyDescent="0.3">
      <c r="A947" s="14" t="s">
        <v>43</v>
      </c>
      <c r="B947" s="12" t="s">
        <v>197</v>
      </c>
      <c r="C947" s="15">
        <v>187296776</v>
      </c>
      <c r="D947" s="61">
        <v>124464</v>
      </c>
      <c r="E947" s="17">
        <f>C947-D947</f>
        <v>187172312</v>
      </c>
      <c r="F947" s="62">
        <f>D947/C947*100</f>
        <v>6.6452825648210839E-2</v>
      </c>
      <c r="G947" s="21">
        <v>6890</v>
      </c>
      <c r="H947" s="123">
        <v>0</v>
      </c>
    </row>
    <row r="948" spans="1:8" x14ac:dyDescent="0.3">
      <c r="A948" s="14"/>
      <c r="B948" s="12"/>
      <c r="C948" s="15"/>
      <c r="D948" s="61"/>
      <c r="E948" s="17"/>
      <c r="F948" s="81"/>
      <c r="G948" s="21"/>
      <c r="H948" s="13"/>
    </row>
    <row r="949" spans="1:8" x14ac:dyDescent="0.3">
      <c r="A949" s="597" t="s">
        <v>17</v>
      </c>
      <c r="B949" s="532"/>
      <c r="C949" s="27">
        <f>SUM(C943:C948)</f>
        <v>1256434745</v>
      </c>
      <c r="D949" s="63">
        <f>SUM(D943:D948)</f>
        <v>480243333</v>
      </c>
      <c r="E949" s="72">
        <f>SUM(E943:E948)</f>
        <v>776191412</v>
      </c>
      <c r="F949" s="117">
        <f>SUM(D949/C949*100)</f>
        <v>38.222703957458606</v>
      </c>
      <c r="G949" s="66">
        <f>SUM(G943:G948)</f>
        <v>36095</v>
      </c>
      <c r="H949" s="125">
        <v>1</v>
      </c>
    </row>
    <row r="950" spans="1:8" x14ac:dyDescent="0.3">
      <c r="A950" s="32"/>
      <c r="B950" s="12"/>
      <c r="C950" s="15"/>
      <c r="D950" s="61"/>
      <c r="E950" s="17"/>
      <c r="F950" s="81"/>
      <c r="G950" s="21"/>
      <c r="H950" s="13"/>
    </row>
    <row r="951" spans="1:8" x14ac:dyDescent="0.3">
      <c r="A951" s="32" t="s">
        <v>18</v>
      </c>
      <c r="B951" s="35" t="s">
        <v>19</v>
      </c>
      <c r="C951" s="15"/>
      <c r="D951" s="61"/>
      <c r="E951" s="17"/>
      <c r="F951" s="81"/>
      <c r="G951" s="21"/>
      <c r="H951" s="13"/>
    </row>
    <row r="952" spans="1:8" x14ac:dyDescent="0.3">
      <c r="A952" s="14" t="s">
        <v>45</v>
      </c>
      <c r="B952" s="12" t="s">
        <v>198</v>
      </c>
      <c r="C952" s="15">
        <v>74733530</v>
      </c>
      <c r="D952" s="61">
        <v>31482890</v>
      </c>
      <c r="E952" s="17">
        <f>C952-D952</f>
        <v>43250640</v>
      </c>
      <c r="F952" s="62">
        <f>D952/C952*100</f>
        <v>42.126860593899416</v>
      </c>
      <c r="G952" s="21">
        <v>2602</v>
      </c>
      <c r="H952" s="123">
        <v>0</v>
      </c>
    </row>
    <row r="953" spans="1:8" x14ac:dyDescent="0.3">
      <c r="A953" s="14" t="s">
        <v>47</v>
      </c>
      <c r="B953" s="12" t="s">
        <v>199</v>
      </c>
      <c r="C953" s="15">
        <v>70159973</v>
      </c>
      <c r="D953" s="61">
        <v>29474314</v>
      </c>
      <c r="E953" s="17">
        <f>C953-D953</f>
        <v>40685659</v>
      </c>
      <c r="F953" s="62">
        <f>D953/C953*100</f>
        <v>42.010155847693952</v>
      </c>
      <c r="G953" s="21">
        <v>2374</v>
      </c>
      <c r="H953" s="123">
        <v>0</v>
      </c>
    </row>
    <row r="954" spans="1:8" x14ac:dyDescent="0.3">
      <c r="A954" s="14" t="s">
        <v>49</v>
      </c>
      <c r="B954" s="12" t="s">
        <v>200</v>
      </c>
      <c r="C954" s="15">
        <v>76624820</v>
      </c>
      <c r="D954" s="61">
        <v>32250490</v>
      </c>
      <c r="E954" s="17">
        <f>C954-D954</f>
        <v>44374330</v>
      </c>
      <c r="F954" s="62">
        <f>D954/C954*100</f>
        <v>42.088829702960481</v>
      </c>
      <c r="G954" s="21">
        <v>2408</v>
      </c>
      <c r="H954" s="123">
        <v>0</v>
      </c>
    </row>
    <row r="955" spans="1:8" x14ac:dyDescent="0.3">
      <c r="A955" s="95"/>
      <c r="B955" s="12"/>
      <c r="C955" s="15"/>
      <c r="D955" s="71"/>
      <c r="E955" s="17"/>
      <c r="F955" s="81"/>
      <c r="G955" s="19"/>
      <c r="H955" s="13"/>
    </row>
    <row r="956" spans="1:8" x14ac:dyDescent="0.3">
      <c r="A956" s="597" t="s">
        <v>17</v>
      </c>
      <c r="B956" s="532"/>
      <c r="C956" s="27">
        <f>SUM(C952:C955)</f>
        <v>221518323</v>
      </c>
      <c r="D956" s="64">
        <f>SUM(D952:D955)</f>
        <v>93207694</v>
      </c>
      <c r="E956" s="72">
        <f>SUM(E952:E955)</f>
        <v>128310629</v>
      </c>
      <c r="F956" s="117">
        <f>D956/C956*100</f>
        <v>42.076742337923896</v>
      </c>
      <c r="G956" s="98">
        <f>SUM(G952:G955)</f>
        <v>7384</v>
      </c>
      <c r="H956" s="125">
        <v>0</v>
      </c>
    </row>
    <row r="957" spans="1:8" x14ac:dyDescent="0.3">
      <c r="A957" s="548"/>
      <c r="B957" s="549"/>
      <c r="C957" s="15"/>
      <c r="D957" s="71"/>
      <c r="E957" s="17"/>
      <c r="F957" s="44"/>
      <c r="G957" s="19"/>
      <c r="H957" s="13"/>
    </row>
    <row r="958" spans="1:8" ht="19.5" thickBot="1" x14ac:dyDescent="0.35">
      <c r="A958" s="533" t="s">
        <v>31</v>
      </c>
      <c r="B958" s="534"/>
      <c r="C958" s="84">
        <f>C949+C956</f>
        <v>1477953068</v>
      </c>
      <c r="D958" s="85">
        <f>D949+D956</f>
        <v>573451027</v>
      </c>
      <c r="E958" s="48">
        <f>E949+E956</f>
        <v>904502041</v>
      </c>
      <c r="F958" s="99">
        <f>D958/C958*100</f>
        <v>38.800354315445688</v>
      </c>
      <c r="G958" s="86">
        <f>G949+G956</f>
        <v>43479</v>
      </c>
      <c r="H958" s="138">
        <f>H949+H956</f>
        <v>1</v>
      </c>
    </row>
    <row r="959" spans="1:8" x14ac:dyDescent="0.3">
      <c r="H959" s="2" t="s">
        <v>378</v>
      </c>
    </row>
    <row r="961" spans="4:9" x14ac:dyDescent="0.3">
      <c r="D961" s="529"/>
      <c r="E961" s="529"/>
      <c r="F961" s="529"/>
      <c r="G961" s="529"/>
      <c r="H961" s="529"/>
      <c r="I961" s="52"/>
    </row>
    <row r="962" spans="4:9" x14ac:dyDescent="0.3">
      <c r="D962" s="529" t="s">
        <v>142</v>
      </c>
      <c r="E962" s="529"/>
      <c r="F962" s="529"/>
      <c r="G962" s="529"/>
      <c r="H962" s="529"/>
      <c r="I962" s="52"/>
    </row>
    <row r="963" spans="4:9" x14ac:dyDescent="0.3">
      <c r="D963" s="529" t="s">
        <v>33</v>
      </c>
      <c r="E963" s="529"/>
      <c r="F963" s="529"/>
      <c r="G963" s="529"/>
      <c r="H963" s="529"/>
      <c r="I963" s="87"/>
    </row>
    <row r="964" spans="4:9" x14ac:dyDescent="0.3">
      <c r="D964" s="529"/>
      <c r="E964" s="529"/>
      <c r="F964" s="529"/>
      <c r="G964" s="529"/>
      <c r="H964" s="529"/>
      <c r="I964" s="3"/>
    </row>
    <row r="965" spans="4:9" x14ac:dyDescent="0.3">
      <c r="E965" s="3"/>
      <c r="F965" s="3"/>
      <c r="G965" s="3"/>
      <c r="H965" s="3"/>
      <c r="I965" s="3"/>
    </row>
    <row r="966" spans="4:9" x14ac:dyDescent="0.3">
      <c r="E966" s="3"/>
      <c r="F966" s="3"/>
      <c r="G966" s="3"/>
      <c r="H966" s="3"/>
      <c r="I966" s="3"/>
    </row>
    <row r="967" spans="4:9" x14ac:dyDescent="0.3">
      <c r="D967" s="530" t="s">
        <v>34</v>
      </c>
      <c r="E967" s="530"/>
      <c r="F967" s="530"/>
      <c r="G967" s="530"/>
      <c r="H967" s="530"/>
      <c r="I967" s="88"/>
    </row>
    <row r="968" spans="4:9" x14ac:dyDescent="0.3">
      <c r="D968" s="529" t="s">
        <v>35</v>
      </c>
      <c r="E968" s="529"/>
      <c r="F968" s="529"/>
      <c r="G968" s="529"/>
      <c r="H968" s="529"/>
      <c r="I968" s="52"/>
    </row>
    <row r="969" spans="4:9" x14ac:dyDescent="0.3">
      <c r="D969" s="529" t="s">
        <v>36</v>
      </c>
      <c r="E969" s="529"/>
      <c r="F969" s="529"/>
      <c r="G969" s="529"/>
      <c r="H969" s="529"/>
      <c r="I969" s="52"/>
    </row>
    <row r="1016" spans="1:8" x14ac:dyDescent="0.3">
      <c r="A1016" s="515" t="s">
        <v>0</v>
      </c>
      <c r="B1016" s="515"/>
      <c r="C1016" s="515"/>
      <c r="D1016" s="515"/>
      <c r="E1016" s="515"/>
      <c r="F1016" s="515"/>
      <c r="G1016" s="515"/>
      <c r="H1016" s="515"/>
    </row>
    <row r="1017" spans="1:8" x14ac:dyDescent="0.3">
      <c r="A1017" s="529" t="s">
        <v>201</v>
      </c>
      <c r="B1017" s="529"/>
      <c r="C1017" s="529"/>
      <c r="D1017" s="529"/>
      <c r="E1017" s="529"/>
      <c r="F1017" s="529"/>
      <c r="G1017" s="529"/>
      <c r="H1017" s="529"/>
    </row>
    <row r="1018" spans="1:8" x14ac:dyDescent="0.3">
      <c r="A1018" s="515" t="s">
        <v>376</v>
      </c>
      <c r="B1018" s="515"/>
      <c r="C1018" s="515"/>
      <c r="D1018" s="515"/>
      <c r="E1018" s="515"/>
      <c r="F1018" s="515"/>
      <c r="G1018" s="515"/>
      <c r="H1018" s="515"/>
    </row>
    <row r="1019" spans="1:8" ht="19.5" thickBot="1" x14ac:dyDescent="0.35">
      <c r="A1019" s="3"/>
      <c r="B1019" s="3"/>
      <c r="C1019" s="4"/>
      <c r="D1019" s="1"/>
      <c r="E1019" s="1"/>
      <c r="F1019" s="1"/>
      <c r="G1019" s="1"/>
    </row>
    <row r="1020" spans="1:8" x14ac:dyDescent="0.3">
      <c r="A1020" s="535" t="s">
        <v>2</v>
      </c>
      <c r="B1020" s="594" t="s">
        <v>3</v>
      </c>
      <c r="C1020" s="521" t="s">
        <v>4</v>
      </c>
      <c r="D1020" s="539" t="s">
        <v>5</v>
      </c>
      <c r="E1020" s="539" t="s">
        <v>6</v>
      </c>
      <c r="F1020" s="541" t="s">
        <v>7</v>
      </c>
      <c r="G1020" s="55" t="s">
        <v>8</v>
      </c>
      <c r="H1020" s="543" t="s">
        <v>9</v>
      </c>
    </row>
    <row r="1021" spans="1:8" x14ac:dyDescent="0.3">
      <c r="A1021" s="545"/>
      <c r="B1021" s="596"/>
      <c r="C1021" s="522"/>
      <c r="D1021" s="546"/>
      <c r="E1021" s="546"/>
      <c r="F1021" s="547"/>
      <c r="G1021" s="80" t="s">
        <v>10</v>
      </c>
      <c r="H1021" s="544"/>
    </row>
    <row r="1022" spans="1:8" x14ac:dyDescent="0.3">
      <c r="A1022" s="7" t="s">
        <v>11</v>
      </c>
      <c r="B1022" s="8" t="s">
        <v>12</v>
      </c>
      <c r="C1022" s="9"/>
      <c r="D1022" s="10"/>
      <c r="E1022" s="11"/>
      <c r="F1022" s="10"/>
      <c r="G1022" s="10"/>
      <c r="H1022" s="13"/>
    </row>
    <row r="1023" spans="1:8" x14ac:dyDescent="0.3">
      <c r="A1023" s="14" t="s">
        <v>129</v>
      </c>
      <c r="B1023" s="12" t="s">
        <v>202</v>
      </c>
      <c r="C1023" s="15">
        <v>251370402</v>
      </c>
      <c r="D1023" s="21">
        <v>50434641</v>
      </c>
      <c r="E1023" s="17">
        <f>C1023-D1023</f>
        <v>200935761</v>
      </c>
      <c r="F1023" s="62">
        <f>D1023/C1023*100</f>
        <v>20.063874107183072</v>
      </c>
      <c r="G1023" s="19">
        <v>3880</v>
      </c>
      <c r="H1023" s="123">
        <v>0</v>
      </c>
    </row>
    <row r="1024" spans="1:8" x14ac:dyDescent="0.3">
      <c r="A1024" s="14" t="s">
        <v>131</v>
      </c>
      <c r="B1024" s="12" t="s">
        <v>203</v>
      </c>
      <c r="C1024" s="15">
        <v>279472323</v>
      </c>
      <c r="D1024" s="21">
        <v>1828075</v>
      </c>
      <c r="E1024" s="17">
        <f>C1024-D1024</f>
        <v>277644248</v>
      </c>
      <c r="F1024" s="62">
        <f>D1024/C1024*100</f>
        <v>0.65411665111467943</v>
      </c>
      <c r="G1024" s="19">
        <v>4165</v>
      </c>
      <c r="H1024" s="123">
        <v>0</v>
      </c>
    </row>
    <row r="1025" spans="1:8" x14ac:dyDescent="0.3">
      <c r="A1025" s="14" t="s">
        <v>133</v>
      </c>
      <c r="B1025" s="12" t="s">
        <v>204</v>
      </c>
      <c r="C1025" s="15">
        <v>231492729</v>
      </c>
      <c r="D1025" s="21">
        <v>1131458</v>
      </c>
      <c r="E1025" s="17">
        <f>C1025-D1025</f>
        <v>230361271</v>
      </c>
      <c r="F1025" s="62">
        <f>D1025/C1025*100</f>
        <v>0.48876610720676239</v>
      </c>
      <c r="G1025" s="19">
        <v>5447</v>
      </c>
      <c r="H1025" s="123">
        <v>0</v>
      </c>
    </row>
    <row r="1026" spans="1:8" x14ac:dyDescent="0.3">
      <c r="A1026" s="14" t="s">
        <v>147</v>
      </c>
      <c r="B1026" s="12" t="s">
        <v>205</v>
      </c>
      <c r="C1026" s="15">
        <v>171282823</v>
      </c>
      <c r="D1026" s="21">
        <v>310726</v>
      </c>
      <c r="E1026" s="17">
        <f>C1026-D1026</f>
        <v>170972097</v>
      </c>
      <c r="F1026" s="62">
        <f>D1026/C1026*100</f>
        <v>0.18141106887291319</v>
      </c>
      <c r="G1026" s="19">
        <v>4443</v>
      </c>
      <c r="H1026" s="123">
        <v>0</v>
      </c>
    </row>
    <row r="1027" spans="1:8" x14ac:dyDescent="0.3">
      <c r="A1027" s="14" t="s">
        <v>43</v>
      </c>
      <c r="B1027" s="12" t="s">
        <v>206</v>
      </c>
      <c r="C1027" s="15">
        <v>1358865668</v>
      </c>
      <c r="D1027" s="21">
        <v>18177129</v>
      </c>
      <c r="E1027" s="17">
        <f>C1027-D1027</f>
        <v>1340688539</v>
      </c>
      <c r="F1027" s="62">
        <f>D1027/C1027*100</f>
        <v>1.3376693096348062</v>
      </c>
      <c r="G1027" s="21">
        <v>6244</v>
      </c>
      <c r="H1027" s="123">
        <v>0</v>
      </c>
    </row>
    <row r="1028" spans="1:8" x14ac:dyDescent="0.3">
      <c r="A1028" s="14"/>
      <c r="B1028" s="12"/>
      <c r="C1028" s="15"/>
      <c r="D1028" s="21"/>
      <c r="E1028" s="17"/>
      <c r="F1028" s="81"/>
      <c r="G1028" s="21"/>
      <c r="H1028" s="116"/>
    </row>
    <row r="1029" spans="1:8" x14ac:dyDescent="0.3">
      <c r="A1029" s="597" t="s">
        <v>17</v>
      </c>
      <c r="B1029" s="532"/>
      <c r="C1029" s="27">
        <f>SUM(C1023:C1028)</f>
        <v>2292483945</v>
      </c>
      <c r="D1029" s="66">
        <f>SUM(D1023:D1028)</f>
        <v>71882029</v>
      </c>
      <c r="E1029" s="72">
        <f>SUM(E1023:E1028)</f>
        <v>2220601916</v>
      </c>
      <c r="F1029" s="117">
        <f>D1029/C1029*100</f>
        <v>3.1355521226998166</v>
      </c>
      <c r="G1029" s="66">
        <f>SUM(G1023:G1028)</f>
        <v>24179</v>
      </c>
      <c r="H1029" s="104">
        <v>0</v>
      </c>
    </row>
    <row r="1030" spans="1:8" x14ac:dyDescent="0.3">
      <c r="A1030" s="32"/>
      <c r="B1030" s="12"/>
      <c r="C1030" s="15"/>
      <c r="D1030" s="21"/>
      <c r="E1030" s="17"/>
      <c r="F1030" s="81"/>
      <c r="G1030" s="21"/>
      <c r="H1030" s="116"/>
    </row>
    <row r="1031" spans="1:8" x14ac:dyDescent="0.3">
      <c r="A1031" s="32" t="s">
        <v>18</v>
      </c>
      <c r="B1031" s="35" t="s">
        <v>19</v>
      </c>
      <c r="C1031" s="15"/>
      <c r="D1031" s="21"/>
      <c r="E1031" s="17"/>
      <c r="F1031" s="81"/>
      <c r="G1031" s="21"/>
      <c r="H1031" s="116"/>
    </row>
    <row r="1032" spans="1:8" x14ac:dyDescent="0.3">
      <c r="A1032" s="14">
        <v>6</v>
      </c>
      <c r="B1032" s="12" t="s">
        <v>207</v>
      </c>
      <c r="C1032" s="15">
        <v>132549863</v>
      </c>
      <c r="D1032" s="21">
        <v>427924</v>
      </c>
      <c r="E1032" s="17">
        <f t="shared" ref="E1032:E1039" si="24">C1032-D1032</f>
        <v>132121939</v>
      </c>
      <c r="F1032" s="62">
        <f t="shared" ref="F1032:F1039" si="25">D1032/C1032*100</f>
        <v>0.32284001681691665</v>
      </c>
      <c r="G1032" s="21">
        <v>2893</v>
      </c>
      <c r="H1032" s="123">
        <v>0</v>
      </c>
    </row>
    <row r="1033" spans="1:8" x14ac:dyDescent="0.3">
      <c r="A1033" s="14">
        <v>7</v>
      </c>
      <c r="B1033" s="12" t="s">
        <v>208</v>
      </c>
      <c r="C1033" s="15">
        <v>191705564</v>
      </c>
      <c r="D1033" s="21">
        <v>638610</v>
      </c>
      <c r="E1033" s="17">
        <f t="shared" si="24"/>
        <v>191066954</v>
      </c>
      <c r="F1033" s="62">
        <f t="shared" si="25"/>
        <v>0.33312022180013512</v>
      </c>
      <c r="G1033" s="21">
        <v>4114</v>
      </c>
      <c r="H1033" s="123">
        <v>0</v>
      </c>
    </row>
    <row r="1034" spans="1:8" x14ac:dyDescent="0.3">
      <c r="A1034" s="14">
        <v>8</v>
      </c>
      <c r="B1034" s="12" t="s">
        <v>106</v>
      </c>
      <c r="C1034" s="15">
        <v>35174356</v>
      </c>
      <c r="D1034" s="61">
        <v>35174356</v>
      </c>
      <c r="E1034" s="17">
        <f t="shared" si="24"/>
        <v>0</v>
      </c>
      <c r="F1034" s="62">
        <f t="shared" si="25"/>
        <v>100</v>
      </c>
      <c r="G1034" s="21">
        <v>996</v>
      </c>
      <c r="H1034" s="123" t="s">
        <v>21</v>
      </c>
    </row>
    <row r="1035" spans="1:8" x14ac:dyDescent="0.3">
      <c r="A1035" s="14">
        <v>9</v>
      </c>
      <c r="B1035" s="12" t="s">
        <v>209</v>
      </c>
      <c r="C1035" s="15">
        <v>102673940</v>
      </c>
      <c r="D1035" s="21">
        <v>60749</v>
      </c>
      <c r="E1035" s="17">
        <f t="shared" si="24"/>
        <v>102613191</v>
      </c>
      <c r="F1035" s="62">
        <f t="shared" si="25"/>
        <v>5.9166912266150493E-2</v>
      </c>
      <c r="G1035" s="21">
        <v>2404</v>
      </c>
      <c r="H1035" s="123">
        <v>0</v>
      </c>
    </row>
    <row r="1036" spans="1:8" x14ac:dyDescent="0.3">
      <c r="A1036" s="14">
        <v>10</v>
      </c>
      <c r="B1036" s="12" t="s">
        <v>210</v>
      </c>
      <c r="C1036" s="15">
        <v>53962213</v>
      </c>
      <c r="D1036" s="61">
        <v>53962213</v>
      </c>
      <c r="E1036" s="17">
        <f t="shared" si="24"/>
        <v>0</v>
      </c>
      <c r="F1036" s="62">
        <f t="shared" si="25"/>
        <v>100</v>
      </c>
      <c r="G1036" s="21">
        <v>1512</v>
      </c>
      <c r="H1036" s="123" t="s">
        <v>21</v>
      </c>
    </row>
    <row r="1037" spans="1:8" x14ac:dyDescent="0.3">
      <c r="A1037" s="14">
        <v>11</v>
      </c>
      <c r="B1037" s="12" t="s">
        <v>211</v>
      </c>
      <c r="C1037" s="15">
        <v>92076920</v>
      </c>
      <c r="D1037" s="61">
        <v>92076920</v>
      </c>
      <c r="E1037" s="17">
        <f t="shared" si="24"/>
        <v>0</v>
      </c>
      <c r="F1037" s="62">
        <f t="shared" si="25"/>
        <v>100</v>
      </c>
      <c r="G1037" s="21">
        <v>2787</v>
      </c>
      <c r="H1037" s="123" t="s">
        <v>21</v>
      </c>
    </row>
    <row r="1038" spans="1:8" x14ac:dyDescent="0.3">
      <c r="A1038" s="14">
        <v>12</v>
      </c>
      <c r="B1038" s="12" t="s">
        <v>212</v>
      </c>
      <c r="C1038" s="15">
        <v>72584435</v>
      </c>
      <c r="D1038" s="21">
        <v>0</v>
      </c>
      <c r="E1038" s="17">
        <f t="shared" si="24"/>
        <v>72584435</v>
      </c>
      <c r="F1038" s="62">
        <f t="shared" si="25"/>
        <v>0</v>
      </c>
      <c r="G1038" s="21">
        <v>2061</v>
      </c>
      <c r="H1038" s="123">
        <v>0</v>
      </c>
    </row>
    <row r="1039" spans="1:8" x14ac:dyDescent="0.3">
      <c r="A1039" s="95">
        <v>13</v>
      </c>
      <c r="B1039" s="12" t="s">
        <v>213</v>
      </c>
      <c r="C1039" s="15">
        <v>127923483</v>
      </c>
      <c r="D1039" s="61">
        <v>31294501</v>
      </c>
      <c r="E1039" s="17">
        <f t="shared" si="24"/>
        <v>96628982</v>
      </c>
      <c r="F1039" s="62">
        <f t="shared" si="25"/>
        <v>24.463452890819116</v>
      </c>
      <c r="G1039" s="19">
        <v>2895</v>
      </c>
      <c r="H1039" s="123">
        <v>0</v>
      </c>
    </row>
    <row r="1040" spans="1:8" x14ac:dyDescent="0.3">
      <c r="A1040" s="95"/>
      <c r="B1040" s="12"/>
      <c r="C1040" s="15"/>
      <c r="D1040" s="71"/>
      <c r="E1040" s="17"/>
      <c r="F1040" s="83"/>
      <c r="G1040" s="19"/>
      <c r="H1040" s="13"/>
    </row>
    <row r="1041" spans="1:9" x14ac:dyDescent="0.3">
      <c r="A1041" s="597" t="s">
        <v>17</v>
      </c>
      <c r="B1041" s="532"/>
      <c r="C1041" s="27">
        <f>SUM(C1032:C1040)</f>
        <v>808650774</v>
      </c>
      <c r="D1041" s="64">
        <f>SUM(D1032:D1040)</f>
        <v>213635273</v>
      </c>
      <c r="E1041" s="72">
        <f>SUM(E1032:E1040)</f>
        <v>595015501</v>
      </c>
      <c r="F1041" s="117">
        <f>D1041/C1041*100</f>
        <v>26.418731035555776</v>
      </c>
      <c r="G1041" s="98">
        <f>SUM(G1032:G1040)</f>
        <v>19662</v>
      </c>
      <c r="H1041" s="125">
        <v>3</v>
      </c>
    </row>
    <row r="1042" spans="1:9" x14ac:dyDescent="0.3">
      <c r="A1042" s="82"/>
      <c r="B1042" s="12"/>
      <c r="C1042" s="15"/>
      <c r="D1042" s="71"/>
      <c r="E1042" s="17"/>
      <c r="F1042" s="137"/>
      <c r="G1042" s="19"/>
      <c r="H1042" s="13"/>
    </row>
    <row r="1043" spans="1:9" ht="19.5" thickBot="1" x14ac:dyDescent="0.35">
      <c r="A1043" s="111"/>
      <c r="B1043" s="112" t="s">
        <v>31</v>
      </c>
      <c r="C1043" s="84">
        <f>C1029+C1041</f>
        <v>3101134719</v>
      </c>
      <c r="D1043" s="85">
        <f>D1029+D1041</f>
        <v>285517302</v>
      </c>
      <c r="E1043" s="48">
        <f>E1029+E1041</f>
        <v>2815617417</v>
      </c>
      <c r="F1043" s="113">
        <f>D1043/C1043*100</f>
        <v>9.2068654821957772</v>
      </c>
      <c r="G1043" s="86">
        <f>G1029+G1041</f>
        <v>43841</v>
      </c>
      <c r="H1043" s="139">
        <f>H1029+H1041</f>
        <v>3</v>
      </c>
    </row>
    <row r="1046" spans="1:9" x14ac:dyDescent="0.3">
      <c r="D1046" s="529"/>
      <c r="E1046" s="529"/>
      <c r="F1046" s="529"/>
      <c r="G1046" s="529"/>
      <c r="H1046" s="529"/>
      <c r="I1046" s="52"/>
    </row>
    <row r="1047" spans="1:9" x14ac:dyDescent="0.3">
      <c r="D1047" s="529" t="s">
        <v>142</v>
      </c>
      <c r="E1047" s="529"/>
      <c r="F1047" s="529"/>
      <c r="G1047" s="529"/>
      <c r="H1047" s="529"/>
      <c r="I1047" s="52"/>
    </row>
    <row r="1048" spans="1:9" x14ac:dyDescent="0.3">
      <c r="D1048" s="529" t="s">
        <v>33</v>
      </c>
      <c r="E1048" s="529"/>
      <c r="F1048" s="529"/>
      <c r="G1048" s="529"/>
      <c r="H1048" s="529"/>
      <c r="I1048" s="87"/>
    </row>
    <row r="1049" spans="1:9" x14ac:dyDescent="0.3">
      <c r="D1049" s="529"/>
      <c r="E1049" s="529"/>
      <c r="F1049" s="529"/>
      <c r="G1049" s="529"/>
      <c r="H1049" s="529"/>
      <c r="I1049" s="3"/>
    </row>
    <row r="1050" spans="1:9" x14ac:dyDescent="0.3">
      <c r="E1050" s="3"/>
      <c r="F1050" s="3"/>
      <c r="G1050" s="3"/>
      <c r="H1050" s="3"/>
      <c r="I1050" s="3"/>
    </row>
    <row r="1051" spans="1:9" x14ac:dyDescent="0.3">
      <c r="E1051" s="3"/>
      <c r="F1051" s="3"/>
      <c r="G1051" s="3"/>
      <c r="H1051" s="3"/>
      <c r="I1051" s="3"/>
    </row>
    <row r="1052" spans="1:9" x14ac:dyDescent="0.3">
      <c r="D1052" s="530" t="s">
        <v>34</v>
      </c>
      <c r="E1052" s="530"/>
      <c r="F1052" s="530"/>
      <c r="G1052" s="530"/>
      <c r="H1052" s="530"/>
      <c r="I1052" s="88"/>
    </row>
    <row r="1053" spans="1:9" x14ac:dyDescent="0.3">
      <c r="D1053" s="529" t="s">
        <v>35</v>
      </c>
      <c r="E1053" s="529"/>
      <c r="F1053" s="529"/>
      <c r="G1053" s="529"/>
      <c r="H1053" s="529"/>
      <c r="I1053" s="52"/>
    </row>
    <row r="1054" spans="1:9" x14ac:dyDescent="0.3">
      <c r="D1054" s="529" t="s">
        <v>36</v>
      </c>
      <c r="E1054" s="529"/>
      <c r="F1054" s="529"/>
      <c r="G1054" s="529"/>
      <c r="H1054" s="529"/>
      <c r="I1054" s="52"/>
    </row>
    <row r="1095" spans="1:9" x14ac:dyDescent="0.3">
      <c r="A1095" s="515" t="s">
        <v>0</v>
      </c>
      <c r="B1095" s="515"/>
      <c r="C1095" s="515"/>
      <c r="D1095" s="515"/>
      <c r="E1095" s="515"/>
      <c r="F1095" s="515"/>
      <c r="G1095" s="515"/>
      <c r="H1095" s="515"/>
    </row>
    <row r="1096" spans="1:9" x14ac:dyDescent="0.3">
      <c r="A1096" s="529" t="s">
        <v>214</v>
      </c>
      <c r="B1096" s="529"/>
      <c r="C1096" s="529"/>
      <c r="D1096" s="529"/>
      <c r="E1096" s="529"/>
      <c r="F1096" s="529"/>
      <c r="G1096" s="529"/>
      <c r="H1096" s="529"/>
    </row>
    <row r="1097" spans="1:9" x14ac:dyDescent="0.3">
      <c r="A1097" s="515" t="s">
        <v>376</v>
      </c>
      <c r="B1097" s="515"/>
      <c r="C1097" s="515"/>
      <c r="D1097" s="515"/>
      <c r="E1097" s="515"/>
      <c r="F1097" s="515"/>
      <c r="G1097" s="515"/>
      <c r="H1097" s="515"/>
      <c r="I1097" s="140"/>
    </row>
    <row r="1098" spans="1:9" ht="19.5" thickBot="1" x14ac:dyDescent="0.35">
      <c r="A1098" s="54"/>
      <c r="B1098" s="54"/>
      <c r="C1098" s="54"/>
      <c r="D1098" s="54"/>
      <c r="E1098" s="54"/>
      <c r="F1098" s="54"/>
      <c r="G1098" s="54"/>
    </row>
    <row r="1099" spans="1:9" x14ac:dyDescent="0.3">
      <c r="A1099" s="535" t="s">
        <v>2</v>
      </c>
      <c r="B1099" s="594" t="s">
        <v>3</v>
      </c>
      <c r="C1099" s="521" t="s">
        <v>4</v>
      </c>
      <c r="D1099" s="539" t="s">
        <v>5</v>
      </c>
      <c r="E1099" s="539" t="s">
        <v>6</v>
      </c>
      <c r="F1099" s="541" t="s">
        <v>7</v>
      </c>
      <c r="G1099" s="55" t="s">
        <v>8</v>
      </c>
      <c r="H1099" s="554" t="s">
        <v>9</v>
      </c>
    </row>
    <row r="1100" spans="1:9" x14ac:dyDescent="0.3">
      <c r="A1100" s="545"/>
      <c r="B1100" s="596"/>
      <c r="C1100" s="522"/>
      <c r="D1100" s="546"/>
      <c r="E1100" s="546"/>
      <c r="F1100" s="547"/>
      <c r="G1100" s="80" t="s">
        <v>10</v>
      </c>
      <c r="H1100" s="555"/>
    </row>
    <row r="1101" spans="1:9" x14ac:dyDescent="0.3">
      <c r="A1101" s="7" t="s">
        <v>11</v>
      </c>
      <c r="B1101" s="8" t="s">
        <v>12</v>
      </c>
      <c r="C1101" s="9"/>
      <c r="D1101" s="10"/>
      <c r="E1101" s="11"/>
      <c r="F1101" s="10"/>
      <c r="G1101" s="12"/>
      <c r="H1101" s="13"/>
    </row>
    <row r="1102" spans="1:9" x14ac:dyDescent="0.3">
      <c r="A1102" s="32"/>
      <c r="B1102" s="35"/>
      <c r="C1102" s="39"/>
      <c r="D1102" s="12"/>
      <c r="E1102" s="23"/>
      <c r="F1102" s="12"/>
      <c r="G1102" s="12"/>
      <c r="H1102" s="13"/>
    </row>
    <row r="1103" spans="1:9" x14ac:dyDescent="0.3">
      <c r="A1103" s="14" t="s">
        <v>129</v>
      </c>
      <c r="B1103" s="12" t="s">
        <v>215</v>
      </c>
      <c r="C1103" s="15">
        <v>389435904</v>
      </c>
      <c r="D1103" s="61">
        <v>40463604</v>
      </c>
      <c r="E1103" s="15">
        <f>C1103-D1103</f>
        <v>348972300</v>
      </c>
      <c r="F1103" s="62">
        <f>SUM(D1103/C1103)*100</f>
        <v>10.390311623655531</v>
      </c>
      <c r="G1103" s="21">
        <v>6437</v>
      </c>
      <c r="H1103" s="123">
        <v>0</v>
      </c>
    </row>
    <row r="1104" spans="1:9" x14ac:dyDescent="0.3">
      <c r="A1104" s="14" t="s">
        <v>131</v>
      </c>
      <c r="B1104" s="12" t="s">
        <v>216</v>
      </c>
      <c r="C1104" s="15">
        <v>4858264760</v>
      </c>
      <c r="D1104" s="61">
        <v>4174734</v>
      </c>
      <c r="E1104" s="15">
        <f t="shared" ref="E1104:E1110" si="26">C1104-D1104</f>
        <v>4854090026</v>
      </c>
      <c r="F1104" s="62">
        <f t="shared" ref="F1104:F1110" si="27">D1104/C1104*100</f>
        <v>8.5930557642148755E-2</v>
      </c>
      <c r="G1104" s="21">
        <v>3917</v>
      </c>
      <c r="H1104" s="123">
        <v>0</v>
      </c>
    </row>
    <row r="1105" spans="1:8" x14ac:dyDescent="0.3">
      <c r="A1105" s="14" t="s">
        <v>133</v>
      </c>
      <c r="B1105" s="12" t="s">
        <v>217</v>
      </c>
      <c r="C1105" s="15">
        <v>285675531</v>
      </c>
      <c r="D1105" s="61">
        <v>25218562</v>
      </c>
      <c r="E1105" s="15">
        <f t="shared" si="26"/>
        <v>260456969</v>
      </c>
      <c r="F1105" s="62">
        <f t="shared" si="27"/>
        <v>8.8276941016694916</v>
      </c>
      <c r="G1105" s="21">
        <v>6831</v>
      </c>
      <c r="H1105" s="123">
        <v>0</v>
      </c>
    </row>
    <row r="1106" spans="1:8" x14ac:dyDescent="0.3">
      <c r="A1106" s="14" t="s">
        <v>147</v>
      </c>
      <c r="B1106" s="12" t="s">
        <v>218</v>
      </c>
      <c r="C1106" s="15">
        <v>120699261</v>
      </c>
      <c r="D1106" s="61">
        <v>4596924</v>
      </c>
      <c r="E1106" s="15">
        <f t="shared" si="26"/>
        <v>116102337</v>
      </c>
      <c r="F1106" s="62">
        <f t="shared" si="27"/>
        <v>3.8085767567375575</v>
      </c>
      <c r="G1106" s="21">
        <v>3243</v>
      </c>
      <c r="H1106" s="123">
        <v>0</v>
      </c>
    </row>
    <row r="1107" spans="1:8" x14ac:dyDescent="0.3">
      <c r="A1107" s="14" t="s">
        <v>43</v>
      </c>
      <c r="B1107" s="12" t="s">
        <v>219</v>
      </c>
      <c r="C1107" s="15">
        <v>303025074</v>
      </c>
      <c r="D1107" s="61">
        <v>41293784</v>
      </c>
      <c r="E1107" s="15">
        <f t="shared" si="26"/>
        <v>261731290</v>
      </c>
      <c r="F1107" s="62">
        <f t="shared" si="27"/>
        <v>13.627183867959388</v>
      </c>
      <c r="G1107" s="21">
        <v>6874</v>
      </c>
      <c r="H1107" s="123">
        <v>0</v>
      </c>
    </row>
    <row r="1108" spans="1:8" x14ac:dyDescent="0.3">
      <c r="A1108" s="14" t="s">
        <v>45</v>
      </c>
      <c r="B1108" s="12" t="s">
        <v>220</v>
      </c>
      <c r="C1108" s="15">
        <v>238770587</v>
      </c>
      <c r="D1108" s="61">
        <v>148095</v>
      </c>
      <c r="E1108" s="15">
        <f t="shared" si="26"/>
        <v>238622492</v>
      </c>
      <c r="F1108" s="62">
        <f t="shared" si="27"/>
        <v>6.2023971151857156E-2</v>
      </c>
      <c r="G1108" s="21">
        <v>5901</v>
      </c>
      <c r="H1108" s="123">
        <v>0</v>
      </c>
    </row>
    <row r="1109" spans="1:8" x14ac:dyDescent="0.3">
      <c r="A1109" s="14" t="s">
        <v>47</v>
      </c>
      <c r="B1109" s="12" t="s">
        <v>221</v>
      </c>
      <c r="C1109" s="15">
        <v>181404999</v>
      </c>
      <c r="D1109" s="61">
        <v>18372745</v>
      </c>
      <c r="E1109" s="15">
        <f t="shared" si="26"/>
        <v>163032254</v>
      </c>
      <c r="F1109" s="62">
        <f t="shared" si="27"/>
        <v>10.128025744207854</v>
      </c>
      <c r="G1109" s="21">
        <v>3803</v>
      </c>
      <c r="H1109" s="123">
        <v>0</v>
      </c>
    </row>
    <row r="1110" spans="1:8" x14ac:dyDescent="0.3">
      <c r="A1110" s="14" t="s">
        <v>49</v>
      </c>
      <c r="B1110" s="12" t="s">
        <v>222</v>
      </c>
      <c r="C1110" s="15">
        <v>163945423</v>
      </c>
      <c r="D1110" s="61">
        <v>2675347</v>
      </c>
      <c r="E1110" s="15">
        <f t="shared" si="26"/>
        <v>161270076</v>
      </c>
      <c r="F1110" s="62">
        <f t="shared" si="27"/>
        <v>1.6318522048645419</v>
      </c>
      <c r="G1110" s="21">
        <v>5090</v>
      </c>
      <c r="H1110" s="123">
        <v>0</v>
      </c>
    </row>
    <row r="1111" spans="1:8" x14ac:dyDescent="0.3">
      <c r="A1111" s="14"/>
      <c r="B1111" s="12"/>
      <c r="C1111" s="15"/>
      <c r="D1111" s="61"/>
      <c r="E1111" s="15"/>
      <c r="F1111" s="81"/>
      <c r="G1111" s="21"/>
      <c r="H1111" s="141"/>
    </row>
    <row r="1112" spans="1:8" x14ac:dyDescent="0.3">
      <c r="A1112" s="597" t="s">
        <v>17</v>
      </c>
      <c r="B1112" s="532"/>
      <c r="C1112" s="27">
        <f>SUM(C1103:C1111)</f>
        <v>6541221539</v>
      </c>
      <c r="D1112" s="63">
        <f>SUM(D1103:D1111)</f>
        <v>136943795</v>
      </c>
      <c r="E1112" s="27">
        <f>SUM(E1103:E1111)</f>
        <v>6404277744</v>
      </c>
      <c r="F1112" s="117">
        <f>D1112/C1112*100</f>
        <v>2.0935507868601482</v>
      </c>
      <c r="G1112" s="66">
        <f>SUM(G1103:G1111)</f>
        <v>42096</v>
      </c>
      <c r="H1112" s="125">
        <v>0</v>
      </c>
    </row>
    <row r="1113" spans="1:8" x14ac:dyDescent="0.3">
      <c r="A1113" s="32"/>
      <c r="B1113" s="12"/>
      <c r="C1113" s="15"/>
      <c r="D1113" s="61"/>
      <c r="E1113" s="15"/>
      <c r="F1113" s="81"/>
      <c r="G1113" s="21"/>
      <c r="H1113" s="141"/>
    </row>
    <row r="1114" spans="1:8" x14ac:dyDescent="0.3">
      <c r="A1114" s="32" t="s">
        <v>18</v>
      </c>
      <c r="B1114" s="35" t="s">
        <v>19</v>
      </c>
      <c r="C1114" s="15"/>
      <c r="D1114" s="61"/>
      <c r="E1114" s="15"/>
      <c r="F1114" s="81"/>
      <c r="G1114" s="21"/>
      <c r="H1114" s="141"/>
    </row>
    <row r="1115" spans="1:8" x14ac:dyDescent="0.3">
      <c r="A1115" s="32"/>
      <c r="B1115" s="35"/>
      <c r="C1115" s="15"/>
      <c r="D1115" s="61"/>
      <c r="E1115" s="15"/>
      <c r="F1115" s="81"/>
      <c r="G1115" s="21"/>
      <c r="H1115" s="141"/>
    </row>
    <row r="1116" spans="1:8" x14ac:dyDescent="0.3">
      <c r="A1116" s="14" t="s">
        <v>51</v>
      </c>
      <c r="B1116" s="12" t="s">
        <v>223</v>
      </c>
      <c r="C1116" s="15">
        <v>155970234</v>
      </c>
      <c r="D1116" s="61">
        <v>171047</v>
      </c>
      <c r="E1116" s="15">
        <f t="shared" ref="E1116:E1123" si="28">C1116-D1116</f>
        <v>155799187</v>
      </c>
      <c r="F1116" s="62">
        <f t="shared" ref="F1116:F1123" si="29">D1116/C1116*100</f>
        <v>0.10966643802047511</v>
      </c>
      <c r="G1116" s="21">
        <v>4402</v>
      </c>
      <c r="H1116" s="123">
        <v>0</v>
      </c>
    </row>
    <row r="1117" spans="1:8" x14ac:dyDescent="0.3">
      <c r="A1117" s="14" t="s">
        <v>53</v>
      </c>
      <c r="B1117" s="12" t="s">
        <v>224</v>
      </c>
      <c r="C1117" s="15">
        <v>175151041</v>
      </c>
      <c r="D1117" s="61">
        <v>30350865</v>
      </c>
      <c r="E1117" s="15">
        <f t="shared" si="28"/>
        <v>144800176</v>
      </c>
      <c r="F1117" s="62">
        <f t="shared" si="29"/>
        <v>17.328395438997134</v>
      </c>
      <c r="G1117" s="21">
        <v>4787</v>
      </c>
      <c r="H1117" s="123">
        <v>0</v>
      </c>
    </row>
    <row r="1118" spans="1:8" x14ac:dyDescent="0.3">
      <c r="A1118" s="14" t="s">
        <v>55</v>
      </c>
      <c r="B1118" s="12" t="s">
        <v>225</v>
      </c>
      <c r="C1118" s="15">
        <v>81695877</v>
      </c>
      <c r="D1118" s="61">
        <v>0</v>
      </c>
      <c r="E1118" s="15">
        <f t="shared" si="28"/>
        <v>81695877</v>
      </c>
      <c r="F1118" s="62">
        <f t="shared" si="29"/>
        <v>0</v>
      </c>
      <c r="G1118" s="21">
        <v>2785</v>
      </c>
      <c r="H1118" s="123">
        <v>0</v>
      </c>
    </row>
    <row r="1119" spans="1:8" x14ac:dyDescent="0.3">
      <c r="A1119" s="14" t="s">
        <v>57</v>
      </c>
      <c r="B1119" s="12" t="s">
        <v>226</v>
      </c>
      <c r="C1119" s="15">
        <v>196931167</v>
      </c>
      <c r="D1119" s="61">
        <v>0</v>
      </c>
      <c r="E1119" s="15">
        <f t="shared" si="28"/>
        <v>196931167</v>
      </c>
      <c r="F1119" s="62">
        <f t="shared" si="29"/>
        <v>0</v>
      </c>
      <c r="G1119" s="21">
        <v>5923</v>
      </c>
      <c r="H1119" s="123">
        <v>0</v>
      </c>
    </row>
    <row r="1120" spans="1:8" x14ac:dyDescent="0.3">
      <c r="A1120" s="14" t="s">
        <v>59</v>
      </c>
      <c r="B1120" s="12" t="s">
        <v>227</v>
      </c>
      <c r="C1120" s="15">
        <v>73201937</v>
      </c>
      <c r="D1120" s="61">
        <v>71966</v>
      </c>
      <c r="E1120" s="15">
        <f t="shared" si="28"/>
        <v>73129971</v>
      </c>
      <c r="F1120" s="62">
        <f t="shared" si="29"/>
        <v>9.8311606153263398E-2</v>
      </c>
      <c r="G1120" s="21">
        <v>2488</v>
      </c>
      <c r="H1120" s="123">
        <v>0</v>
      </c>
    </row>
    <row r="1121" spans="1:9" x14ac:dyDescent="0.3">
      <c r="A1121" s="14" t="s">
        <v>61</v>
      </c>
      <c r="B1121" s="12" t="s">
        <v>228</v>
      </c>
      <c r="C1121" s="15">
        <v>86841704</v>
      </c>
      <c r="D1121" s="61">
        <v>7666561</v>
      </c>
      <c r="E1121" s="15">
        <f t="shared" si="28"/>
        <v>79175143</v>
      </c>
      <c r="F1121" s="62">
        <f t="shared" si="29"/>
        <v>8.8282019431585557</v>
      </c>
      <c r="G1121" s="124">
        <v>2347</v>
      </c>
      <c r="H1121" s="123">
        <v>0</v>
      </c>
    </row>
    <row r="1122" spans="1:9" x14ac:dyDescent="0.3">
      <c r="A1122" s="14" t="s">
        <v>63</v>
      </c>
      <c r="B1122" s="12" t="s">
        <v>148</v>
      </c>
      <c r="C1122" s="15">
        <v>138402610</v>
      </c>
      <c r="D1122" s="61">
        <v>38103983</v>
      </c>
      <c r="E1122" s="15">
        <f t="shared" si="28"/>
        <v>100298627</v>
      </c>
      <c r="F1122" s="62">
        <f t="shared" si="29"/>
        <v>27.531260429265025</v>
      </c>
      <c r="G1122" s="21">
        <v>4162</v>
      </c>
      <c r="H1122" s="123">
        <v>0</v>
      </c>
    </row>
    <row r="1123" spans="1:9" x14ac:dyDescent="0.3">
      <c r="A1123" s="14" t="s">
        <v>65</v>
      </c>
      <c r="B1123" s="12" t="s">
        <v>229</v>
      </c>
      <c r="C1123" s="15">
        <v>166040925</v>
      </c>
      <c r="D1123" s="61">
        <v>76376</v>
      </c>
      <c r="E1123" s="15">
        <f t="shared" si="28"/>
        <v>165964549</v>
      </c>
      <c r="F1123" s="62">
        <f t="shared" si="29"/>
        <v>4.5998298311094088E-2</v>
      </c>
      <c r="G1123" s="21">
        <v>3871</v>
      </c>
      <c r="H1123" s="123">
        <v>0</v>
      </c>
    </row>
    <row r="1124" spans="1:9" x14ac:dyDescent="0.3">
      <c r="A1124" s="95"/>
      <c r="B1124" s="12"/>
      <c r="C1124" s="15"/>
      <c r="D1124" s="71"/>
      <c r="E1124" s="15"/>
      <c r="F1124" s="81"/>
      <c r="G1124" s="19"/>
      <c r="H1124" s="13"/>
    </row>
    <row r="1125" spans="1:9" x14ac:dyDescent="0.3">
      <c r="A1125" s="597" t="s">
        <v>17</v>
      </c>
      <c r="B1125" s="532"/>
      <c r="C1125" s="27">
        <f>SUM(C1116:C1124)</f>
        <v>1074235495</v>
      </c>
      <c r="D1125" s="64">
        <f>SUM(D1116:D1124)</f>
        <v>76440798</v>
      </c>
      <c r="E1125" s="72">
        <f>SUM(E1116:E1124)</f>
        <v>997794697</v>
      </c>
      <c r="F1125" s="117">
        <f>SUM(D1125/C1125*100)</f>
        <v>7.1158324553407164</v>
      </c>
      <c r="G1125" s="98">
        <f>SUM(G1116:G1124)</f>
        <v>30765</v>
      </c>
      <c r="H1125" s="104">
        <v>0</v>
      </c>
    </row>
    <row r="1126" spans="1:9" x14ac:dyDescent="0.3">
      <c r="A1126" s="548"/>
      <c r="B1126" s="549"/>
      <c r="C1126" s="15"/>
      <c r="D1126" s="71"/>
      <c r="E1126" s="17"/>
      <c r="F1126" s="44"/>
      <c r="G1126" s="19"/>
      <c r="H1126" s="45"/>
    </row>
    <row r="1127" spans="1:9" ht="19.5" thickBot="1" x14ac:dyDescent="0.35">
      <c r="A1127" s="533" t="s">
        <v>31</v>
      </c>
      <c r="B1127" s="534"/>
      <c r="C1127" s="84">
        <f>C1112+C1125</f>
        <v>7615457034</v>
      </c>
      <c r="D1127" s="85">
        <f>D1112+D1125</f>
        <v>213384593</v>
      </c>
      <c r="E1127" s="48">
        <f>E1112+E1125</f>
        <v>7402072441</v>
      </c>
      <c r="F1127" s="99">
        <f>D1127/C1127*100</f>
        <v>2.8019932624834243</v>
      </c>
      <c r="G1127" s="86">
        <f>G1112+G1125</f>
        <v>72861</v>
      </c>
      <c r="H1127" s="115">
        <f>H1112+H1125</f>
        <v>0</v>
      </c>
    </row>
    <row r="1128" spans="1:9" x14ac:dyDescent="0.3">
      <c r="A1128" s="142"/>
      <c r="B1128" s="143"/>
      <c r="C1128" s="144"/>
      <c r="D1128" s="145"/>
      <c r="E1128" s="145"/>
      <c r="F1128" s="145"/>
      <c r="G1128" s="145"/>
    </row>
    <row r="1129" spans="1:9" x14ac:dyDescent="0.3">
      <c r="A1129" s="142"/>
      <c r="B1129" s="143"/>
      <c r="C1129" s="144"/>
      <c r="D1129" s="145"/>
      <c r="E1129" s="145"/>
      <c r="F1129" s="145"/>
      <c r="G1129" s="145"/>
    </row>
    <row r="1130" spans="1:9" x14ac:dyDescent="0.3">
      <c r="A1130" s="142"/>
      <c r="B1130" s="143"/>
      <c r="C1130" s="144"/>
      <c r="D1130" s="529"/>
      <c r="E1130" s="529"/>
      <c r="F1130" s="529"/>
      <c r="G1130" s="529"/>
      <c r="H1130" s="529"/>
    </row>
    <row r="1131" spans="1:9" x14ac:dyDescent="0.3">
      <c r="A1131" s="142"/>
      <c r="B1131" s="143"/>
      <c r="C1131" s="144"/>
      <c r="D1131" s="529" t="s">
        <v>142</v>
      </c>
      <c r="E1131" s="529"/>
      <c r="F1131" s="529"/>
      <c r="G1131" s="529"/>
      <c r="H1131" s="529"/>
      <c r="I1131" s="52"/>
    </row>
    <row r="1132" spans="1:9" x14ac:dyDescent="0.3">
      <c r="A1132" s="142"/>
      <c r="B1132" s="143"/>
      <c r="C1132" s="144"/>
      <c r="D1132" s="529" t="s">
        <v>33</v>
      </c>
      <c r="E1132" s="529"/>
      <c r="F1132" s="529"/>
      <c r="G1132" s="529"/>
      <c r="H1132" s="529"/>
      <c r="I1132" s="52"/>
    </row>
    <row r="1133" spans="1:9" x14ac:dyDescent="0.3">
      <c r="A1133" s="142"/>
      <c r="B1133" s="143"/>
      <c r="C1133" s="144"/>
      <c r="D1133" s="529"/>
      <c r="E1133" s="529"/>
      <c r="F1133" s="529"/>
      <c r="G1133" s="529"/>
      <c r="H1133" s="529"/>
      <c r="I1133" s="87"/>
    </row>
    <row r="1134" spans="1:9" x14ac:dyDescent="0.3">
      <c r="A1134" s="142"/>
      <c r="B1134" s="143"/>
      <c r="C1134" s="144"/>
      <c r="E1134" s="3"/>
      <c r="F1134" s="3"/>
      <c r="G1134" s="3"/>
      <c r="H1134" s="3"/>
      <c r="I1134" s="3"/>
    </row>
    <row r="1135" spans="1:9" x14ac:dyDescent="0.3">
      <c r="A1135" s="142"/>
      <c r="B1135" s="143"/>
      <c r="C1135" s="144"/>
      <c r="E1135" s="3"/>
      <c r="F1135" s="3"/>
      <c r="G1135" s="3"/>
      <c r="H1135" s="3"/>
      <c r="I1135" s="3"/>
    </row>
    <row r="1136" spans="1:9" x14ac:dyDescent="0.3">
      <c r="A1136" s="142"/>
      <c r="B1136" s="143"/>
      <c r="C1136" s="144"/>
      <c r="D1136" s="530" t="s">
        <v>34</v>
      </c>
      <c r="E1136" s="530"/>
      <c r="F1136" s="530"/>
      <c r="G1136" s="530"/>
      <c r="H1136" s="530"/>
      <c r="I1136" s="3"/>
    </row>
    <row r="1137" spans="1:9" x14ac:dyDescent="0.3">
      <c r="A1137" s="142"/>
      <c r="B1137" s="143"/>
      <c r="C1137" s="144"/>
      <c r="D1137" s="529" t="s">
        <v>35</v>
      </c>
      <c r="E1137" s="529"/>
      <c r="F1137" s="529"/>
      <c r="G1137" s="529"/>
      <c r="H1137" s="529"/>
      <c r="I1137" s="88"/>
    </row>
    <row r="1138" spans="1:9" x14ac:dyDescent="0.3">
      <c r="A1138" s="142"/>
      <c r="B1138" s="143"/>
      <c r="C1138" s="144"/>
      <c r="D1138" s="529" t="s">
        <v>36</v>
      </c>
      <c r="E1138" s="529"/>
      <c r="F1138" s="529"/>
      <c r="G1138" s="529"/>
      <c r="H1138" s="529"/>
      <c r="I1138" s="52"/>
    </row>
    <row r="1139" spans="1:9" x14ac:dyDescent="0.3">
      <c r="A1139" s="142"/>
      <c r="B1139" s="143"/>
      <c r="C1139" s="144"/>
      <c r="D1139" s="145"/>
      <c r="E1139" s="52"/>
      <c r="F1139" s="52"/>
      <c r="G1139" s="52"/>
      <c r="H1139" s="52"/>
      <c r="I1139" s="52"/>
    </row>
    <row r="1140" spans="1:9" x14ac:dyDescent="0.3">
      <c r="A1140" s="142"/>
      <c r="B1140" s="143"/>
      <c r="C1140" s="144"/>
      <c r="D1140" s="145"/>
      <c r="E1140" s="145"/>
      <c r="F1140" s="145"/>
      <c r="G1140" s="145"/>
    </row>
    <row r="1141" spans="1:9" x14ac:dyDescent="0.3">
      <c r="A1141" s="142"/>
      <c r="B1141" s="143"/>
      <c r="C1141" s="144"/>
      <c r="D1141" s="145"/>
      <c r="E1141" s="145"/>
      <c r="F1141" s="145"/>
      <c r="G1141" s="145"/>
    </row>
    <row r="1142" spans="1:9" x14ac:dyDescent="0.3">
      <c r="A1142" s="142"/>
      <c r="B1142" s="143"/>
      <c r="C1142" s="144"/>
      <c r="D1142" s="145"/>
      <c r="E1142" s="145"/>
      <c r="F1142" s="145"/>
      <c r="G1142" s="145"/>
    </row>
    <row r="1143" spans="1:9" x14ac:dyDescent="0.3">
      <c r="A1143" s="142"/>
      <c r="B1143" s="143"/>
      <c r="C1143" s="144"/>
      <c r="D1143" s="145"/>
      <c r="E1143" s="145"/>
      <c r="F1143" s="145"/>
      <c r="G1143" s="145"/>
    </row>
    <row r="1144" spans="1:9" x14ac:dyDescent="0.3">
      <c r="A1144" s="142"/>
      <c r="B1144" s="143"/>
      <c r="C1144" s="144"/>
      <c r="D1144" s="145"/>
      <c r="E1144" s="145"/>
      <c r="F1144" s="145"/>
      <c r="G1144" s="145"/>
    </row>
    <row r="1145" spans="1:9" x14ac:dyDescent="0.3">
      <c r="A1145" s="142"/>
      <c r="B1145" s="143"/>
      <c r="C1145" s="144"/>
      <c r="D1145" s="145"/>
      <c r="E1145" s="145"/>
      <c r="F1145" s="145"/>
      <c r="G1145" s="145"/>
    </row>
    <row r="1146" spans="1:9" x14ac:dyDescent="0.3">
      <c r="A1146" s="142"/>
      <c r="B1146" s="143"/>
      <c r="C1146" s="144"/>
      <c r="D1146" s="145"/>
      <c r="E1146" s="145"/>
      <c r="F1146" s="145"/>
      <c r="G1146" s="145"/>
    </row>
    <row r="1147" spans="1:9" x14ac:dyDescent="0.3">
      <c r="A1147" s="142"/>
      <c r="B1147" s="143"/>
      <c r="C1147" s="144"/>
      <c r="D1147" s="145"/>
      <c r="E1147" s="145"/>
      <c r="F1147" s="145"/>
      <c r="G1147" s="145"/>
    </row>
    <row r="1148" spans="1:9" x14ac:dyDescent="0.3">
      <c r="A1148" s="142"/>
      <c r="B1148" s="143"/>
      <c r="C1148" s="144"/>
      <c r="D1148" s="145"/>
      <c r="E1148" s="145"/>
      <c r="F1148" s="145"/>
      <c r="G1148" s="145"/>
    </row>
    <row r="1149" spans="1:9" x14ac:dyDescent="0.3">
      <c r="A1149" s="142"/>
      <c r="B1149" s="143"/>
      <c r="C1149" s="144"/>
      <c r="D1149" s="145"/>
      <c r="E1149" s="145"/>
      <c r="F1149" s="145"/>
      <c r="G1149" s="145"/>
    </row>
    <row r="1150" spans="1:9" x14ac:dyDescent="0.3">
      <c r="A1150" s="142"/>
      <c r="B1150" s="143"/>
      <c r="C1150" s="144"/>
      <c r="D1150" s="145"/>
      <c r="E1150" s="145"/>
      <c r="F1150" s="145"/>
      <c r="G1150" s="145"/>
    </row>
    <row r="1151" spans="1:9" x14ac:dyDescent="0.3">
      <c r="A1151" s="142"/>
      <c r="B1151" s="143"/>
      <c r="C1151" s="144"/>
      <c r="D1151" s="145"/>
      <c r="E1151" s="145"/>
      <c r="F1151" s="145"/>
      <c r="G1151" s="145"/>
    </row>
    <row r="1152" spans="1:9" x14ac:dyDescent="0.3">
      <c r="A1152" s="142"/>
      <c r="B1152" s="143"/>
      <c r="C1152" s="144"/>
      <c r="D1152" s="145"/>
      <c r="E1152" s="145"/>
      <c r="F1152" s="145"/>
      <c r="G1152" s="145"/>
    </row>
    <row r="1153" spans="1:7" x14ac:dyDescent="0.3">
      <c r="A1153" s="142"/>
      <c r="B1153" s="143"/>
      <c r="C1153" s="144"/>
      <c r="D1153" s="145"/>
      <c r="E1153" s="145"/>
      <c r="F1153" s="145"/>
      <c r="G1153" s="145"/>
    </row>
    <row r="1154" spans="1:7" x14ac:dyDescent="0.3">
      <c r="A1154" s="142"/>
      <c r="B1154" s="143"/>
      <c r="C1154" s="144"/>
      <c r="D1154" s="145"/>
      <c r="E1154" s="145"/>
      <c r="F1154" s="145"/>
      <c r="G1154" s="145"/>
    </row>
    <row r="1155" spans="1:7" x14ac:dyDescent="0.3">
      <c r="A1155" s="142"/>
      <c r="B1155" s="143"/>
      <c r="C1155" s="144"/>
      <c r="D1155" s="145"/>
      <c r="E1155" s="145"/>
      <c r="F1155" s="145"/>
      <c r="G1155" s="145"/>
    </row>
    <row r="1156" spans="1:7" x14ac:dyDescent="0.3">
      <c r="A1156" s="142"/>
      <c r="B1156" s="143"/>
      <c r="C1156" s="144"/>
      <c r="D1156" s="145"/>
      <c r="E1156" s="145"/>
      <c r="F1156" s="145"/>
      <c r="G1156" s="145"/>
    </row>
    <row r="1157" spans="1:7" x14ac:dyDescent="0.3">
      <c r="A1157" s="142"/>
      <c r="B1157" s="143"/>
      <c r="C1157" s="144"/>
      <c r="D1157" s="145"/>
      <c r="E1157" s="145"/>
      <c r="F1157" s="145"/>
      <c r="G1157" s="145"/>
    </row>
    <row r="1158" spans="1:7" x14ac:dyDescent="0.3">
      <c r="A1158" s="142"/>
      <c r="B1158" s="143"/>
      <c r="C1158" s="144"/>
      <c r="D1158" s="145"/>
      <c r="E1158" s="145"/>
      <c r="F1158" s="145"/>
      <c r="G1158" s="145"/>
    </row>
    <row r="1159" spans="1:7" x14ac:dyDescent="0.3">
      <c r="A1159" s="142"/>
      <c r="B1159" s="143"/>
      <c r="C1159" s="144"/>
      <c r="D1159" s="145"/>
      <c r="E1159" s="145"/>
      <c r="F1159" s="145"/>
      <c r="G1159" s="145"/>
    </row>
    <row r="1160" spans="1:7" x14ac:dyDescent="0.3">
      <c r="A1160" s="142"/>
      <c r="B1160" s="143"/>
      <c r="C1160" s="144"/>
      <c r="D1160" s="145"/>
      <c r="E1160" s="145"/>
      <c r="F1160" s="145"/>
      <c r="G1160" s="145"/>
    </row>
    <row r="1161" spans="1:7" x14ac:dyDescent="0.3">
      <c r="A1161" s="142"/>
      <c r="B1161" s="143"/>
      <c r="C1161" s="144"/>
      <c r="D1161" s="145"/>
      <c r="E1161" s="145"/>
      <c r="F1161" s="145"/>
      <c r="G1161" s="145"/>
    </row>
    <row r="1162" spans="1:7" x14ac:dyDescent="0.3">
      <c r="A1162" s="142"/>
      <c r="B1162" s="143"/>
      <c r="C1162" s="144"/>
      <c r="D1162" s="145"/>
      <c r="E1162" s="145"/>
      <c r="F1162" s="145"/>
      <c r="G1162" s="145"/>
    </row>
    <row r="1163" spans="1:7" x14ac:dyDescent="0.3">
      <c r="A1163" s="142"/>
      <c r="B1163" s="143"/>
      <c r="C1163" s="144"/>
      <c r="D1163" s="145"/>
      <c r="E1163" s="145"/>
      <c r="F1163" s="145"/>
      <c r="G1163" s="145"/>
    </row>
    <row r="1164" spans="1:7" x14ac:dyDescent="0.3">
      <c r="A1164" s="142"/>
      <c r="B1164" s="143"/>
      <c r="C1164" s="144"/>
      <c r="D1164" s="145"/>
      <c r="E1164" s="145"/>
      <c r="F1164" s="145"/>
      <c r="G1164" s="145"/>
    </row>
    <row r="1165" spans="1:7" x14ac:dyDescent="0.3">
      <c r="A1165" s="142"/>
      <c r="B1165" s="143"/>
      <c r="C1165" s="144"/>
      <c r="D1165" s="145"/>
      <c r="E1165" s="145"/>
      <c r="F1165" s="145"/>
      <c r="G1165" s="145"/>
    </row>
    <row r="1166" spans="1:7" x14ac:dyDescent="0.3">
      <c r="A1166" s="142"/>
      <c r="B1166" s="143"/>
      <c r="C1166" s="144"/>
      <c r="D1166" s="145"/>
      <c r="E1166" s="145"/>
      <c r="F1166" s="145"/>
      <c r="G1166" s="145"/>
    </row>
    <row r="1167" spans="1:7" x14ac:dyDescent="0.3">
      <c r="A1167" s="142"/>
      <c r="B1167" s="143"/>
      <c r="C1167" s="144"/>
      <c r="D1167" s="145"/>
      <c r="E1167" s="145"/>
      <c r="F1167" s="145"/>
      <c r="G1167" s="145"/>
    </row>
    <row r="1168" spans="1:7" x14ac:dyDescent="0.3">
      <c r="A1168" s="142"/>
      <c r="B1168" s="143"/>
      <c r="C1168" s="144"/>
      <c r="D1168" s="145"/>
      <c r="E1168" s="145"/>
      <c r="F1168" s="145"/>
      <c r="G1168" s="145"/>
    </row>
    <row r="1169" spans="1:8" x14ac:dyDescent="0.3">
      <c r="A1169" s="142"/>
      <c r="B1169" s="143"/>
      <c r="C1169" s="144"/>
      <c r="D1169" s="145"/>
      <c r="E1169" s="145"/>
      <c r="F1169" s="145"/>
      <c r="G1169" s="145"/>
    </row>
    <row r="1170" spans="1:8" x14ac:dyDescent="0.3">
      <c r="A1170" s="142"/>
      <c r="B1170" s="143"/>
      <c r="C1170" s="144"/>
      <c r="D1170" s="145"/>
      <c r="E1170" s="145"/>
      <c r="F1170" s="145"/>
      <c r="G1170" s="145"/>
    </row>
    <row r="1171" spans="1:8" x14ac:dyDescent="0.3">
      <c r="A1171" s="142"/>
      <c r="B1171" s="143"/>
      <c r="C1171" s="144"/>
      <c r="D1171" s="145"/>
      <c r="E1171" s="145"/>
      <c r="F1171" s="145"/>
      <c r="G1171" s="145"/>
    </row>
    <row r="1172" spans="1:8" x14ac:dyDescent="0.3">
      <c r="A1172" s="515" t="s">
        <v>0</v>
      </c>
      <c r="B1172" s="515"/>
      <c r="C1172" s="515"/>
      <c r="D1172" s="515"/>
      <c r="E1172" s="515"/>
      <c r="F1172" s="515"/>
      <c r="G1172" s="515"/>
      <c r="H1172" s="515"/>
    </row>
    <row r="1173" spans="1:8" x14ac:dyDescent="0.3">
      <c r="A1173" s="529" t="s">
        <v>230</v>
      </c>
      <c r="B1173" s="529"/>
      <c r="C1173" s="529"/>
      <c r="D1173" s="529"/>
      <c r="E1173" s="529"/>
      <c r="F1173" s="529"/>
      <c r="G1173" s="529"/>
      <c r="H1173" s="529"/>
    </row>
    <row r="1174" spans="1:8" x14ac:dyDescent="0.3">
      <c r="A1174" s="515" t="s">
        <v>376</v>
      </c>
      <c r="B1174" s="515"/>
      <c r="C1174" s="515"/>
      <c r="D1174" s="515"/>
      <c r="E1174" s="515"/>
      <c r="F1174" s="515"/>
      <c r="G1174" s="515"/>
      <c r="H1174" s="515"/>
    </row>
    <row r="1175" spans="1:8" ht="19.5" thickBot="1" x14ac:dyDescent="0.35">
      <c r="A1175" s="3"/>
      <c r="B1175" s="3"/>
      <c r="C1175" s="4"/>
      <c r="D1175" s="1"/>
      <c r="E1175" s="1"/>
      <c r="F1175" s="1"/>
      <c r="G1175" s="1"/>
    </row>
    <row r="1176" spans="1:8" x14ac:dyDescent="0.3">
      <c r="A1176" s="535" t="s">
        <v>2</v>
      </c>
      <c r="B1176" s="594" t="s">
        <v>3</v>
      </c>
      <c r="C1176" s="521" t="s">
        <v>4</v>
      </c>
      <c r="D1176" s="539" t="s">
        <v>5</v>
      </c>
      <c r="E1176" s="539" t="s">
        <v>6</v>
      </c>
      <c r="F1176" s="541" t="s">
        <v>7</v>
      </c>
      <c r="G1176" s="146" t="s">
        <v>8</v>
      </c>
      <c r="H1176" s="554" t="s">
        <v>9</v>
      </c>
    </row>
    <row r="1177" spans="1:8" x14ac:dyDescent="0.3">
      <c r="A1177" s="545"/>
      <c r="B1177" s="596"/>
      <c r="C1177" s="522"/>
      <c r="D1177" s="546"/>
      <c r="E1177" s="546"/>
      <c r="F1177" s="547"/>
      <c r="G1177" s="147" t="s">
        <v>10</v>
      </c>
      <c r="H1177" s="555"/>
    </row>
    <row r="1178" spans="1:8" x14ac:dyDescent="0.3">
      <c r="A1178" s="32" t="s">
        <v>11</v>
      </c>
      <c r="B1178" s="35" t="s">
        <v>12</v>
      </c>
      <c r="C1178" s="39"/>
      <c r="D1178" s="12"/>
      <c r="E1178" s="23"/>
      <c r="F1178" s="148"/>
      <c r="G1178" s="10"/>
      <c r="H1178" s="13"/>
    </row>
    <row r="1179" spans="1:8" x14ac:dyDescent="0.3">
      <c r="A1179" s="32"/>
      <c r="B1179" s="35"/>
      <c r="C1179" s="39"/>
      <c r="D1179" s="12"/>
      <c r="E1179" s="23"/>
      <c r="F1179" s="148"/>
      <c r="G1179" s="12"/>
      <c r="H1179" s="13"/>
    </row>
    <row r="1180" spans="1:8" x14ac:dyDescent="0.3">
      <c r="A1180" s="14" t="s">
        <v>129</v>
      </c>
      <c r="B1180" s="12" t="s">
        <v>231</v>
      </c>
      <c r="C1180" s="15">
        <v>180555655</v>
      </c>
      <c r="D1180" s="71">
        <v>737626</v>
      </c>
      <c r="E1180" s="17">
        <f>C1180-D1180</f>
        <v>179818029</v>
      </c>
      <c r="F1180" s="149">
        <f>D1180/C1180*100</f>
        <v>0.40853109807056442</v>
      </c>
      <c r="G1180" s="21">
        <v>3161</v>
      </c>
      <c r="H1180" s="123">
        <v>0</v>
      </c>
    </row>
    <row r="1181" spans="1:8" x14ac:dyDescent="0.3">
      <c r="A1181" s="14" t="s">
        <v>131</v>
      </c>
      <c r="B1181" s="12" t="s">
        <v>232</v>
      </c>
      <c r="C1181" s="15">
        <v>165178514</v>
      </c>
      <c r="D1181" s="71">
        <v>156675</v>
      </c>
      <c r="E1181" s="17">
        <f>C1181-D1181</f>
        <v>165021839</v>
      </c>
      <c r="F1181" s="149">
        <f>D1181/C1181*100</f>
        <v>9.4851924869598953E-2</v>
      </c>
      <c r="G1181" s="21">
        <v>5732</v>
      </c>
      <c r="H1181" s="123">
        <v>0</v>
      </c>
    </row>
    <row r="1182" spans="1:8" x14ac:dyDescent="0.3">
      <c r="A1182" s="14" t="s">
        <v>133</v>
      </c>
      <c r="B1182" s="12" t="s">
        <v>233</v>
      </c>
      <c r="C1182" s="15">
        <v>211233558</v>
      </c>
      <c r="D1182" s="71">
        <v>808352</v>
      </c>
      <c r="E1182" s="17">
        <f>C1182-D1182</f>
        <v>210425206</v>
      </c>
      <c r="F1182" s="149">
        <f>D1182/C1182*100</f>
        <v>0.38268161917719534</v>
      </c>
      <c r="G1182" s="21">
        <v>1763</v>
      </c>
      <c r="H1182" s="123">
        <v>0</v>
      </c>
    </row>
    <row r="1183" spans="1:8" x14ac:dyDescent="0.3">
      <c r="A1183" s="14" t="s">
        <v>147</v>
      </c>
      <c r="B1183" s="12" t="s">
        <v>105</v>
      </c>
      <c r="C1183" s="15">
        <v>152487952</v>
      </c>
      <c r="D1183" s="71">
        <v>1142074</v>
      </c>
      <c r="E1183" s="17">
        <f>C1183-D1183</f>
        <v>151345878</v>
      </c>
      <c r="F1183" s="149">
        <f>D1183/C1183*100</f>
        <v>0.74896015391432369</v>
      </c>
      <c r="G1183" s="21">
        <v>824</v>
      </c>
      <c r="H1183" s="123">
        <v>0</v>
      </c>
    </row>
    <row r="1184" spans="1:8" x14ac:dyDescent="0.3">
      <c r="A1184" s="14"/>
      <c r="B1184" s="12"/>
      <c r="C1184" s="15"/>
      <c r="D1184" s="71"/>
      <c r="E1184" s="17"/>
      <c r="F1184" s="150"/>
      <c r="G1184" s="151"/>
      <c r="H1184" s="13"/>
    </row>
    <row r="1185" spans="1:9" x14ac:dyDescent="0.3">
      <c r="A1185" s="597" t="s">
        <v>17</v>
      </c>
      <c r="B1185" s="532"/>
      <c r="C1185" s="27">
        <f>SUM(C1180:C1184)</f>
        <v>709455679</v>
      </c>
      <c r="D1185" s="64">
        <f>SUM(D1180:D1184)</f>
        <v>2844727</v>
      </c>
      <c r="E1185" s="64">
        <f>SUM(E1180:E1184)</f>
        <v>706610952</v>
      </c>
      <c r="F1185" s="117">
        <f>D1185/C1185*100</f>
        <v>0.40097318045430719</v>
      </c>
      <c r="G1185" s="152">
        <f>SUM(G1180:G1184)</f>
        <v>11480</v>
      </c>
      <c r="H1185" s="104">
        <v>0</v>
      </c>
    </row>
    <row r="1186" spans="1:9" x14ac:dyDescent="0.3">
      <c r="A1186" s="32"/>
      <c r="B1186" s="12"/>
      <c r="C1186" s="15"/>
      <c r="D1186" s="71"/>
      <c r="E1186" s="17"/>
      <c r="F1186" s="81"/>
      <c r="G1186" s="153"/>
      <c r="H1186" s="154"/>
    </row>
    <row r="1187" spans="1:9" x14ac:dyDescent="0.3">
      <c r="A1187" s="32" t="s">
        <v>18</v>
      </c>
      <c r="B1187" s="35" t="s">
        <v>19</v>
      </c>
      <c r="C1187" s="15"/>
      <c r="D1187" s="71"/>
      <c r="E1187" s="17"/>
      <c r="F1187" s="81"/>
      <c r="G1187" s="153"/>
      <c r="H1187" s="154"/>
    </row>
    <row r="1188" spans="1:9" x14ac:dyDescent="0.3">
      <c r="A1188" s="32"/>
      <c r="B1188" s="35"/>
      <c r="C1188" s="15"/>
      <c r="D1188" s="71"/>
      <c r="E1188" s="17"/>
      <c r="F1188" s="81"/>
      <c r="G1188" s="21"/>
      <c r="H1188" s="13"/>
    </row>
    <row r="1189" spans="1:9" x14ac:dyDescent="0.3">
      <c r="A1189" s="14" t="s">
        <v>43</v>
      </c>
      <c r="B1189" s="12" t="s">
        <v>234</v>
      </c>
      <c r="C1189" s="15">
        <v>83261682</v>
      </c>
      <c r="D1189" s="71">
        <v>93528</v>
      </c>
      <c r="E1189" s="17">
        <f t="shared" ref="E1189:E1194" si="30">C1189-D1189</f>
        <v>83168154</v>
      </c>
      <c r="F1189" s="149">
        <f t="shared" ref="F1189:F1196" si="31">D1189/C1189*100</f>
        <v>0.1123301832888747</v>
      </c>
      <c r="G1189" s="21">
        <v>4732</v>
      </c>
      <c r="H1189" s="123">
        <v>0</v>
      </c>
    </row>
    <row r="1190" spans="1:9" x14ac:dyDescent="0.3">
      <c r="A1190" s="14" t="s">
        <v>45</v>
      </c>
      <c r="B1190" s="12" t="s">
        <v>209</v>
      </c>
      <c r="C1190" s="15">
        <v>70864177</v>
      </c>
      <c r="D1190" s="71">
        <v>1594300</v>
      </c>
      <c r="E1190" s="17">
        <f t="shared" si="30"/>
        <v>69269877</v>
      </c>
      <c r="F1190" s="149">
        <f t="shared" si="31"/>
        <v>2.2497968190613431</v>
      </c>
      <c r="G1190" s="21">
        <v>2541</v>
      </c>
      <c r="H1190" s="123">
        <v>0</v>
      </c>
    </row>
    <row r="1191" spans="1:9" x14ac:dyDescent="0.3">
      <c r="A1191" s="14" t="s">
        <v>47</v>
      </c>
      <c r="B1191" s="12" t="s">
        <v>235</v>
      </c>
      <c r="C1191" s="15">
        <v>70491521</v>
      </c>
      <c r="D1191" s="71">
        <v>178362</v>
      </c>
      <c r="E1191" s="17">
        <f t="shared" si="30"/>
        <v>70313159</v>
      </c>
      <c r="F1191" s="149">
        <f t="shared" si="31"/>
        <v>0.25302617601342436</v>
      </c>
      <c r="G1191" s="21">
        <v>2098</v>
      </c>
      <c r="H1191" s="123">
        <v>0</v>
      </c>
    </row>
    <row r="1192" spans="1:9" x14ac:dyDescent="0.3">
      <c r="A1192" s="14" t="s">
        <v>49</v>
      </c>
      <c r="B1192" s="12" t="s">
        <v>236</v>
      </c>
      <c r="C1192" s="15">
        <v>118908694</v>
      </c>
      <c r="D1192" s="71">
        <v>7560</v>
      </c>
      <c r="E1192" s="17">
        <f t="shared" si="30"/>
        <v>118901134</v>
      </c>
      <c r="F1192" s="149">
        <f t="shared" si="31"/>
        <v>6.3578193870332134E-3</v>
      </c>
      <c r="G1192" s="21">
        <v>3873</v>
      </c>
      <c r="H1192" s="123">
        <v>0</v>
      </c>
    </row>
    <row r="1193" spans="1:9" x14ac:dyDescent="0.3">
      <c r="A1193" s="14" t="s">
        <v>51</v>
      </c>
      <c r="B1193" s="12" t="s">
        <v>237</v>
      </c>
      <c r="C1193" s="15">
        <v>128076776</v>
      </c>
      <c r="D1193" s="71">
        <v>0</v>
      </c>
      <c r="E1193" s="17">
        <f t="shared" si="30"/>
        <v>128076776</v>
      </c>
      <c r="F1193" s="149">
        <f t="shared" si="31"/>
        <v>0</v>
      </c>
      <c r="G1193" s="21">
        <v>3035</v>
      </c>
      <c r="H1193" s="123">
        <v>0</v>
      </c>
    </row>
    <row r="1194" spans="1:9" x14ac:dyDescent="0.3">
      <c r="A1194" s="14">
        <v>10</v>
      </c>
      <c r="B1194" s="12" t="s">
        <v>238</v>
      </c>
      <c r="C1194" s="15">
        <v>144791907</v>
      </c>
      <c r="D1194" s="71">
        <v>909542</v>
      </c>
      <c r="E1194" s="17">
        <f t="shared" si="30"/>
        <v>143882365</v>
      </c>
      <c r="F1194" s="149">
        <f t="shared" si="31"/>
        <v>0.62817184941144533</v>
      </c>
      <c r="G1194" s="21">
        <v>4315</v>
      </c>
      <c r="H1194" s="123">
        <v>0</v>
      </c>
    </row>
    <row r="1195" spans="1:9" x14ac:dyDescent="0.3">
      <c r="A1195" s="95"/>
      <c r="B1195" s="12"/>
      <c r="C1195" s="15"/>
      <c r="D1195" s="71"/>
      <c r="E1195" s="17"/>
      <c r="F1195" s="155"/>
      <c r="G1195" s="156"/>
      <c r="H1195" s="154"/>
    </row>
    <row r="1196" spans="1:9" x14ac:dyDescent="0.3">
      <c r="A1196" s="597" t="s">
        <v>17</v>
      </c>
      <c r="B1196" s="532"/>
      <c r="C1196" s="27">
        <f>SUM(C1189:C1195)</f>
        <v>616394757</v>
      </c>
      <c r="D1196" s="64">
        <f>SUM(D1189:D1195)</f>
        <v>2783292</v>
      </c>
      <c r="E1196" s="72">
        <f>SUM(E1189:E1195)</f>
        <v>613611465</v>
      </c>
      <c r="F1196" s="117">
        <f t="shared" si="31"/>
        <v>0.45154374990895646</v>
      </c>
      <c r="G1196" s="157">
        <f>SUM(G1189:G1195)</f>
        <v>20594</v>
      </c>
      <c r="H1196" s="104">
        <v>0</v>
      </c>
    </row>
    <row r="1197" spans="1:9" x14ac:dyDescent="0.3">
      <c r="A1197" s="548"/>
      <c r="B1197" s="549"/>
      <c r="C1197" s="15"/>
      <c r="D1197" s="71"/>
      <c r="E1197" s="17"/>
      <c r="F1197" s="149"/>
      <c r="G1197" s="156"/>
      <c r="H1197" s="154"/>
    </row>
    <row r="1198" spans="1:9" ht="19.5" thickBot="1" x14ac:dyDescent="0.35">
      <c r="A1198" s="533" t="s">
        <v>31</v>
      </c>
      <c r="B1198" s="534"/>
      <c r="C1198" s="84">
        <f>C1185+C1196</f>
        <v>1325850436</v>
      </c>
      <c r="D1198" s="85">
        <f>D1185+D1196</f>
        <v>5628019</v>
      </c>
      <c r="E1198" s="48">
        <f>E1185+E1196</f>
        <v>1320222417</v>
      </c>
      <c r="F1198" s="158">
        <f>D1198/C1198*100</f>
        <v>0.42448370096549864</v>
      </c>
      <c r="G1198" s="159">
        <f>G1185+G1196</f>
        <v>32074</v>
      </c>
      <c r="H1198" s="160">
        <f>H1185+H1196</f>
        <v>0</v>
      </c>
      <c r="I1198" s="161"/>
    </row>
    <row r="1199" spans="1:9" x14ac:dyDescent="0.3">
      <c r="A1199" s="142"/>
      <c r="B1199" s="143"/>
      <c r="C1199" s="144"/>
      <c r="D1199" s="145"/>
      <c r="E1199" s="145"/>
      <c r="F1199" s="145"/>
      <c r="G1199" s="145"/>
    </row>
    <row r="1200" spans="1:9" x14ac:dyDescent="0.3">
      <c r="A1200" s="142"/>
      <c r="B1200" s="143"/>
      <c r="C1200" s="144"/>
      <c r="D1200" s="145"/>
      <c r="E1200" s="145"/>
      <c r="F1200" s="145"/>
      <c r="G1200" s="145"/>
    </row>
    <row r="1201" spans="1:9" x14ac:dyDescent="0.3">
      <c r="A1201" s="142"/>
      <c r="B1201" s="143"/>
      <c r="C1201" s="144"/>
      <c r="D1201" s="529"/>
      <c r="E1201" s="529"/>
      <c r="F1201" s="529"/>
      <c r="G1201" s="529"/>
      <c r="H1201" s="529"/>
      <c r="I1201" s="52"/>
    </row>
    <row r="1202" spans="1:9" x14ac:dyDescent="0.3">
      <c r="A1202" s="142"/>
      <c r="B1202" s="143"/>
      <c r="C1202" s="144"/>
      <c r="D1202" s="529" t="s">
        <v>32</v>
      </c>
      <c r="E1202" s="529"/>
      <c r="F1202" s="529"/>
      <c r="G1202" s="529"/>
      <c r="H1202" s="529"/>
      <c r="I1202" s="52"/>
    </row>
    <row r="1203" spans="1:9" x14ac:dyDescent="0.3">
      <c r="A1203" s="142"/>
      <c r="B1203" s="143"/>
      <c r="C1203" s="144"/>
      <c r="D1203" s="529" t="s">
        <v>33</v>
      </c>
      <c r="E1203" s="529"/>
      <c r="F1203" s="529"/>
      <c r="G1203" s="529"/>
      <c r="H1203" s="529"/>
      <c r="I1203" s="87"/>
    </row>
    <row r="1204" spans="1:9" x14ac:dyDescent="0.3">
      <c r="A1204" s="142"/>
      <c r="B1204" s="143"/>
      <c r="C1204" s="144"/>
      <c r="D1204" s="529"/>
      <c r="E1204" s="529"/>
      <c r="F1204" s="529"/>
      <c r="G1204" s="529"/>
      <c r="H1204" s="529"/>
      <c r="I1204" s="3"/>
    </row>
    <row r="1205" spans="1:9" x14ac:dyDescent="0.3">
      <c r="A1205" s="142"/>
      <c r="B1205" s="143"/>
      <c r="C1205" s="144"/>
      <c r="E1205" s="3"/>
      <c r="F1205" s="3"/>
      <c r="G1205" s="3"/>
      <c r="H1205" s="3"/>
      <c r="I1205" s="3"/>
    </row>
    <row r="1206" spans="1:9" x14ac:dyDescent="0.3">
      <c r="A1206" s="142"/>
      <c r="B1206" s="143"/>
      <c r="C1206" s="144"/>
      <c r="E1206" s="3"/>
      <c r="F1206" s="3"/>
      <c r="G1206" s="3"/>
      <c r="H1206" s="3"/>
      <c r="I1206" s="3"/>
    </row>
    <row r="1207" spans="1:9" x14ac:dyDescent="0.3">
      <c r="A1207" s="142"/>
      <c r="B1207" s="143"/>
      <c r="C1207" s="144"/>
      <c r="D1207" s="530" t="s">
        <v>34</v>
      </c>
      <c r="E1207" s="530"/>
      <c r="F1207" s="530"/>
      <c r="G1207" s="530"/>
      <c r="H1207" s="530"/>
      <c r="I1207" s="88"/>
    </row>
    <row r="1208" spans="1:9" x14ac:dyDescent="0.3">
      <c r="A1208" s="142"/>
      <c r="B1208" s="143"/>
      <c r="C1208" s="144"/>
      <c r="D1208" s="529" t="s">
        <v>35</v>
      </c>
      <c r="E1208" s="529"/>
      <c r="F1208" s="529"/>
      <c r="G1208" s="529"/>
      <c r="H1208" s="529"/>
      <c r="I1208" s="52"/>
    </row>
    <row r="1209" spans="1:9" x14ac:dyDescent="0.3">
      <c r="A1209" s="142"/>
      <c r="B1209" s="143"/>
      <c r="C1209" s="144"/>
      <c r="D1209" s="529" t="s">
        <v>36</v>
      </c>
      <c r="E1209" s="529"/>
      <c r="F1209" s="529"/>
      <c r="G1209" s="529"/>
      <c r="H1209" s="529"/>
      <c r="I1209" s="52"/>
    </row>
    <row r="1210" spans="1:9" x14ac:dyDescent="0.3">
      <c r="A1210" s="142"/>
      <c r="B1210" s="143"/>
      <c r="C1210" s="144"/>
      <c r="D1210" s="145"/>
      <c r="E1210" s="145"/>
      <c r="F1210" s="145"/>
      <c r="G1210" s="145"/>
    </row>
    <row r="1211" spans="1:9" x14ac:dyDescent="0.3">
      <c r="A1211" s="142"/>
      <c r="B1211" s="143"/>
      <c r="C1211" s="144"/>
      <c r="D1211" s="145"/>
      <c r="E1211" s="145"/>
      <c r="F1211" s="145"/>
      <c r="G1211" s="145"/>
    </row>
    <row r="1212" spans="1:9" x14ac:dyDescent="0.3">
      <c r="A1212" s="142"/>
      <c r="B1212" s="143"/>
      <c r="C1212" s="144"/>
      <c r="D1212" s="145"/>
      <c r="E1212" s="145"/>
      <c r="F1212" s="145"/>
      <c r="G1212" s="145"/>
    </row>
    <row r="1213" spans="1:9" x14ac:dyDescent="0.3">
      <c r="A1213" s="142"/>
      <c r="B1213" s="143"/>
      <c r="C1213" s="144"/>
      <c r="D1213" s="145"/>
      <c r="E1213" s="145"/>
      <c r="F1213" s="145"/>
      <c r="G1213" s="145"/>
    </row>
    <row r="1214" spans="1:9" x14ac:dyDescent="0.3">
      <c r="A1214" s="142"/>
      <c r="B1214" s="143"/>
      <c r="C1214" s="144"/>
      <c r="D1214" s="145"/>
      <c r="E1214" s="145"/>
      <c r="F1214" s="145"/>
      <c r="G1214" s="145"/>
    </row>
    <row r="1215" spans="1:9" x14ac:dyDescent="0.3">
      <c r="A1215" s="142"/>
      <c r="B1215" s="143"/>
      <c r="C1215" s="144"/>
      <c r="D1215" s="145"/>
      <c r="E1215" s="145"/>
      <c r="F1215" s="145"/>
      <c r="G1215" s="145"/>
    </row>
    <row r="1216" spans="1:9" x14ac:dyDescent="0.3">
      <c r="A1216" s="142"/>
      <c r="B1216" s="143"/>
      <c r="C1216" s="144"/>
      <c r="D1216" s="145"/>
      <c r="E1216" s="145"/>
      <c r="F1216" s="145"/>
      <c r="G1216" s="145"/>
    </row>
    <row r="1217" spans="1:7" x14ac:dyDescent="0.3">
      <c r="A1217" s="142"/>
      <c r="B1217" s="143"/>
      <c r="C1217" s="144"/>
      <c r="D1217" s="145"/>
      <c r="E1217" s="145"/>
      <c r="F1217" s="145"/>
      <c r="G1217" s="145"/>
    </row>
    <row r="1218" spans="1:7" x14ac:dyDescent="0.3">
      <c r="A1218" s="142"/>
      <c r="B1218" s="143"/>
      <c r="C1218" s="144"/>
      <c r="D1218" s="145"/>
      <c r="E1218" s="145"/>
      <c r="F1218" s="145"/>
      <c r="G1218" s="145"/>
    </row>
    <row r="1219" spans="1:7" x14ac:dyDescent="0.3">
      <c r="A1219" s="142"/>
      <c r="B1219" s="143"/>
      <c r="C1219" s="144"/>
      <c r="D1219" s="145"/>
      <c r="E1219" s="145"/>
      <c r="F1219" s="145"/>
      <c r="G1219" s="145"/>
    </row>
    <row r="1220" spans="1:7" x14ac:dyDescent="0.3">
      <c r="A1220" s="142"/>
      <c r="B1220" s="143"/>
      <c r="C1220" s="144"/>
      <c r="D1220" s="145"/>
      <c r="E1220" s="145"/>
      <c r="F1220" s="145"/>
      <c r="G1220" s="145"/>
    </row>
    <row r="1221" spans="1:7" x14ac:dyDescent="0.3">
      <c r="A1221" s="142"/>
      <c r="B1221" s="143"/>
      <c r="C1221" s="144"/>
      <c r="D1221" s="145"/>
      <c r="E1221" s="145"/>
      <c r="F1221" s="145"/>
      <c r="G1221" s="145"/>
    </row>
    <row r="1222" spans="1:7" x14ac:dyDescent="0.3">
      <c r="A1222" s="142"/>
      <c r="B1222" s="143"/>
      <c r="C1222" s="144"/>
      <c r="D1222" s="145"/>
      <c r="E1222" s="145"/>
      <c r="F1222" s="145"/>
      <c r="G1222" s="145"/>
    </row>
    <row r="1223" spans="1:7" x14ac:dyDescent="0.3">
      <c r="A1223" s="142"/>
      <c r="B1223" s="143"/>
      <c r="C1223" s="144"/>
      <c r="D1223" s="145"/>
      <c r="E1223" s="145"/>
      <c r="F1223" s="145"/>
      <c r="G1223" s="145"/>
    </row>
    <row r="1224" spans="1:7" x14ac:dyDescent="0.3">
      <c r="A1224" s="142"/>
      <c r="B1224" s="143"/>
      <c r="C1224" s="144"/>
      <c r="D1224" s="145"/>
      <c r="E1224" s="145"/>
      <c r="F1224" s="145"/>
      <c r="G1224" s="145"/>
    </row>
    <row r="1225" spans="1:7" x14ac:dyDescent="0.3">
      <c r="A1225" s="142"/>
      <c r="B1225" s="143"/>
      <c r="C1225" s="144"/>
      <c r="D1225" s="145"/>
      <c r="E1225" s="145"/>
      <c r="F1225" s="145"/>
      <c r="G1225" s="145"/>
    </row>
    <row r="1226" spans="1:7" x14ac:dyDescent="0.3">
      <c r="A1226" s="142"/>
      <c r="B1226" s="143"/>
      <c r="C1226" s="144"/>
      <c r="D1226" s="145"/>
      <c r="E1226" s="145"/>
      <c r="F1226" s="145"/>
      <c r="G1226" s="145"/>
    </row>
    <row r="1227" spans="1:7" x14ac:dyDescent="0.3">
      <c r="A1227" s="142"/>
      <c r="B1227" s="143"/>
      <c r="C1227" s="144"/>
      <c r="D1227" s="145"/>
      <c r="E1227" s="145"/>
      <c r="F1227" s="145"/>
      <c r="G1227" s="145"/>
    </row>
    <row r="1228" spans="1:7" x14ac:dyDescent="0.3">
      <c r="A1228" s="142"/>
      <c r="B1228" s="143"/>
      <c r="C1228" s="144"/>
      <c r="D1228" s="145"/>
      <c r="E1228" s="145"/>
      <c r="F1228" s="145"/>
      <c r="G1228" s="145"/>
    </row>
    <row r="1229" spans="1:7" x14ac:dyDescent="0.3">
      <c r="A1229" s="142"/>
      <c r="B1229" s="143"/>
      <c r="C1229" s="144"/>
      <c r="D1229" s="145"/>
      <c r="E1229" s="145"/>
      <c r="F1229" s="145"/>
      <c r="G1229" s="145"/>
    </row>
    <row r="1230" spans="1:7" x14ac:dyDescent="0.3">
      <c r="A1230" s="142"/>
      <c r="B1230" s="143"/>
      <c r="C1230" s="144"/>
      <c r="D1230" s="145"/>
      <c r="E1230" s="145"/>
      <c r="F1230" s="145"/>
      <c r="G1230" s="145"/>
    </row>
    <row r="1231" spans="1:7" x14ac:dyDescent="0.3">
      <c r="A1231" s="142"/>
      <c r="B1231" s="143"/>
      <c r="C1231" s="144"/>
      <c r="D1231" s="145"/>
      <c r="E1231" s="145"/>
      <c r="F1231" s="145"/>
      <c r="G1231" s="145"/>
    </row>
    <row r="1232" spans="1:7" x14ac:dyDescent="0.3">
      <c r="A1232" s="142"/>
      <c r="B1232" s="143"/>
      <c r="C1232" s="144"/>
      <c r="D1232" s="145"/>
      <c r="E1232" s="145"/>
      <c r="F1232" s="145"/>
      <c r="G1232" s="145"/>
    </row>
    <row r="1233" spans="1:7" x14ac:dyDescent="0.3">
      <c r="A1233" s="142"/>
      <c r="B1233" s="143"/>
      <c r="C1233" s="144"/>
      <c r="D1233" s="145"/>
      <c r="E1233" s="145"/>
      <c r="F1233" s="145"/>
      <c r="G1233" s="145"/>
    </row>
    <row r="1234" spans="1:7" x14ac:dyDescent="0.3">
      <c r="A1234" s="142"/>
      <c r="B1234" s="143"/>
      <c r="C1234" s="144"/>
      <c r="D1234" s="145"/>
      <c r="E1234" s="145"/>
      <c r="F1234" s="145"/>
      <c r="G1234" s="145"/>
    </row>
    <row r="1235" spans="1:7" x14ac:dyDescent="0.3">
      <c r="A1235" s="142"/>
      <c r="B1235" s="143"/>
      <c r="C1235" s="144"/>
      <c r="D1235" s="145"/>
      <c r="E1235" s="145"/>
      <c r="F1235" s="145"/>
      <c r="G1235" s="145"/>
    </row>
    <row r="1236" spans="1:7" x14ac:dyDescent="0.3">
      <c r="A1236" s="142"/>
      <c r="B1236" s="143"/>
      <c r="C1236" s="144"/>
      <c r="D1236" s="145"/>
      <c r="E1236" s="145"/>
      <c r="F1236" s="145"/>
      <c r="G1236" s="145"/>
    </row>
    <row r="1237" spans="1:7" x14ac:dyDescent="0.3">
      <c r="A1237" s="142"/>
      <c r="B1237" s="143"/>
      <c r="C1237" s="144"/>
      <c r="D1237" s="145"/>
      <c r="E1237" s="145"/>
      <c r="F1237" s="145"/>
      <c r="G1237" s="145"/>
    </row>
    <row r="1238" spans="1:7" x14ac:dyDescent="0.3">
      <c r="A1238" s="142"/>
      <c r="B1238" s="143"/>
      <c r="C1238" s="144"/>
      <c r="D1238" s="145"/>
      <c r="E1238" s="145"/>
      <c r="F1238" s="145"/>
      <c r="G1238" s="145"/>
    </row>
    <row r="1239" spans="1:7" x14ac:dyDescent="0.3">
      <c r="A1239" s="142"/>
      <c r="B1239" s="143"/>
      <c r="C1239" s="144"/>
      <c r="D1239" s="145"/>
      <c r="E1239" s="145"/>
      <c r="F1239" s="145"/>
      <c r="G1239" s="145"/>
    </row>
    <row r="1240" spans="1:7" x14ac:dyDescent="0.3">
      <c r="A1240" s="142"/>
      <c r="B1240" s="143"/>
      <c r="C1240" s="144"/>
      <c r="D1240" s="145"/>
      <c r="E1240" s="145"/>
      <c r="F1240" s="145"/>
      <c r="G1240" s="145"/>
    </row>
    <row r="1241" spans="1:7" x14ac:dyDescent="0.3">
      <c r="A1241" s="142"/>
      <c r="B1241" s="143"/>
      <c r="C1241" s="144"/>
      <c r="D1241" s="145"/>
      <c r="E1241" s="145"/>
      <c r="F1241" s="145"/>
      <c r="G1241" s="145"/>
    </row>
    <row r="1242" spans="1:7" x14ac:dyDescent="0.3">
      <c r="A1242" s="142"/>
      <c r="B1242" s="143"/>
      <c r="C1242" s="144"/>
      <c r="D1242" s="145"/>
      <c r="E1242" s="145"/>
      <c r="F1242" s="145"/>
      <c r="G1242" s="145"/>
    </row>
    <row r="1243" spans="1:7" x14ac:dyDescent="0.3">
      <c r="A1243" s="142"/>
      <c r="B1243" s="143"/>
      <c r="C1243" s="144"/>
      <c r="D1243" s="145"/>
      <c r="E1243" s="145"/>
      <c r="F1243" s="145"/>
      <c r="G1243" s="145"/>
    </row>
    <row r="1244" spans="1:7" x14ac:dyDescent="0.3">
      <c r="A1244" s="142"/>
      <c r="B1244" s="143"/>
      <c r="C1244" s="144"/>
      <c r="D1244" s="145"/>
      <c r="E1244" s="145"/>
      <c r="F1244" s="145"/>
      <c r="G1244" s="145"/>
    </row>
    <row r="1245" spans="1:7" x14ac:dyDescent="0.3">
      <c r="A1245" s="142"/>
      <c r="B1245" s="143"/>
      <c r="C1245" s="144"/>
      <c r="D1245" s="145"/>
      <c r="E1245" s="145"/>
      <c r="F1245" s="145"/>
      <c r="G1245" s="145"/>
    </row>
    <row r="1246" spans="1:7" x14ac:dyDescent="0.3">
      <c r="A1246" s="142"/>
      <c r="B1246" s="143"/>
      <c r="C1246" s="144"/>
      <c r="D1246" s="145"/>
      <c r="E1246" s="145"/>
      <c r="F1246" s="145"/>
      <c r="G1246" s="145"/>
    </row>
    <row r="1247" spans="1:7" x14ac:dyDescent="0.3">
      <c r="A1247" s="142"/>
      <c r="B1247" s="143"/>
      <c r="C1247" s="144"/>
      <c r="D1247" s="145"/>
      <c r="E1247" s="145"/>
      <c r="F1247" s="145"/>
      <c r="G1247" s="145"/>
    </row>
    <row r="1248" spans="1:7" x14ac:dyDescent="0.3">
      <c r="A1248" s="142"/>
      <c r="B1248" s="143"/>
      <c r="C1248" s="144"/>
      <c r="D1248" s="145"/>
      <c r="E1248" s="145"/>
      <c r="F1248" s="145"/>
      <c r="G1248" s="145"/>
    </row>
    <row r="1249" spans="1:8" x14ac:dyDescent="0.3">
      <c r="A1249" s="515" t="s">
        <v>0</v>
      </c>
      <c r="B1249" s="515"/>
      <c r="C1249" s="515"/>
      <c r="D1249" s="515"/>
      <c r="E1249" s="515"/>
      <c r="F1249" s="515"/>
      <c r="G1249" s="515"/>
      <c r="H1249" s="515"/>
    </row>
    <row r="1250" spans="1:8" x14ac:dyDescent="0.3">
      <c r="A1250" s="529" t="s">
        <v>239</v>
      </c>
      <c r="B1250" s="529"/>
      <c r="C1250" s="529"/>
      <c r="D1250" s="529"/>
      <c r="E1250" s="529"/>
      <c r="F1250" s="529"/>
      <c r="G1250" s="529"/>
      <c r="H1250" s="529"/>
    </row>
    <row r="1251" spans="1:8" x14ac:dyDescent="0.3">
      <c r="A1251" s="515" t="s">
        <v>376</v>
      </c>
      <c r="B1251" s="515"/>
      <c r="C1251" s="515"/>
      <c r="D1251" s="515"/>
      <c r="E1251" s="515"/>
      <c r="F1251" s="515"/>
      <c r="G1251" s="515"/>
      <c r="H1251" s="515"/>
    </row>
    <row r="1252" spans="1:8" ht="19.5" thickBot="1" x14ac:dyDescent="0.35">
      <c r="A1252" s="3"/>
      <c r="B1252" s="3"/>
      <c r="C1252" s="4"/>
      <c r="D1252" s="1"/>
      <c r="E1252" s="1"/>
      <c r="F1252" s="1"/>
      <c r="G1252" s="1"/>
    </row>
    <row r="1253" spans="1:8" x14ac:dyDescent="0.3">
      <c r="A1253" s="535" t="s">
        <v>2</v>
      </c>
      <c r="B1253" s="594" t="s">
        <v>3</v>
      </c>
      <c r="C1253" s="521" t="s">
        <v>4</v>
      </c>
      <c r="D1253" s="539" t="s">
        <v>5</v>
      </c>
      <c r="E1253" s="539" t="s">
        <v>6</v>
      </c>
      <c r="F1253" s="541" t="s">
        <v>7</v>
      </c>
      <c r="G1253" s="146" t="s">
        <v>8</v>
      </c>
      <c r="H1253" s="554" t="s">
        <v>9</v>
      </c>
    </row>
    <row r="1254" spans="1:8" x14ac:dyDescent="0.3">
      <c r="A1254" s="545"/>
      <c r="B1254" s="596"/>
      <c r="C1254" s="522"/>
      <c r="D1254" s="546"/>
      <c r="E1254" s="546"/>
      <c r="F1254" s="547"/>
      <c r="G1254" s="147" t="s">
        <v>10</v>
      </c>
      <c r="H1254" s="555"/>
    </row>
    <row r="1255" spans="1:8" x14ac:dyDescent="0.3">
      <c r="A1255" s="7" t="s">
        <v>11</v>
      </c>
      <c r="B1255" s="8" t="s">
        <v>12</v>
      </c>
      <c r="C1255" s="9"/>
      <c r="D1255" s="10"/>
      <c r="E1255" s="11"/>
      <c r="F1255" s="10"/>
      <c r="G1255" s="23"/>
      <c r="H1255" s="34"/>
    </row>
    <row r="1256" spans="1:8" x14ac:dyDescent="0.3">
      <c r="A1256" s="14" t="s">
        <v>129</v>
      </c>
      <c r="B1256" s="12" t="s">
        <v>240</v>
      </c>
      <c r="C1256" s="15">
        <v>127702454</v>
      </c>
      <c r="D1256" s="71">
        <v>401820</v>
      </c>
      <c r="E1256" s="17">
        <f>C1256-D1256</f>
        <v>127300634</v>
      </c>
      <c r="F1256" s="62">
        <f>D1256/C1256*100</f>
        <v>0.31465331120418405</v>
      </c>
      <c r="G1256" s="153">
        <v>4691</v>
      </c>
      <c r="H1256" s="163">
        <v>0</v>
      </c>
    </row>
    <row r="1257" spans="1:8" x14ac:dyDescent="0.3">
      <c r="A1257" s="14" t="s">
        <v>131</v>
      </c>
      <c r="B1257" s="12" t="s">
        <v>241</v>
      </c>
      <c r="C1257" s="15">
        <v>198882627</v>
      </c>
      <c r="D1257" s="71">
        <v>1717826</v>
      </c>
      <c r="E1257" s="17">
        <f>C1257-D1257</f>
        <v>197164801</v>
      </c>
      <c r="F1257" s="62">
        <f>D1257/C1257*100</f>
        <v>0.86373859090266347</v>
      </c>
      <c r="G1257" s="153">
        <v>2664</v>
      </c>
      <c r="H1257" s="163">
        <v>0</v>
      </c>
    </row>
    <row r="1258" spans="1:8" x14ac:dyDescent="0.3">
      <c r="A1258" s="14" t="s">
        <v>133</v>
      </c>
      <c r="B1258" s="12" t="s">
        <v>242</v>
      </c>
      <c r="C1258" s="15">
        <v>223080616</v>
      </c>
      <c r="D1258" s="71">
        <v>2503730</v>
      </c>
      <c r="E1258" s="17">
        <f>C1258-D1258</f>
        <v>220576886</v>
      </c>
      <c r="F1258" s="62">
        <f>D1258/C1258*100</f>
        <v>1.122343144327699</v>
      </c>
      <c r="G1258" s="153">
        <v>3708</v>
      </c>
      <c r="H1258" s="163">
        <v>0</v>
      </c>
    </row>
    <row r="1259" spans="1:8" x14ac:dyDescent="0.3">
      <c r="A1259" s="14" t="s">
        <v>147</v>
      </c>
      <c r="B1259" s="12" t="s">
        <v>243</v>
      </c>
      <c r="C1259" s="15">
        <v>89684274</v>
      </c>
      <c r="D1259" s="71">
        <v>0</v>
      </c>
      <c r="E1259" s="17">
        <f>C1259-D1259</f>
        <v>89684274</v>
      </c>
      <c r="F1259" s="62">
        <f>D1259/C1259*100</f>
        <v>0</v>
      </c>
      <c r="G1259" s="153">
        <v>2430</v>
      </c>
      <c r="H1259" s="163">
        <v>0</v>
      </c>
    </row>
    <row r="1260" spans="1:8" x14ac:dyDescent="0.3">
      <c r="A1260" s="14"/>
      <c r="B1260" s="12"/>
      <c r="C1260" s="15"/>
      <c r="D1260" s="61"/>
      <c r="E1260" s="17"/>
      <c r="F1260" s="81"/>
      <c r="G1260" s="153"/>
      <c r="H1260" s="164"/>
    </row>
    <row r="1261" spans="1:8" x14ac:dyDescent="0.3">
      <c r="A1261" s="597" t="s">
        <v>17</v>
      </c>
      <c r="B1261" s="532"/>
      <c r="C1261" s="27">
        <f>SUM(C1256:C1260)</f>
        <v>639349971</v>
      </c>
      <c r="D1261" s="63">
        <f>SUM(D1256:D1260)</f>
        <v>4623376</v>
      </c>
      <c r="E1261" s="64">
        <f>SUM(E1256:E1260)</f>
        <v>634726595</v>
      </c>
      <c r="F1261" s="117">
        <f>D1261/C1261*100</f>
        <v>0.72313696875103162</v>
      </c>
      <c r="G1261" s="152">
        <f>SUM(G1256:G1260)</f>
        <v>13493</v>
      </c>
      <c r="H1261" s="165">
        <v>0</v>
      </c>
    </row>
    <row r="1262" spans="1:8" x14ac:dyDescent="0.3">
      <c r="A1262" s="32"/>
      <c r="B1262" s="12"/>
      <c r="C1262" s="15"/>
      <c r="D1262" s="61"/>
      <c r="E1262" s="17"/>
      <c r="F1262" s="81"/>
      <c r="G1262" s="153"/>
      <c r="H1262" s="164"/>
    </row>
    <row r="1263" spans="1:8" x14ac:dyDescent="0.3">
      <c r="A1263" s="32" t="s">
        <v>18</v>
      </c>
      <c r="B1263" s="35" t="s">
        <v>19</v>
      </c>
      <c r="C1263" s="15"/>
      <c r="D1263" s="61"/>
      <c r="E1263" s="17"/>
      <c r="F1263" s="81"/>
      <c r="G1263" s="153"/>
      <c r="H1263" s="154"/>
    </row>
    <row r="1264" spans="1:8" x14ac:dyDescent="0.3">
      <c r="A1264" s="14" t="s">
        <v>43</v>
      </c>
      <c r="B1264" s="12" t="s">
        <v>244</v>
      </c>
      <c r="C1264" s="15">
        <v>52403855</v>
      </c>
      <c r="D1264" s="61">
        <v>0</v>
      </c>
      <c r="E1264" s="17">
        <f t="shared" ref="E1264:E1269" si="32">C1264-D1264</f>
        <v>52403855</v>
      </c>
      <c r="F1264" s="62">
        <f t="shared" ref="F1264:F1269" si="33">D1264/C1264*100</f>
        <v>0</v>
      </c>
      <c r="G1264" s="153">
        <v>2140</v>
      </c>
      <c r="H1264" s="163">
        <v>0</v>
      </c>
    </row>
    <row r="1265" spans="1:9" x14ac:dyDescent="0.3">
      <c r="A1265" s="14" t="s">
        <v>45</v>
      </c>
      <c r="B1265" s="12" t="s">
        <v>245</v>
      </c>
      <c r="C1265" s="15">
        <v>67737708</v>
      </c>
      <c r="D1265" s="61">
        <v>52704</v>
      </c>
      <c r="E1265" s="17">
        <f t="shared" si="32"/>
        <v>67685004</v>
      </c>
      <c r="F1265" s="62">
        <f t="shared" si="33"/>
        <v>7.7805998396048473E-2</v>
      </c>
      <c r="G1265" s="153">
        <v>2251</v>
      </c>
      <c r="H1265" s="163">
        <v>0</v>
      </c>
    </row>
    <row r="1266" spans="1:9" x14ac:dyDescent="0.3">
      <c r="A1266" s="14" t="s">
        <v>47</v>
      </c>
      <c r="B1266" s="12" t="s">
        <v>127</v>
      </c>
      <c r="C1266" s="15">
        <v>92005058</v>
      </c>
      <c r="D1266" s="61">
        <v>0</v>
      </c>
      <c r="E1266" s="17">
        <f t="shared" si="32"/>
        <v>92005058</v>
      </c>
      <c r="F1266" s="62">
        <f t="shared" si="33"/>
        <v>0</v>
      </c>
      <c r="G1266" s="153">
        <v>1974</v>
      </c>
      <c r="H1266" s="163">
        <v>0</v>
      </c>
    </row>
    <row r="1267" spans="1:9" x14ac:dyDescent="0.3">
      <c r="A1267" s="14" t="s">
        <v>49</v>
      </c>
      <c r="B1267" s="12" t="s">
        <v>246</v>
      </c>
      <c r="C1267" s="15">
        <v>111439397</v>
      </c>
      <c r="D1267" s="61">
        <v>0</v>
      </c>
      <c r="E1267" s="17">
        <f t="shared" si="32"/>
        <v>111439397</v>
      </c>
      <c r="F1267" s="62">
        <f t="shared" si="33"/>
        <v>0</v>
      </c>
      <c r="G1267" s="153">
        <v>3003</v>
      </c>
      <c r="H1267" s="163">
        <v>0</v>
      </c>
    </row>
    <row r="1268" spans="1:9" x14ac:dyDescent="0.3">
      <c r="A1268" s="14" t="s">
        <v>51</v>
      </c>
      <c r="B1268" s="12" t="s">
        <v>247</v>
      </c>
      <c r="C1268" s="15">
        <v>32257643</v>
      </c>
      <c r="D1268" s="61">
        <v>26903040</v>
      </c>
      <c r="E1268" s="17">
        <f t="shared" si="32"/>
        <v>5354603</v>
      </c>
      <c r="F1268" s="62">
        <f t="shared" si="33"/>
        <v>83.400513794513756</v>
      </c>
      <c r="G1268" s="166">
        <v>652</v>
      </c>
      <c r="H1268" s="163">
        <v>0</v>
      </c>
      <c r="I1268" s="167"/>
    </row>
    <row r="1269" spans="1:9" x14ac:dyDescent="0.3">
      <c r="A1269" s="14" t="s">
        <v>53</v>
      </c>
      <c r="B1269" s="12" t="s">
        <v>248</v>
      </c>
      <c r="C1269" s="15">
        <v>37836007</v>
      </c>
      <c r="D1269" s="61">
        <v>0</v>
      </c>
      <c r="E1269" s="17">
        <f t="shared" si="32"/>
        <v>37836007</v>
      </c>
      <c r="F1269" s="62">
        <f t="shared" si="33"/>
        <v>0</v>
      </c>
      <c r="G1269" s="153">
        <v>1127</v>
      </c>
      <c r="H1269" s="163">
        <v>0</v>
      </c>
    </row>
    <row r="1270" spans="1:9" x14ac:dyDescent="0.3">
      <c r="A1270" s="95"/>
      <c r="B1270" s="12"/>
      <c r="C1270" s="15"/>
      <c r="D1270" s="61"/>
      <c r="E1270" s="17"/>
      <c r="F1270" s="81"/>
      <c r="G1270" s="156"/>
      <c r="H1270" s="154"/>
    </row>
    <row r="1271" spans="1:9" x14ac:dyDescent="0.3">
      <c r="A1271" s="598" t="s">
        <v>42</v>
      </c>
      <c r="B1271" s="549"/>
      <c r="C1271" s="27">
        <f>SUM(C1264:C1270)</f>
        <v>393679668</v>
      </c>
      <c r="D1271" s="64">
        <f>SUM(D1264:D1270)</f>
        <v>26955744</v>
      </c>
      <c r="E1271" s="64">
        <f>SUM(E1264:E1270)</f>
        <v>366723924</v>
      </c>
      <c r="F1271" s="117">
        <f>D1271/C1271*100</f>
        <v>6.8471262783121434</v>
      </c>
      <c r="G1271" s="157">
        <f>SUM(G1264:G1270)</f>
        <v>11147</v>
      </c>
      <c r="H1271" s="355">
        <f>SUM(H1264:H1269)</f>
        <v>0</v>
      </c>
    </row>
    <row r="1272" spans="1:9" x14ac:dyDescent="0.3">
      <c r="A1272" s="548"/>
      <c r="B1272" s="549"/>
      <c r="C1272" s="168"/>
      <c r="D1272" s="169"/>
      <c r="E1272" s="170"/>
      <c r="F1272" s="171"/>
      <c r="G1272" s="156"/>
      <c r="H1272" s="154"/>
    </row>
    <row r="1273" spans="1:9" ht="19.5" thickBot="1" x14ac:dyDescent="0.35">
      <c r="A1273" s="533" t="s">
        <v>31</v>
      </c>
      <c r="B1273" s="534"/>
      <c r="C1273" s="84">
        <f>C1261+C1271</f>
        <v>1033029639</v>
      </c>
      <c r="D1273" s="85">
        <f>D1261+D1271</f>
        <v>31579120</v>
      </c>
      <c r="E1273" s="48">
        <f>E1261+E1271</f>
        <v>1001450519</v>
      </c>
      <c r="F1273" s="99">
        <f>D1273/C1273*100</f>
        <v>3.0569422994067645</v>
      </c>
      <c r="G1273" s="159">
        <f>G1261+G1271</f>
        <v>24640</v>
      </c>
      <c r="H1273" s="139">
        <f>H1261+H1271</f>
        <v>0</v>
      </c>
    </row>
    <row r="1276" spans="1:9" x14ac:dyDescent="0.3">
      <c r="D1276" s="529"/>
      <c r="E1276" s="529"/>
      <c r="F1276" s="529"/>
      <c r="G1276" s="529"/>
      <c r="H1276" s="529"/>
      <c r="I1276" s="52"/>
    </row>
    <row r="1277" spans="1:9" x14ac:dyDescent="0.3">
      <c r="D1277" s="529" t="s">
        <v>32</v>
      </c>
      <c r="E1277" s="529"/>
      <c r="F1277" s="529"/>
      <c r="G1277" s="529"/>
      <c r="H1277" s="529"/>
      <c r="I1277" s="52"/>
    </row>
    <row r="1278" spans="1:9" x14ac:dyDescent="0.3">
      <c r="D1278" s="529" t="s">
        <v>33</v>
      </c>
      <c r="E1278" s="529"/>
      <c r="F1278" s="529"/>
      <c r="G1278" s="529"/>
      <c r="H1278" s="529"/>
      <c r="I1278" s="87"/>
    </row>
    <row r="1279" spans="1:9" x14ac:dyDescent="0.3">
      <c r="D1279" s="529"/>
      <c r="E1279" s="529"/>
      <c r="F1279" s="529"/>
      <c r="G1279" s="529"/>
      <c r="H1279" s="529"/>
      <c r="I1279" s="3"/>
    </row>
    <row r="1280" spans="1:9" x14ac:dyDescent="0.3">
      <c r="E1280" s="3"/>
      <c r="F1280" s="3"/>
      <c r="G1280" s="3"/>
      <c r="H1280" s="3"/>
      <c r="I1280" s="3"/>
    </row>
    <row r="1281" spans="4:9" x14ac:dyDescent="0.3">
      <c r="E1281" s="3"/>
      <c r="F1281" s="3"/>
      <c r="G1281" s="3"/>
      <c r="H1281" s="3"/>
      <c r="I1281" s="3"/>
    </row>
    <row r="1282" spans="4:9" x14ac:dyDescent="0.3">
      <c r="D1282" s="530" t="s">
        <v>34</v>
      </c>
      <c r="E1282" s="530"/>
      <c r="F1282" s="530"/>
      <c r="G1282" s="530"/>
      <c r="H1282" s="530"/>
      <c r="I1282" s="88"/>
    </row>
    <row r="1283" spans="4:9" x14ac:dyDescent="0.3">
      <c r="D1283" s="529" t="s">
        <v>35</v>
      </c>
      <c r="E1283" s="529"/>
      <c r="F1283" s="529"/>
      <c r="G1283" s="529"/>
      <c r="H1283" s="529"/>
      <c r="I1283" s="52"/>
    </row>
    <row r="1284" spans="4:9" x14ac:dyDescent="0.3">
      <c r="D1284" s="529" t="s">
        <v>36</v>
      </c>
      <c r="E1284" s="529"/>
      <c r="F1284" s="529"/>
      <c r="G1284" s="529"/>
      <c r="H1284" s="529"/>
      <c r="I1284" s="52"/>
    </row>
    <row r="1328" spans="1:8" x14ac:dyDescent="0.3">
      <c r="A1328" s="515" t="s">
        <v>0</v>
      </c>
      <c r="B1328" s="515"/>
      <c r="C1328" s="515"/>
      <c r="D1328" s="515"/>
      <c r="E1328" s="515"/>
      <c r="F1328" s="515"/>
      <c r="G1328" s="515"/>
      <c r="H1328" s="515"/>
    </row>
    <row r="1329" spans="1:9" x14ac:dyDescent="0.3">
      <c r="A1329" s="529" t="s">
        <v>249</v>
      </c>
      <c r="B1329" s="529"/>
      <c r="C1329" s="529"/>
      <c r="D1329" s="529"/>
      <c r="E1329" s="529"/>
      <c r="F1329" s="529"/>
      <c r="G1329" s="529"/>
      <c r="H1329" s="529"/>
    </row>
    <row r="1330" spans="1:9" x14ac:dyDescent="0.3">
      <c r="A1330" s="515" t="s">
        <v>376</v>
      </c>
      <c r="B1330" s="515"/>
      <c r="C1330" s="515"/>
      <c r="D1330" s="515"/>
      <c r="E1330" s="515"/>
      <c r="F1330" s="515"/>
      <c r="G1330" s="515"/>
      <c r="H1330" s="515"/>
    </row>
    <row r="1331" spans="1:9" ht="19.5" thickBot="1" x14ac:dyDescent="0.35">
      <c r="A1331" s="54"/>
      <c r="B1331" s="54"/>
      <c r="C1331" s="54"/>
      <c r="D1331" s="54"/>
      <c r="E1331" s="54"/>
      <c r="F1331" s="54"/>
      <c r="G1331" s="54"/>
    </row>
    <row r="1332" spans="1:9" x14ac:dyDescent="0.3">
      <c r="A1332" s="535" t="s">
        <v>2</v>
      </c>
      <c r="B1332" s="594" t="s">
        <v>3</v>
      </c>
      <c r="C1332" s="521" t="s">
        <v>4</v>
      </c>
      <c r="D1332" s="539" t="s">
        <v>5</v>
      </c>
      <c r="E1332" s="539" t="s">
        <v>6</v>
      </c>
      <c r="F1332" s="541" t="s">
        <v>7</v>
      </c>
      <c r="G1332" s="146" t="s">
        <v>8</v>
      </c>
      <c r="H1332" s="554" t="s">
        <v>9</v>
      </c>
    </row>
    <row r="1333" spans="1:9" x14ac:dyDescent="0.3">
      <c r="A1333" s="545"/>
      <c r="B1333" s="596"/>
      <c r="C1333" s="522"/>
      <c r="D1333" s="546"/>
      <c r="E1333" s="546"/>
      <c r="F1333" s="547"/>
      <c r="G1333" s="147" t="s">
        <v>10</v>
      </c>
      <c r="H1333" s="555"/>
    </row>
    <row r="1334" spans="1:9" x14ac:dyDescent="0.3">
      <c r="A1334" s="7" t="s">
        <v>11</v>
      </c>
      <c r="B1334" s="8" t="s">
        <v>12</v>
      </c>
      <c r="C1334" s="9"/>
      <c r="D1334" s="10"/>
      <c r="E1334" s="11"/>
      <c r="F1334" s="10"/>
      <c r="G1334" s="23"/>
      <c r="H1334" s="34"/>
    </row>
    <row r="1335" spans="1:9" x14ac:dyDescent="0.3">
      <c r="A1335" s="14" t="s">
        <v>129</v>
      </c>
      <c r="B1335" s="12" t="s">
        <v>250</v>
      </c>
      <c r="C1335" s="15">
        <v>272461432</v>
      </c>
      <c r="D1335" s="61">
        <v>1909392</v>
      </c>
      <c r="E1335" s="17">
        <f>C1335-D1335</f>
        <v>270552040</v>
      </c>
      <c r="F1335" s="62">
        <f>D1335/C1335*100</f>
        <v>0.70079349799497492</v>
      </c>
      <c r="G1335" s="153">
        <v>5039</v>
      </c>
      <c r="H1335" s="163">
        <v>0</v>
      </c>
    </row>
    <row r="1336" spans="1:9" x14ac:dyDescent="0.3">
      <c r="A1336" s="14" t="s">
        <v>131</v>
      </c>
      <c r="B1336" s="12" t="s">
        <v>251</v>
      </c>
      <c r="C1336" s="15">
        <v>170568706</v>
      </c>
      <c r="D1336" s="61">
        <v>70762349</v>
      </c>
      <c r="E1336" s="17">
        <f t="shared" ref="E1336:E1342" si="34">C1336-D1336</f>
        <v>99806357</v>
      </c>
      <c r="F1336" s="62">
        <f t="shared" ref="F1336:F1342" si="35">D1336/C1336*100</f>
        <v>41.486126417585652</v>
      </c>
      <c r="G1336" s="153">
        <v>4456</v>
      </c>
      <c r="H1336" s="163">
        <v>0</v>
      </c>
      <c r="I1336" s="167"/>
    </row>
    <row r="1337" spans="1:9" x14ac:dyDescent="0.3">
      <c r="A1337" s="14" t="s">
        <v>133</v>
      </c>
      <c r="B1337" s="12" t="s">
        <v>252</v>
      </c>
      <c r="C1337" s="15">
        <v>64058192</v>
      </c>
      <c r="D1337" s="61">
        <v>64058192</v>
      </c>
      <c r="E1337" s="17">
        <f t="shared" si="34"/>
        <v>0</v>
      </c>
      <c r="F1337" s="62">
        <f t="shared" si="35"/>
        <v>100</v>
      </c>
      <c r="G1337" s="153">
        <v>1016</v>
      </c>
      <c r="H1337" s="163" t="s">
        <v>21</v>
      </c>
    </row>
    <row r="1338" spans="1:9" x14ac:dyDescent="0.3">
      <c r="A1338" s="14" t="s">
        <v>147</v>
      </c>
      <c r="B1338" s="12" t="s">
        <v>253</v>
      </c>
      <c r="C1338" s="15">
        <v>104130065</v>
      </c>
      <c r="D1338" s="61">
        <v>104130065</v>
      </c>
      <c r="E1338" s="17">
        <f t="shared" si="34"/>
        <v>0</v>
      </c>
      <c r="F1338" s="62">
        <f t="shared" si="35"/>
        <v>100</v>
      </c>
      <c r="G1338" s="153">
        <v>2202</v>
      </c>
      <c r="H1338" s="163" t="s">
        <v>21</v>
      </c>
    </row>
    <row r="1339" spans="1:9" x14ac:dyDescent="0.3">
      <c r="A1339" s="14" t="s">
        <v>43</v>
      </c>
      <c r="B1339" s="12" t="s">
        <v>254</v>
      </c>
      <c r="C1339" s="15">
        <v>1241976819</v>
      </c>
      <c r="D1339" s="61">
        <v>71000</v>
      </c>
      <c r="E1339" s="17">
        <f t="shared" si="34"/>
        <v>1241905819</v>
      </c>
      <c r="F1339" s="62">
        <f t="shared" si="35"/>
        <v>5.7166928491601742E-3</v>
      </c>
      <c r="G1339" s="153">
        <v>3964</v>
      </c>
      <c r="H1339" s="163">
        <v>0</v>
      </c>
    </row>
    <row r="1340" spans="1:9" x14ac:dyDescent="0.3">
      <c r="A1340" s="14" t="s">
        <v>45</v>
      </c>
      <c r="B1340" s="12" t="s">
        <v>255</v>
      </c>
      <c r="C1340" s="15">
        <v>152570486</v>
      </c>
      <c r="D1340" s="61">
        <v>59313</v>
      </c>
      <c r="E1340" s="17">
        <f t="shared" si="34"/>
        <v>152511173</v>
      </c>
      <c r="F1340" s="62">
        <f t="shared" si="35"/>
        <v>3.8875801968671714E-2</v>
      </c>
      <c r="G1340" s="153">
        <v>3519</v>
      </c>
      <c r="H1340" s="163">
        <v>0</v>
      </c>
    </row>
    <row r="1341" spans="1:9" x14ac:dyDescent="0.3">
      <c r="A1341" s="14" t="s">
        <v>47</v>
      </c>
      <c r="B1341" s="12" t="s">
        <v>256</v>
      </c>
      <c r="C1341" s="15">
        <v>240723573</v>
      </c>
      <c r="D1341" s="61">
        <v>15456582</v>
      </c>
      <c r="E1341" s="17">
        <f t="shared" si="34"/>
        <v>225266991</v>
      </c>
      <c r="F1341" s="62">
        <f t="shared" si="35"/>
        <v>6.4208842563166835</v>
      </c>
      <c r="G1341" s="153">
        <v>4412</v>
      </c>
      <c r="H1341" s="163">
        <v>0</v>
      </c>
    </row>
    <row r="1342" spans="1:9" x14ac:dyDescent="0.3">
      <c r="A1342" s="14" t="s">
        <v>49</v>
      </c>
      <c r="B1342" s="12" t="s">
        <v>257</v>
      </c>
      <c r="C1342" s="15">
        <v>229383639</v>
      </c>
      <c r="D1342" s="61">
        <v>94676</v>
      </c>
      <c r="E1342" s="17">
        <f t="shared" si="34"/>
        <v>229288963</v>
      </c>
      <c r="F1342" s="62">
        <f t="shared" si="35"/>
        <v>4.1274085812196916E-2</v>
      </c>
      <c r="G1342" s="153">
        <v>4745</v>
      </c>
      <c r="H1342" s="163">
        <v>0</v>
      </c>
    </row>
    <row r="1343" spans="1:9" x14ac:dyDescent="0.3">
      <c r="A1343" s="14"/>
      <c r="B1343" s="12"/>
      <c r="C1343" s="15"/>
      <c r="D1343" s="61"/>
      <c r="E1343" s="17"/>
      <c r="F1343" s="81"/>
      <c r="G1343" s="153"/>
      <c r="H1343" s="154"/>
    </row>
    <row r="1344" spans="1:9" x14ac:dyDescent="0.3">
      <c r="A1344" s="597" t="s">
        <v>17</v>
      </c>
      <c r="B1344" s="532"/>
      <c r="C1344" s="27">
        <f>SUM(C1335:C1343)</f>
        <v>2475872912</v>
      </c>
      <c r="D1344" s="63">
        <f>SUM(D1335:D1343)</f>
        <v>256541569</v>
      </c>
      <c r="E1344" s="72">
        <f>SUM(E1335:E1343)</f>
        <v>2219331343</v>
      </c>
      <c r="F1344" s="117">
        <f>D1344/C1344*100</f>
        <v>10.361661447023417</v>
      </c>
      <c r="G1344" s="152">
        <f>SUM(G1335:G1343)</f>
        <v>29353</v>
      </c>
      <c r="H1344" s="135">
        <v>2</v>
      </c>
    </row>
    <row r="1345" spans="1:8" x14ac:dyDescent="0.3">
      <c r="A1345" s="32"/>
      <c r="B1345" s="12"/>
      <c r="C1345" s="15"/>
      <c r="D1345" s="61"/>
      <c r="E1345" s="17"/>
      <c r="F1345" s="81"/>
      <c r="G1345" s="153"/>
      <c r="H1345" s="154"/>
    </row>
    <row r="1346" spans="1:8" x14ac:dyDescent="0.3">
      <c r="A1346" s="32" t="s">
        <v>18</v>
      </c>
      <c r="B1346" s="35" t="s">
        <v>19</v>
      </c>
      <c r="C1346" s="15"/>
      <c r="D1346" s="61"/>
      <c r="E1346" s="17"/>
      <c r="F1346" s="81"/>
      <c r="G1346" s="153"/>
      <c r="H1346" s="154"/>
    </row>
    <row r="1347" spans="1:8" x14ac:dyDescent="0.3">
      <c r="A1347" s="14" t="s">
        <v>51</v>
      </c>
      <c r="B1347" s="12" t="s">
        <v>258</v>
      </c>
      <c r="C1347" s="15">
        <v>78462003</v>
      </c>
      <c r="D1347" s="61">
        <v>0</v>
      </c>
      <c r="E1347" s="17">
        <f>C1347-D1347</f>
        <v>78462003</v>
      </c>
      <c r="F1347" s="62">
        <f t="shared" ref="F1347:F1354" si="36">D1347/C1347*100</f>
        <v>0</v>
      </c>
      <c r="G1347" s="153">
        <v>3520</v>
      </c>
      <c r="H1347" s="163">
        <v>0</v>
      </c>
    </row>
    <row r="1348" spans="1:8" x14ac:dyDescent="0.3">
      <c r="A1348" s="14" t="s">
        <v>53</v>
      </c>
      <c r="B1348" s="12" t="s">
        <v>102</v>
      </c>
      <c r="C1348" s="15">
        <v>117621937</v>
      </c>
      <c r="D1348" s="61">
        <v>31644</v>
      </c>
      <c r="E1348" s="17">
        <f t="shared" ref="E1348:E1354" si="37">C1348-D1348</f>
        <v>117590293</v>
      </c>
      <c r="F1348" s="62">
        <f t="shared" si="36"/>
        <v>2.6903144776471419E-2</v>
      </c>
      <c r="G1348" s="153">
        <v>4487</v>
      </c>
      <c r="H1348" s="163">
        <v>0</v>
      </c>
    </row>
    <row r="1349" spans="1:8" x14ac:dyDescent="0.3">
      <c r="A1349" s="14" t="s">
        <v>55</v>
      </c>
      <c r="B1349" s="12" t="s">
        <v>259</v>
      </c>
      <c r="C1349" s="15">
        <v>191623170</v>
      </c>
      <c r="D1349" s="61">
        <v>320075</v>
      </c>
      <c r="E1349" s="17">
        <f t="shared" si="37"/>
        <v>191303095</v>
      </c>
      <c r="F1349" s="62">
        <f t="shared" si="36"/>
        <v>0.1670335586244607</v>
      </c>
      <c r="G1349" s="153">
        <v>3694</v>
      </c>
      <c r="H1349" s="163">
        <v>0</v>
      </c>
    </row>
    <row r="1350" spans="1:8" x14ac:dyDescent="0.3">
      <c r="A1350" s="14" t="s">
        <v>57</v>
      </c>
      <c r="B1350" s="12" t="s">
        <v>260</v>
      </c>
      <c r="C1350" s="15">
        <v>146122771</v>
      </c>
      <c r="D1350" s="61">
        <v>43269369</v>
      </c>
      <c r="E1350" s="17">
        <f t="shared" si="37"/>
        <v>102853402</v>
      </c>
      <c r="F1350" s="62">
        <f t="shared" si="36"/>
        <v>29.611653751077576</v>
      </c>
      <c r="G1350" s="153">
        <v>3911</v>
      </c>
      <c r="H1350" s="163">
        <v>0</v>
      </c>
    </row>
    <row r="1351" spans="1:8" x14ac:dyDescent="0.3">
      <c r="A1351" s="14" t="s">
        <v>59</v>
      </c>
      <c r="B1351" s="12" t="s">
        <v>156</v>
      </c>
      <c r="C1351" s="15">
        <v>64526870</v>
      </c>
      <c r="D1351" s="61">
        <v>0</v>
      </c>
      <c r="E1351" s="17">
        <f t="shared" si="37"/>
        <v>64526870</v>
      </c>
      <c r="F1351" s="62">
        <f t="shared" si="36"/>
        <v>0</v>
      </c>
      <c r="G1351" s="153">
        <v>1988</v>
      </c>
      <c r="H1351" s="163">
        <v>0</v>
      </c>
    </row>
    <row r="1352" spans="1:8" x14ac:dyDescent="0.3">
      <c r="A1352" s="14" t="s">
        <v>61</v>
      </c>
      <c r="B1352" s="12" t="s">
        <v>261</v>
      </c>
      <c r="C1352" s="15">
        <v>81794759</v>
      </c>
      <c r="D1352" s="61">
        <v>0</v>
      </c>
      <c r="E1352" s="17">
        <f t="shared" si="37"/>
        <v>81794759</v>
      </c>
      <c r="F1352" s="62">
        <f t="shared" si="36"/>
        <v>0</v>
      </c>
      <c r="G1352" s="153">
        <v>1692</v>
      </c>
      <c r="H1352" s="163">
        <v>0</v>
      </c>
    </row>
    <row r="1353" spans="1:8" x14ac:dyDescent="0.3">
      <c r="A1353" s="14" t="s">
        <v>63</v>
      </c>
      <c r="B1353" s="12" t="s">
        <v>262</v>
      </c>
      <c r="C1353" s="15">
        <v>85634696</v>
      </c>
      <c r="D1353" s="61">
        <v>85634696</v>
      </c>
      <c r="E1353" s="17">
        <f t="shared" si="37"/>
        <v>0</v>
      </c>
      <c r="F1353" s="62">
        <f t="shared" si="36"/>
        <v>100</v>
      </c>
      <c r="G1353" s="153">
        <v>1399</v>
      </c>
      <c r="H1353" s="163" t="s">
        <v>21</v>
      </c>
    </row>
    <row r="1354" spans="1:8" x14ac:dyDescent="0.3">
      <c r="A1354" s="95" t="s">
        <v>65</v>
      </c>
      <c r="B1354" s="12" t="s">
        <v>263</v>
      </c>
      <c r="C1354" s="15">
        <v>38057123</v>
      </c>
      <c r="D1354" s="61">
        <v>191911</v>
      </c>
      <c r="E1354" s="17">
        <f t="shared" si="37"/>
        <v>37865212</v>
      </c>
      <c r="F1354" s="62">
        <f t="shared" si="36"/>
        <v>0.50427090875997116</v>
      </c>
      <c r="G1354" s="156">
        <v>2077</v>
      </c>
      <c r="H1354" s="163">
        <v>0</v>
      </c>
    </row>
    <row r="1355" spans="1:8" x14ac:dyDescent="0.3">
      <c r="A1355" s="95"/>
      <c r="B1355" s="12"/>
      <c r="C1355" s="15"/>
      <c r="D1355" s="71"/>
      <c r="E1355" s="17"/>
      <c r="F1355" s="81"/>
      <c r="G1355" s="156"/>
      <c r="H1355" s="154"/>
    </row>
    <row r="1356" spans="1:8" x14ac:dyDescent="0.3">
      <c r="A1356" s="597" t="s">
        <v>17</v>
      </c>
      <c r="B1356" s="532"/>
      <c r="C1356" s="27">
        <f>SUM(C1347:C1355)</f>
        <v>803843329</v>
      </c>
      <c r="D1356" s="64">
        <f>SUM(D1347:D1355)</f>
        <v>129447695</v>
      </c>
      <c r="E1356" s="72">
        <f>SUM(E1347:E1355)</f>
        <v>674395634</v>
      </c>
      <c r="F1356" s="117">
        <f>D1356/C1356*100</f>
        <v>16.103597595446363</v>
      </c>
      <c r="G1356" s="157">
        <f>SUM(G1347:G1355)</f>
        <v>22768</v>
      </c>
      <c r="H1356" s="125">
        <v>1</v>
      </c>
    </row>
    <row r="1357" spans="1:8" x14ac:dyDescent="0.3">
      <c r="A1357" s="362"/>
      <c r="B1357" s="363"/>
      <c r="C1357" s="168"/>
      <c r="D1357" s="169"/>
      <c r="E1357" s="170"/>
      <c r="F1357" s="364"/>
      <c r="G1357" s="365"/>
      <c r="H1357" s="163"/>
    </row>
    <row r="1358" spans="1:8" ht="19.5" thickBot="1" x14ac:dyDescent="0.35">
      <c r="A1358" s="533" t="s">
        <v>31</v>
      </c>
      <c r="B1358" s="534"/>
      <c r="C1358" s="84">
        <f>SUM(C1344+C1356)</f>
        <v>3279716241</v>
      </c>
      <c r="D1358" s="85">
        <f>D1344+D1356</f>
        <v>385989264</v>
      </c>
      <c r="E1358" s="48">
        <f>E1344+E1356</f>
        <v>2893726977</v>
      </c>
      <c r="F1358" s="49">
        <f>D1358/C1358*100</f>
        <v>11.76898352286447</v>
      </c>
      <c r="G1358" s="159">
        <f>G1344+G1356</f>
        <v>52121</v>
      </c>
      <c r="H1358" s="172">
        <f>H1344+H1356</f>
        <v>3</v>
      </c>
    </row>
    <row r="1361" spans="4:9" x14ac:dyDescent="0.3">
      <c r="D1361" s="529"/>
      <c r="E1361" s="529"/>
      <c r="F1361" s="529"/>
      <c r="G1361" s="529"/>
      <c r="H1361" s="529"/>
      <c r="I1361" s="52"/>
    </row>
    <row r="1362" spans="4:9" x14ac:dyDescent="0.3">
      <c r="D1362" s="529" t="s">
        <v>264</v>
      </c>
      <c r="E1362" s="529"/>
      <c r="F1362" s="529"/>
      <c r="G1362" s="529"/>
      <c r="H1362" s="529"/>
      <c r="I1362" s="52"/>
    </row>
    <row r="1363" spans="4:9" x14ac:dyDescent="0.3">
      <c r="D1363" s="529" t="s">
        <v>33</v>
      </c>
      <c r="E1363" s="529"/>
      <c r="F1363" s="529"/>
      <c r="G1363" s="529"/>
      <c r="H1363" s="529"/>
      <c r="I1363" s="87"/>
    </row>
    <row r="1364" spans="4:9" x14ac:dyDescent="0.3">
      <c r="D1364" s="529"/>
      <c r="E1364" s="529"/>
      <c r="F1364" s="529"/>
      <c r="G1364" s="529"/>
      <c r="H1364" s="529"/>
      <c r="I1364" s="3"/>
    </row>
    <row r="1365" spans="4:9" x14ac:dyDescent="0.3">
      <c r="E1365" s="3"/>
      <c r="F1365" s="3"/>
      <c r="G1365" s="3"/>
      <c r="H1365" s="3"/>
      <c r="I1365" s="3"/>
    </row>
    <row r="1366" spans="4:9" x14ac:dyDescent="0.3">
      <c r="E1366" s="3"/>
      <c r="F1366" s="3"/>
      <c r="G1366" s="3"/>
      <c r="H1366" s="3"/>
      <c r="I1366" s="3"/>
    </row>
    <row r="1367" spans="4:9" x14ac:dyDescent="0.3">
      <c r="D1367" s="530" t="s">
        <v>34</v>
      </c>
      <c r="E1367" s="530"/>
      <c r="F1367" s="530"/>
      <c r="G1367" s="530"/>
      <c r="H1367" s="530"/>
      <c r="I1367" s="88"/>
    </row>
    <row r="1368" spans="4:9" x14ac:dyDescent="0.3">
      <c r="D1368" s="529" t="s">
        <v>35</v>
      </c>
      <c r="E1368" s="529"/>
      <c r="F1368" s="529"/>
      <c r="G1368" s="529"/>
      <c r="H1368" s="529"/>
      <c r="I1368" s="52"/>
    </row>
    <row r="1369" spans="4:9" x14ac:dyDescent="0.3">
      <c r="D1369" s="529" t="s">
        <v>36</v>
      </c>
      <c r="E1369" s="529"/>
      <c r="F1369" s="529"/>
      <c r="G1369" s="529"/>
      <c r="H1369" s="529"/>
      <c r="I1369" s="52"/>
    </row>
    <row r="1407" spans="1:8" x14ac:dyDescent="0.3">
      <c r="A1407" s="515" t="s">
        <v>0</v>
      </c>
      <c r="B1407" s="515"/>
      <c r="C1407" s="515"/>
      <c r="D1407" s="515"/>
      <c r="E1407" s="515"/>
      <c r="F1407" s="515"/>
      <c r="G1407" s="515"/>
      <c r="H1407" s="515"/>
    </row>
    <row r="1408" spans="1:8" x14ac:dyDescent="0.3">
      <c r="A1408" s="529" t="s">
        <v>265</v>
      </c>
      <c r="B1408" s="529"/>
      <c r="C1408" s="529"/>
      <c r="D1408" s="529"/>
      <c r="E1408" s="529"/>
      <c r="F1408" s="529"/>
      <c r="G1408" s="529"/>
      <c r="H1408" s="529"/>
    </row>
    <row r="1409" spans="1:8" x14ac:dyDescent="0.3">
      <c r="A1409" s="515" t="s">
        <v>376</v>
      </c>
      <c r="B1409" s="515"/>
      <c r="C1409" s="515"/>
      <c r="D1409" s="515"/>
      <c r="E1409" s="515"/>
      <c r="F1409" s="515"/>
      <c r="G1409" s="515"/>
      <c r="H1409" s="515"/>
    </row>
    <row r="1410" spans="1:8" ht="19.5" thickBot="1" x14ac:dyDescent="0.35">
      <c r="A1410" s="3"/>
      <c r="B1410" s="3"/>
      <c r="C1410" s="4"/>
      <c r="D1410" s="1"/>
      <c r="E1410" s="1"/>
      <c r="F1410" s="1"/>
      <c r="G1410" s="1"/>
    </row>
    <row r="1411" spans="1:8" x14ac:dyDescent="0.3">
      <c r="A1411" s="535" t="s">
        <v>2</v>
      </c>
      <c r="B1411" s="594" t="s">
        <v>3</v>
      </c>
      <c r="C1411" s="521" t="s">
        <v>4</v>
      </c>
      <c r="D1411" s="539" t="s">
        <v>5</v>
      </c>
      <c r="E1411" s="539" t="s">
        <v>6</v>
      </c>
      <c r="F1411" s="541" t="s">
        <v>7</v>
      </c>
      <c r="G1411" s="146" t="s">
        <v>8</v>
      </c>
      <c r="H1411" s="554" t="s">
        <v>9</v>
      </c>
    </row>
    <row r="1412" spans="1:8" x14ac:dyDescent="0.3">
      <c r="A1412" s="545"/>
      <c r="B1412" s="596"/>
      <c r="C1412" s="522"/>
      <c r="D1412" s="546"/>
      <c r="E1412" s="546"/>
      <c r="F1412" s="547"/>
      <c r="G1412" s="147" t="s">
        <v>10</v>
      </c>
      <c r="H1412" s="555"/>
    </row>
    <row r="1413" spans="1:8" x14ac:dyDescent="0.3">
      <c r="A1413" s="7" t="s">
        <v>11</v>
      </c>
      <c r="B1413" s="8" t="s">
        <v>12</v>
      </c>
      <c r="C1413" s="9"/>
      <c r="D1413" s="10"/>
      <c r="E1413" s="11"/>
      <c r="F1413" s="10"/>
      <c r="G1413" s="23"/>
      <c r="H1413" s="34"/>
    </row>
    <row r="1414" spans="1:8" x14ac:dyDescent="0.3">
      <c r="A1414" s="14">
        <v>1</v>
      </c>
      <c r="B1414" s="12" t="s">
        <v>266</v>
      </c>
      <c r="C1414" s="15">
        <v>142558370</v>
      </c>
      <c r="D1414" s="61">
        <v>143520</v>
      </c>
      <c r="E1414" s="17">
        <f>C1414-D1414</f>
        <v>142414850</v>
      </c>
      <c r="F1414" s="62">
        <f>D1414/C1414*100</f>
        <v>0.1006745517643054</v>
      </c>
      <c r="G1414" s="153">
        <v>2764</v>
      </c>
      <c r="H1414" s="163">
        <v>0</v>
      </c>
    </row>
    <row r="1415" spans="1:8" x14ac:dyDescent="0.3">
      <c r="A1415" s="14">
        <v>2</v>
      </c>
      <c r="B1415" s="12" t="s">
        <v>267</v>
      </c>
      <c r="C1415" s="15">
        <v>185290623</v>
      </c>
      <c r="D1415" s="61">
        <v>3504732</v>
      </c>
      <c r="E1415" s="17">
        <f t="shared" ref="E1415:E1420" si="38">C1415-D1415</f>
        <v>181785891</v>
      </c>
      <c r="F1415" s="62">
        <f t="shared" ref="F1415:F1420" si="39">D1415/C1415*100</f>
        <v>1.8914783399481581</v>
      </c>
      <c r="G1415" s="153">
        <v>2601</v>
      </c>
      <c r="H1415" s="163">
        <v>0</v>
      </c>
    </row>
    <row r="1416" spans="1:8" x14ac:dyDescent="0.3">
      <c r="A1416" s="14">
        <v>3</v>
      </c>
      <c r="B1416" s="12" t="s">
        <v>268</v>
      </c>
      <c r="C1416" s="15">
        <v>344580706</v>
      </c>
      <c r="D1416" s="61">
        <v>28197525</v>
      </c>
      <c r="E1416" s="17">
        <f t="shared" si="38"/>
        <v>316383181</v>
      </c>
      <c r="F1416" s="62">
        <f t="shared" si="39"/>
        <v>8.1831409910687221</v>
      </c>
      <c r="G1416" s="153">
        <v>6344</v>
      </c>
      <c r="H1416" s="163">
        <v>0</v>
      </c>
    </row>
    <row r="1417" spans="1:8" x14ac:dyDescent="0.3">
      <c r="A1417" s="14">
        <v>4</v>
      </c>
      <c r="B1417" s="12" t="s">
        <v>269</v>
      </c>
      <c r="C1417" s="15">
        <v>179064774</v>
      </c>
      <c r="D1417" s="61">
        <v>335511</v>
      </c>
      <c r="E1417" s="17">
        <f t="shared" si="38"/>
        <v>178729263</v>
      </c>
      <c r="F1417" s="62">
        <f t="shared" si="39"/>
        <v>0.18736851057037049</v>
      </c>
      <c r="G1417" s="153">
        <v>4750</v>
      </c>
      <c r="H1417" s="163">
        <v>0</v>
      </c>
    </row>
    <row r="1418" spans="1:8" x14ac:dyDescent="0.3">
      <c r="A1418" s="14">
        <v>5</v>
      </c>
      <c r="B1418" s="12" t="s">
        <v>270</v>
      </c>
      <c r="C1418" s="15">
        <v>169158388</v>
      </c>
      <c r="D1418" s="61">
        <v>252586</v>
      </c>
      <c r="E1418" s="17">
        <f t="shared" si="38"/>
        <v>168905802</v>
      </c>
      <c r="F1418" s="62">
        <f t="shared" si="39"/>
        <v>0.14931922855637522</v>
      </c>
      <c r="G1418" s="153">
        <v>3900</v>
      </c>
      <c r="H1418" s="163">
        <v>0</v>
      </c>
    </row>
    <row r="1419" spans="1:8" x14ac:dyDescent="0.3">
      <c r="A1419" s="14">
        <v>6</v>
      </c>
      <c r="B1419" s="12" t="s">
        <v>271</v>
      </c>
      <c r="C1419" s="15">
        <v>125443421</v>
      </c>
      <c r="D1419" s="61">
        <v>158400</v>
      </c>
      <c r="E1419" s="17">
        <f t="shared" si="38"/>
        <v>125285021</v>
      </c>
      <c r="F1419" s="62">
        <f t="shared" si="39"/>
        <v>0.1262720665119616</v>
      </c>
      <c r="G1419" s="153">
        <v>2248</v>
      </c>
      <c r="H1419" s="163">
        <v>0</v>
      </c>
    </row>
    <row r="1420" spans="1:8" x14ac:dyDescent="0.3">
      <c r="A1420" s="14">
        <v>7</v>
      </c>
      <c r="B1420" s="12" t="s">
        <v>272</v>
      </c>
      <c r="C1420" s="15">
        <v>148698617</v>
      </c>
      <c r="D1420" s="61">
        <v>38360228</v>
      </c>
      <c r="E1420" s="17">
        <f t="shared" si="38"/>
        <v>110338389</v>
      </c>
      <c r="F1420" s="62">
        <f t="shared" si="39"/>
        <v>25.797299782552784</v>
      </c>
      <c r="G1420" s="153">
        <v>2888</v>
      </c>
      <c r="H1420" s="163">
        <v>0</v>
      </c>
    </row>
    <row r="1421" spans="1:8" x14ac:dyDescent="0.3">
      <c r="A1421" s="14"/>
      <c r="B1421" s="12"/>
      <c r="C1421" s="15"/>
      <c r="D1421" s="61"/>
      <c r="E1421" s="17"/>
      <c r="F1421" s="81"/>
      <c r="G1421" s="153"/>
      <c r="H1421" s="173"/>
    </row>
    <row r="1422" spans="1:8" x14ac:dyDescent="0.3">
      <c r="A1422" s="597" t="s">
        <v>17</v>
      </c>
      <c r="B1422" s="532"/>
      <c r="C1422" s="174">
        <f>SUM(C1414:C1421)</f>
        <v>1294794899</v>
      </c>
      <c r="D1422" s="175">
        <f>SUM(D1414:D1421)</f>
        <v>70952502</v>
      </c>
      <c r="E1422" s="72">
        <f>SUM(E1414:E1421)</f>
        <v>1223842397</v>
      </c>
      <c r="F1422" s="117">
        <f>D1422/C1422*100</f>
        <v>5.4798255735173393</v>
      </c>
      <c r="G1422" s="152">
        <f>SUM(G1414:G1421)</f>
        <v>25495</v>
      </c>
      <c r="H1422" s="125">
        <v>0</v>
      </c>
    </row>
    <row r="1423" spans="1:8" x14ac:dyDescent="0.3">
      <c r="A1423" s="32"/>
      <c r="B1423" s="148"/>
      <c r="C1423" s="176"/>
      <c r="D1423" s="15"/>
      <c r="E1423" s="169"/>
      <c r="F1423" s="177"/>
      <c r="G1423" s="178"/>
      <c r="H1423" s="179"/>
    </row>
    <row r="1424" spans="1:8" x14ac:dyDescent="0.3">
      <c r="A1424" s="32" t="s">
        <v>18</v>
      </c>
      <c r="B1424" s="180" t="s">
        <v>19</v>
      </c>
      <c r="C1424" s="61"/>
      <c r="D1424" s="61"/>
      <c r="E1424" s="181"/>
      <c r="F1424" s="182"/>
      <c r="G1424" s="183"/>
      <c r="H1424" s="173"/>
    </row>
    <row r="1425" spans="1:8" x14ac:dyDescent="0.3">
      <c r="A1425" s="14">
        <v>8</v>
      </c>
      <c r="B1425" s="148" t="s">
        <v>273</v>
      </c>
      <c r="C1425" s="61">
        <v>115792463</v>
      </c>
      <c r="D1425" s="61">
        <v>35244</v>
      </c>
      <c r="E1425" s="17">
        <f t="shared" ref="E1425:E1434" si="40">C1425-D1425</f>
        <v>115757219</v>
      </c>
      <c r="F1425" s="62">
        <f t="shared" ref="F1425:F1434" si="41">D1425/C1425*100</f>
        <v>3.0437214207974832E-2</v>
      </c>
      <c r="G1425" s="183">
        <v>3398</v>
      </c>
      <c r="H1425" s="163">
        <v>0</v>
      </c>
    </row>
    <row r="1426" spans="1:8" x14ac:dyDescent="0.3">
      <c r="A1426" s="14">
        <v>9</v>
      </c>
      <c r="B1426" s="148" t="s">
        <v>228</v>
      </c>
      <c r="C1426" s="61">
        <v>69642424</v>
      </c>
      <c r="D1426" s="61">
        <v>69642424</v>
      </c>
      <c r="E1426" s="17">
        <f t="shared" si="40"/>
        <v>0</v>
      </c>
      <c r="F1426" s="62">
        <f t="shared" si="41"/>
        <v>100</v>
      </c>
      <c r="G1426" s="183">
        <v>2084</v>
      </c>
      <c r="H1426" s="163" t="s">
        <v>21</v>
      </c>
    </row>
    <row r="1427" spans="1:8" x14ac:dyDescent="0.3">
      <c r="A1427" s="14">
        <v>10</v>
      </c>
      <c r="B1427" s="148" t="s">
        <v>274</v>
      </c>
      <c r="C1427" s="61">
        <v>206215644</v>
      </c>
      <c r="D1427" s="61">
        <v>511348</v>
      </c>
      <c r="E1427" s="17">
        <f t="shared" si="40"/>
        <v>205704296</v>
      </c>
      <c r="F1427" s="62">
        <f t="shared" si="41"/>
        <v>0.2479676081219134</v>
      </c>
      <c r="G1427" s="183">
        <v>4143</v>
      </c>
      <c r="H1427" s="163">
        <v>0</v>
      </c>
    </row>
    <row r="1428" spans="1:8" x14ac:dyDescent="0.3">
      <c r="A1428" s="14">
        <v>11</v>
      </c>
      <c r="B1428" s="148" t="s">
        <v>275</v>
      </c>
      <c r="C1428" s="61">
        <v>147003851</v>
      </c>
      <c r="D1428" s="61">
        <v>281910</v>
      </c>
      <c r="E1428" s="17">
        <f t="shared" si="40"/>
        <v>146721941</v>
      </c>
      <c r="F1428" s="62">
        <f t="shared" si="41"/>
        <v>0.19177048633916399</v>
      </c>
      <c r="G1428" s="183">
        <v>2840</v>
      </c>
      <c r="H1428" s="163">
        <v>0</v>
      </c>
    </row>
    <row r="1429" spans="1:8" x14ac:dyDescent="0.3">
      <c r="A1429" s="14">
        <v>12</v>
      </c>
      <c r="B1429" s="148" t="s">
        <v>276</v>
      </c>
      <c r="C1429" s="61">
        <v>109164956</v>
      </c>
      <c r="D1429" s="61">
        <v>60515</v>
      </c>
      <c r="E1429" s="17">
        <f t="shared" si="40"/>
        <v>109104441</v>
      </c>
      <c r="F1429" s="62">
        <f t="shared" si="41"/>
        <v>5.5434456456887139E-2</v>
      </c>
      <c r="G1429" s="183">
        <v>3464</v>
      </c>
      <c r="H1429" s="163">
        <v>0</v>
      </c>
    </row>
    <row r="1430" spans="1:8" x14ac:dyDescent="0.3">
      <c r="A1430" s="14">
        <v>13</v>
      </c>
      <c r="B1430" s="148" t="s">
        <v>277</v>
      </c>
      <c r="C1430" s="61">
        <v>100842521</v>
      </c>
      <c r="D1430" s="61">
        <v>86151017</v>
      </c>
      <c r="E1430" s="17">
        <f t="shared" si="40"/>
        <v>14691504</v>
      </c>
      <c r="F1430" s="62">
        <f t="shared" si="41"/>
        <v>85.431240855234066</v>
      </c>
      <c r="G1430" s="183">
        <v>2727</v>
      </c>
      <c r="H1430" s="163">
        <v>0</v>
      </c>
    </row>
    <row r="1431" spans="1:8" x14ac:dyDescent="0.3">
      <c r="A1431" s="14">
        <v>14</v>
      </c>
      <c r="B1431" s="148" t="s">
        <v>278</v>
      </c>
      <c r="C1431" s="61">
        <v>162833340</v>
      </c>
      <c r="D1431" s="61">
        <v>12502889</v>
      </c>
      <c r="E1431" s="17">
        <f t="shared" si="40"/>
        <v>150330451</v>
      </c>
      <c r="F1431" s="62">
        <f t="shared" si="41"/>
        <v>7.6783347931080952</v>
      </c>
      <c r="G1431" s="183">
        <v>4288</v>
      </c>
      <c r="H1431" s="163">
        <v>0</v>
      </c>
    </row>
    <row r="1432" spans="1:8" x14ac:dyDescent="0.3">
      <c r="A1432" s="14">
        <v>15</v>
      </c>
      <c r="B1432" s="148" t="s">
        <v>279</v>
      </c>
      <c r="C1432" s="61">
        <v>193555790</v>
      </c>
      <c r="D1432" s="61">
        <v>0</v>
      </c>
      <c r="E1432" s="17">
        <f t="shared" si="40"/>
        <v>193555790</v>
      </c>
      <c r="F1432" s="62">
        <f t="shared" si="41"/>
        <v>0</v>
      </c>
      <c r="G1432" s="183">
        <v>5579</v>
      </c>
      <c r="H1432" s="163">
        <v>0</v>
      </c>
    </row>
    <row r="1433" spans="1:8" x14ac:dyDescent="0.3">
      <c r="A1433" s="95">
        <v>16</v>
      </c>
      <c r="B1433" s="148" t="s">
        <v>280</v>
      </c>
      <c r="C1433" s="61">
        <v>108495403</v>
      </c>
      <c r="D1433" s="61">
        <v>108495403</v>
      </c>
      <c r="E1433" s="17">
        <f t="shared" si="40"/>
        <v>0</v>
      </c>
      <c r="F1433" s="62">
        <f t="shared" si="41"/>
        <v>100</v>
      </c>
      <c r="G1433" s="184">
        <v>3334</v>
      </c>
      <c r="H1433" s="163" t="s">
        <v>21</v>
      </c>
    </row>
    <row r="1434" spans="1:8" x14ac:dyDescent="0.3">
      <c r="A1434" s="95">
        <v>17</v>
      </c>
      <c r="B1434" s="148" t="s">
        <v>281</v>
      </c>
      <c r="C1434" s="61">
        <v>122477297</v>
      </c>
      <c r="D1434" s="61">
        <v>47157627</v>
      </c>
      <c r="E1434" s="17">
        <f t="shared" si="40"/>
        <v>75319670</v>
      </c>
      <c r="F1434" s="62">
        <f t="shared" si="41"/>
        <v>38.503157854634892</v>
      </c>
      <c r="G1434" s="184">
        <v>2161</v>
      </c>
      <c r="H1434" s="163">
        <v>0</v>
      </c>
    </row>
    <row r="1435" spans="1:8" x14ac:dyDescent="0.3">
      <c r="A1435" s="95"/>
      <c r="B1435" s="148"/>
      <c r="C1435" s="185"/>
      <c r="D1435" s="186"/>
      <c r="E1435" s="187"/>
      <c r="F1435" s="182"/>
      <c r="G1435" s="188"/>
      <c r="H1435" s="173"/>
    </row>
    <row r="1436" spans="1:8" x14ac:dyDescent="0.3">
      <c r="A1436" s="531" t="s">
        <v>17</v>
      </c>
      <c r="B1436" s="532"/>
      <c r="C1436" s="189">
        <f>SUM(C1425:C1435)</f>
        <v>1336023689</v>
      </c>
      <c r="D1436" s="190">
        <f>SUM(D1425:D1435)</f>
        <v>324838377</v>
      </c>
      <c r="E1436" s="72">
        <f>SUM(E1425:E1435)</f>
        <v>1011185312</v>
      </c>
      <c r="F1436" s="117">
        <f>D1436/C1436*100</f>
        <v>24.313818660142037</v>
      </c>
      <c r="G1436" s="157">
        <f>SUM(G1425:G1435)</f>
        <v>34018</v>
      </c>
      <c r="H1436" s="125">
        <v>2</v>
      </c>
    </row>
    <row r="1437" spans="1:8" x14ac:dyDescent="0.3">
      <c r="A1437" s="366"/>
      <c r="B1437" s="363"/>
      <c r="C1437" s="367"/>
      <c r="D1437" s="368"/>
      <c r="E1437" s="170"/>
      <c r="F1437" s="364"/>
      <c r="G1437" s="365"/>
      <c r="H1437" s="163"/>
    </row>
    <row r="1438" spans="1:8" ht="19.5" thickBot="1" x14ac:dyDescent="0.35">
      <c r="A1438" s="533" t="s">
        <v>31</v>
      </c>
      <c r="B1438" s="534"/>
      <c r="C1438" s="84">
        <f>C1422+C1436</f>
        <v>2630818588</v>
      </c>
      <c r="D1438" s="85">
        <f>D1422+D1436</f>
        <v>395790879</v>
      </c>
      <c r="E1438" s="48">
        <f>E1422+E1436</f>
        <v>2235027709</v>
      </c>
      <c r="F1438" s="99">
        <f>D1438/C1438*100</f>
        <v>15.044400279263954</v>
      </c>
      <c r="G1438" s="159">
        <f>G1422+G1436</f>
        <v>59513</v>
      </c>
      <c r="H1438" s="191">
        <f>H1422+H1436</f>
        <v>2</v>
      </c>
    </row>
    <row r="1439" spans="1:8" x14ac:dyDescent="0.3">
      <c r="H1439" s="23"/>
    </row>
    <row r="1440" spans="1:8" x14ac:dyDescent="0.3">
      <c r="H1440" s="23"/>
    </row>
    <row r="1441" spans="4:9" x14ac:dyDescent="0.3">
      <c r="D1441" s="529"/>
      <c r="E1441" s="529"/>
      <c r="F1441" s="529"/>
      <c r="G1441" s="529"/>
      <c r="H1441" s="529"/>
      <c r="I1441" s="52"/>
    </row>
    <row r="1442" spans="4:9" x14ac:dyDescent="0.3">
      <c r="D1442" s="529" t="s">
        <v>142</v>
      </c>
      <c r="E1442" s="529"/>
      <c r="F1442" s="529"/>
      <c r="G1442" s="529"/>
      <c r="H1442" s="529"/>
      <c r="I1442" s="52"/>
    </row>
    <row r="1443" spans="4:9" x14ac:dyDescent="0.3">
      <c r="D1443" s="529" t="s">
        <v>33</v>
      </c>
      <c r="E1443" s="529"/>
      <c r="F1443" s="529"/>
      <c r="G1443" s="529"/>
      <c r="H1443" s="529"/>
      <c r="I1443" s="87"/>
    </row>
    <row r="1444" spans="4:9" x14ac:dyDescent="0.3">
      <c r="D1444" s="529"/>
      <c r="E1444" s="529"/>
      <c r="F1444" s="529"/>
      <c r="G1444" s="529"/>
      <c r="H1444" s="529"/>
      <c r="I1444" s="3"/>
    </row>
    <row r="1445" spans="4:9" x14ac:dyDescent="0.3">
      <c r="E1445" s="3"/>
      <c r="F1445" s="3"/>
      <c r="G1445" s="3"/>
      <c r="H1445" s="3"/>
      <c r="I1445" s="3"/>
    </row>
    <row r="1446" spans="4:9" x14ac:dyDescent="0.3">
      <c r="E1446" s="3"/>
      <c r="F1446" s="3"/>
      <c r="G1446" s="3"/>
      <c r="H1446" s="3"/>
      <c r="I1446" s="3"/>
    </row>
    <row r="1447" spans="4:9" x14ac:dyDescent="0.3">
      <c r="D1447" s="530" t="s">
        <v>34</v>
      </c>
      <c r="E1447" s="530"/>
      <c r="F1447" s="530"/>
      <c r="G1447" s="530"/>
      <c r="H1447" s="530"/>
      <c r="I1447" s="88"/>
    </row>
    <row r="1448" spans="4:9" x14ac:dyDescent="0.3">
      <c r="D1448" s="529" t="s">
        <v>35</v>
      </c>
      <c r="E1448" s="529"/>
      <c r="F1448" s="529"/>
      <c r="G1448" s="529"/>
      <c r="H1448" s="529"/>
      <c r="I1448" s="52"/>
    </row>
    <row r="1449" spans="4:9" x14ac:dyDescent="0.3">
      <c r="D1449" s="529" t="s">
        <v>36</v>
      </c>
      <c r="E1449" s="529"/>
      <c r="F1449" s="529"/>
      <c r="G1449" s="529"/>
      <c r="H1449" s="529"/>
      <c r="I1449" s="52"/>
    </row>
    <row r="1450" spans="4:9" x14ac:dyDescent="0.3">
      <c r="H1450" s="23"/>
    </row>
    <row r="1451" spans="4:9" x14ac:dyDescent="0.3">
      <c r="H1451" s="23"/>
    </row>
    <row r="1452" spans="4:9" x14ac:dyDescent="0.3">
      <c r="H1452" s="23"/>
    </row>
    <row r="1453" spans="4:9" x14ac:dyDescent="0.3">
      <c r="H1453" s="23"/>
    </row>
    <row r="1454" spans="4:9" x14ac:dyDescent="0.3">
      <c r="H1454" s="23"/>
    </row>
    <row r="1455" spans="4:9" x14ac:dyDescent="0.3">
      <c r="H1455" s="23"/>
    </row>
    <row r="1456" spans="4:9" x14ac:dyDescent="0.3">
      <c r="H1456" s="23"/>
    </row>
    <row r="1457" spans="8:8" x14ac:dyDescent="0.3">
      <c r="H1457" s="23"/>
    </row>
    <row r="1458" spans="8:8" x14ac:dyDescent="0.3">
      <c r="H1458" s="23"/>
    </row>
    <row r="1459" spans="8:8" x14ac:dyDescent="0.3">
      <c r="H1459" s="23"/>
    </row>
    <row r="1460" spans="8:8" x14ac:dyDescent="0.3">
      <c r="H1460" s="23"/>
    </row>
    <row r="1461" spans="8:8" x14ac:dyDescent="0.3">
      <c r="H1461" s="23"/>
    </row>
    <row r="1462" spans="8:8" x14ac:dyDescent="0.3">
      <c r="H1462" s="23"/>
    </row>
    <row r="1463" spans="8:8" x14ac:dyDescent="0.3">
      <c r="H1463" s="23"/>
    </row>
    <row r="1464" spans="8:8" x14ac:dyDescent="0.3">
      <c r="H1464" s="23"/>
    </row>
    <row r="1465" spans="8:8" x14ac:dyDescent="0.3">
      <c r="H1465" s="23"/>
    </row>
    <row r="1466" spans="8:8" x14ac:dyDescent="0.3">
      <c r="H1466" s="23"/>
    </row>
    <row r="1467" spans="8:8" x14ac:dyDescent="0.3">
      <c r="H1467" s="23"/>
    </row>
    <row r="1468" spans="8:8" x14ac:dyDescent="0.3">
      <c r="H1468" s="23"/>
    </row>
    <row r="1469" spans="8:8" x14ac:dyDescent="0.3">
      <c r="H1469" s="23"/>
    </row>
    <row r="1470" spans="8:8" x14ac:dyDescent="0.3">
      <c r="H1470" s="23"/>
    </row>
    <row r="1471" spans="8:8" x14ac:dyDescent="0.3">
      <c r="H1471" s="23"/>
    </row>
    <row r="1472" spans="8:8" x14ac:dyDescent="0.3">
      <c r="H1472" s="23"/>
    </row>
    <row r="1473" spans="1:8" x14ac:dyDescent="0.3">
      <c r="H1473" s="23"/>
    </row>
    <row r="1474" spans="1:8" x14ac:dyDescent="0.3">
      <c r="H1474" s="23"/>
    </row>
    <row r="1475" spans="1:8" x14ac:dyDescent="0.3">
      <c r="H1475" s="23"/>
    </row>
    <row r="1476" spans="1:8" x14ac:dyDescent="0.3">
      <c r="H1476" s="23"/>
    </row>
    <row r="1477" spans="1:8" x14ac:dyDescent="0.3">
      <c r="H1477" s="23"/>
    </row>
    <row r="1478" spans="1:8" x14ac:dyDescent="0.3">
      <c r="H1478" s="23"/>
    </row>
    <row r="1479" spans="1:8" x14ac:dyDescent="0.3">
      <c r="H1479" s="23"/>
    </row>
    <row r="1480" spans="1:8" x14ac:dyDescent="0.3">
      <c r="H1480" s="23"/>
    </row>
    <row r="1481" spans="1:8" x14ac:dyDescent="0.3">
      <c r="H1481" s="23"/>
    </row>
    <row r="1482" spans="1:8" x14ac:dyDescent="0.3">
      <c r="H1482" s="23"/>
    </row>
    <row r="1483" spans="1:8" x14ac:dyDescent="0.3">
      <c r="H1483" s="23"/>
    </row>
    <row r="1484" spans="1:8" x14ac:dyDescent="0.3">
      <c r="H1484" s="23"/>
    </row>
    <row r="1485" spans="1:8" x14ac:dyDescent="0.3">
      <c r="H1485" s="23"/>
    </row>
    <row r="1486" spans="1:8" x14ac:dyDescent="0.3">
      <c r="A1486" s="515" t="s">
        <v>0</v>
      </c>
      <c r="B1486" s="515"/>
      <c r="C1486" s="515"/>
      <c r="D1486" s="515"/>
      <c r="E1486" s="515"/>
      <c r="F1486" s="515"/>
      <c r="G1486" s="515"/>
      <c r="H1486" s="515"/>
    </row>
    <row r="1487" spans="1:8" x14ac:dyDescent="0.3">
      <c r="A1487" s="529" t="s">
        <v>282</v>
      </c>
      <c r="B1487" s="529"/>
      <c r="C1487" s="529"/>
      <c r="D1487" s="529"/>
      <c r="E1487" s="529"/>
      <c r="F1487" s="529"/>
      <c r="G1487" s="529"/>
      <c r="H1487" s="529"/>
    </row>
    <row r="1488" spans="1:8" x14ac:dyDescent="0.3">
      <c r="A1488" s="515" t="s">
        <v>376</v>
      </c>
      <c r="B1488" s="515"/>
      <c r="C1488" s="515"/>
      <c r="D1488" s="515"/>
      <c r="E1488" s="515"/>
      <c r="F1488" s="515"/>
      <c r="G1488" s="515"/>
      <c r="H1488" s="515"/>
    </row>
    <row r="1489" spans="1:8" ht="19.5" thickBot="1" x14ac:dyDescent="0.35">
      <c r="A1489" s="3"/>
      <c r="B1489" s="3"/>
      <c r="C1489" s="4"/>
      <c r="D1489" s="1"/>
      <c r="E1489" s="1"/>
      <c r="F1489" s="1"/>
      <c r="G1489" s="1"/>
    </row>
    <row r="1490" spans="1:8" x14ac:dyDescent="0.3">
      <c r="A1490" s="535" t="s">
        <v>2</v>
      </c>
      <c r="B1490" s="594" t="s">
        <v>3</v>
      </c>
      <c r="C1490" s="521" t="s">
        <v>4</v>
      </c>
      <c r="D1490" s="539" t="s">
        <v>5</v>
      </c>
      <c r="E1490" s="539" t="s">
        <v>6</v>
      </c>
      <c r="F1490" s="541" t="s">
        <v>7</v>
      </c>
      <c r="G1490" s="146" t="s">
        <v>8</v>
      </c>
      <c r="H1490" s="554" t="s">
        <v>9</v>
      </c>
    </row>
    <row r="1491" spans="1:8" x14ac:dyDescent="0.3">
      <c r="A1491" s="545"/>
      <c r="B1491" s="596"/>
      <c r="C1491" s="522"/>
      <c r="D1491" s="546"/>
      <c r="E1491" s="546"/>
      <c r="F1491" s="547"/>
      <c r="G1491" s="147" t="s">
        <v>10</v>
      </c>
      <c r="H1491" s="555"/>
    </row>
    <row r="1492" spans="1:8" x14ac:dyDescent="0.3">
      <c r="A1492" s="32" t="s">
        <v>11</v>
      </c>
      <c r="B1492" s="35" t="s">
        <v>12</v>
      </c>
      <c r="C1492" s="39"/>
      <c r="D1492" s="12"/>
      <c r="E1492" s="23"/>
      <c r="F1492" s="12"/>
      <c r="G1492" s="23"/>
      <c r="H1492" s="192"/>
    </row>
    <row r="1493" spans="1:8" x14ac:dyDescent="0.3">
      <c r="A1493" s="14"/>
      <c r="B1493" s="12"/>
      <c r="C1493" s="15"/>
      <c r="D1493" s="71"/>
      <c r="E1493" s="17"/>
      <c r="F1493" s="162"/>
      <c r="G1493" s="15"/>
      <c r="H1493" s="193"/>
    </row>
    <row r="1494" spans="1:8" x14ac:dyDescent="0.3">
      <c r="A1494" s="14" t="s">
        <v>129</v>
      </c>
      <c r="B1494" s="12" t="s">
        <v>197</v>
      </c>
      <c r="C1494" s="15">
        <v>81054444</v>
      </c>
      <c r="D1494" s="71">
        <v>48307892</v>
      </c>
      <c r="E1494" s="17">
        <f>C1494-D1494</f>
        <v>32746552</v>
      </c>
      <c r="F1494" s="62">
        <f>D1494/C1494*100</f>
        <v>59.599313271459863</v>
      </c>
      <c r="G1494" s="153">
        <v>2841</v>
      </c>
      <c r="H1494" s="194">
        <v>0</v>
      </c>
    </row>
    <row r="1495" spans="1:8" x14ac:dyDescent="0.3">
      <c r="A1495" s="14"/>
      <c r="B1495" s="12"/>
      <c r="C1495" s="15"/>
      <c r="D1495" s="71"/>
      <c r="E1495" s="17"/>
      <c r="F1495" s="44"/>
      <c r="G1495" s="153"/>
      <c r="H1495" s="193"/>
    </row>
    <row r="1496" spans="1:8" x14ac:dyDescent="0.3">
      <c r="A1496" s="597" t="s">
        <v>17</v>
      </c>
      <c r="B1496" s="532"/>
      <c r="C1496" s="27">
        <f>SUM(C1494:C1495)</f>
        <v>81054444</v>
      </c>
      <c r="D1496" s="64">
        <f>SUM(D1494:D1495)</f>
        <v>48307892</v>
      </c>
      <c r="E1496" s="72">
        <f>SUM(E1494:E1495)</f>
        <v>32746552</v>
      </c>
      <c r="F1496" s="93">
        <f>D1496/C1496*100</f>
        <v>59.599313271459863</v>
      </c>
      <c r="G1496" s="66">
        <f>SUM(G1494:G1495)</f>
        <v>2841</v>
      </c>
      <c r="H1496" s="195">
        <v>0</v>
      </c>
    </row>
    <row r="1497" spans="1:8" x14ac:dyDescent="0.3">
      <c r="A1497" s="32"/>
      <c r="B1497" s="148"/>
      <c r="C1497" s="176"/>
      <c r="D1497" s="17"/>
      <c r="E1497" s="169"/>
      <c r="F1497" s="196"/>
      <c r="G1497" s="178"/>
      <c r="H1497" s="193"/>
    </row>
    <row r="1498" spans="1:8" x14ac:dyDescent="0.3">
      <c r="A1498" s="32" t="s">
        <v>18</v>
      </c>
      <c r="B1498" s="180" t="s">
        <v>19</v>
      </c>
      <c r="C1498" s="61"/>
      <c r="D1498" s="17"/>
      <c r="E1498" s="71"/>
      <c r="F1498" s="197"/>
      <c r="G1498" s="183"/>
      <c r="H1498" s="193"/>
    </row>
    <row r="1499" spans="1:8" x14ac:dyDescent="0.3">
      <c r="A1499" s="14"/>
      <c r="B1499" s="148"/>
      <c r="C1499" s="61"/>
      <c r="D1499" s="17"/>
      <c r="E1499" s="71"/>
      <c r="F1499" s="44"/>
      <c r="G1499" s="183"/>
      <c r="H1499" s="193"/>
    </row>
    <row r="1500" spans="1:8" x14ac:dyDescent="0.3">
      <c r="A1500" s="14" t="s">
        <v>131</v>
      </c>
      <c r="B1500" s="12" t="s">
        <v>283</v>
      </c>
      <c r="C1500" s="61">
        <v>92402619</v>
      </c>
      <c r="D1500" s="17">
        <v>0</v>
      </c>
      <c r="E1500" s="71">
        <f>C1500-D1500</f>
        <v>92402619</v>
      </c>
      <c r="F1500" s="198">
        <f t="shared" ref="F1500:F1515" si="42">D1500/C1500*100</f>
        <v>0</v>
      </c>
      <c r="G1500" s="183">
        <v>2267</v>
      </c>
      <c r="H1500" s="194">
        <v>0</v>
      </c>
    </row>
    <row r="1501" spans="1:8" x14ac:dyDescent="0.3">
      <c r="A1501" s="14" t="s">
        <v>133</v>
      </c>
      <c r="B1501" s="12" t="s">
        <v>284</v>
      </c>
      <c r="C1501" s="61">
        <v>68471224</v>
      </c>
      <c r="D1501" s="17">
        <v>123040</v>
      </c>
      <c r="E1501" s="71">
        <f t="shared" ref="E1501:E1515" si="43">C1501-D1501</f>
        <v>68348184</v>
      </c>
      <c r="F1501" s="199">
        <f t="shared" si="42"/>
        <v>0.17969592598490719</v>
      </c>
      <c r="G1501" s="183">
        <v>1677</v>
      </c>
      <c r="H1501" s="194">
        <v>0</v>
      </c>
    </row>
    <row r="1502" spans="1:8" x14ac:dyDescent="0.3">
      <c r="A1502" s="14" t="s">
        <v>147</v>
      </c>
      <c r="B1502" s="12" t="s">
        <v>285</v>
      </c>
      <c r="C1502" s="61">
        <v>126712336</v>
      </c>
      <c r="D1502" s="17">
        <v>0</v>
      </c>
      <c r="E1502" s="71">
        <f t="shared" si="43"/>
        <v>126712336</v>
      </c>
      <c r="F1502" s="199">
        <f t="shared" si="42"/>
        <v>0</v>
      </c>
      <c r="G1502" s="183">
        <v>4057</v>
      </c>
      <c r="H1502" s="194">
        <v>0</v>
      </c>
    </row>
    <row r="1503" spans="1:8" x14ac:dyDescent="0.3">
      <c r="A1503" s="14" t="s">
        <v>43</v>
      </c>
      <c r="B1503" s="12" t="s">
        <v>286</v>
      </c>
      <c r="C1503" s="61">
        <v>108105121</v>
      </c>
      <c r="D1503" s="17">
        <v>29988839</v>
      </c>
      <c r="E1503" s="71">
        <f t="shared" si="43"/>
        <v>78116282</v>
      </c>
      <c r="F1503" s="199">
        <f t="shared" si="42"/>
        <v>27.74044256423338</v>
      </c>
      <c r="G1503" s="183">
        <v>4237</v>
      </c>
      <c r="H1503" s="194">
        <v>0</v>
      </c>
    </row>
    <row r="1504" spans="1:8" x14ac:dyDescent="0.3">
      <c r="A1504" s="14" t="s">
        <v>45</v>
      </c>
      <c r="B1504" s="12" t="s">
        <v>287</v>
      </c>
      <c r="C1504" s="61">
        <v>57537265</v>
      </c>
      <c r="D1504" s="17">
        <v>40612544</v>
      </c>
      <c r="E1504" s="71">
        <f t="shared" si="43"/>
        <v>16924721</v>
      </c>
      <c r="F1504" s="199">
        <f t="shared" si="42"/>
        <v>70.584766238019824</v>
      </c>
      <c r="G1504" s="183">
        <v>1508</v>
      </c>
      <c r="H1504" s="194">
        <v>0</v>
      </c>
    </row>
    <row r="1505" spans="1:9" x14ac:dyDescent="0.3">
      <c r="A1505" s="14" t="s">
        <v>47</v>
      </c>
      <c r="B1505" s="12" t="s">
        <v>288</v>
      </c>
      <c r="C1505" s="61">
        <v>119385636</v>
      </c>
      <c r="D1505" s="17">
        <v>119385636</v>
      </c>
      <c r="E1505" s="71">
        <f t="shared" si="43"/>
        <v>0</v>
      </c>
      <c r="F1505" s="199">
        <f t="shared" si="42"/>
        <v>100</v>
      </c>
      <c r="G1505" s="183">
        <v>3971</v>
      </c>
      <c r="H1505" s="194" t="s">
        <v>21</v>
      </c>
    </row>
    <row r="1506" spans="1:9" x14ac:dyDescent="0.3">
      <c r="A1506" s="14" t="s">
        <v>49</v>
      </c>
      <c r="B1506" s="12" t="s">
        <v>289</v>
      </c>
      <c r="C1506" s="61">
        <v>84498800</v>
      </c>
      <c r="D1506" s="17">
        <v>0</v>
      </c>
      <c r="E1506" s="71">
        <f t="shared" si="43"/>
        <v>84498800</v>
      </c>
      <c r="F1506" s="198">
        <f t="shared" si="42"/>
        <v>0</v>
      </c>
      <c r="G1506" s="183">
        <v>2324</v>
      </c>
      <c r="H1506" s="194">
        <v>0</v>
      </c>
    </row>
    <row r="1507" spans="1:9" x14ac:dyDescent="0.3">
      <c r="A1507" s="14" t="s">
        <v>51</v>
      </c>
      <c r="B1507" s="12" t="s">
        <v>290</v>
      </c>
      <c r="C1507" s="61">
        <v>84220509</v>
      </c>
      <c r="D1507" s="17">
        <v>123539</v>
      </c>
      <c r="E1507" s="71">
        <f t="shared" si="43"/>
        <v>84096970</v>
      </c>
      <c r="F1507" s="199">
        <f t="shared" si="42"/>
        <v>0.1466851737977504</v>
      </c>
      <c r="G1507" s="183">
        <v>2585</v>
      </c>
      <c r="H1507" s="194">
        <v>0</v>
      </c>
    </row>
    <row r="1508" spans="1:9" x14ac:dyDescent="0.3">
      <c r="A1508" s="14" t="s">
        <v>53</v>
      </c>
      <c r="B1508" s="12" t="s">
        <v>291</v>
      </c>
      <c r="C1508" s="61">
        <v>148108783</v>
      </c>
      <c r="D1508" s="17">
        <v>497857</v>
      </c>
      <c r="E1508" s="71">
        <f t="shared" si="43"/>
        <v>147610926</v>
      </c>
      <c r="F1508" s="199">
        <f t="shared" si="42"/>
        <v>0.33614279309823242</v>
      </c>
      <c r="G1508" s="183">
        <v>4713</v>
      </c>
      <c r="H1508" s="194">
        <v>0</v>
      </c>
    </row>
    <row r="1509" spans="1:9" x14ac:dyDescent="0.3">
      <c r="A1509" s="14" t="s">
        <v>55</v>
      </c>
      <c r="B1509" s="12" t="s">
        <v>160</v>
      </c>
      <c r="C1509" s="61">
        <v>151125006</v>
      </c>
      <c r="D1509" s="17">
        <v>67813780</v>
      </c>
      <c r="E1509" s="71">
        <f t="shared" si="43"/>
        <v>83311226</v>
      </c>
      <c r="F1509" s="199">
        <f t="shared" si="42"/>
        <v>44.872640071226861</v>
      </c>
      <c r="G1509" s="183">
        <v>4024</v>
      </c>
      <c r="H1509" s="194">
        <v>0</v>
      </c>
    </row>
    <row r="1510" spans="1:9" x14ac:dyDescent="0.3">
      <c r="A1510" s="14" t="s">
        <v>57</v>
      </c>
      <c r="B1510" s="12" t="s">
        <v>292</v>
      </c>
      <c r="C1510" s="61">
        <v>138913529</v>
      </c>
      <c r="D1510" s="17">
        <v>0</v>
      </c>
      <c r="E1510" s="71">
        <f t="shared" si="43"/>
        <v>138913529</v>
      </c>
      <c r="F1510" s="199">
        <f t="shared" si="42"/>
        <v>0</v>
      </c>
      <c r="G1510" s="183">
        <v>3150</v>
      </c>
      <c r="H1510" s="194">
        <v>0</v>
      </c>
    </row>
    <row r="1511" spans="1:9" x14ac:dyDescent="0.3">
      <c r="A1511" s="14" t="s">
        <v>59</v>
      </c>
      <c r="B1511" s="12" t="s">
        <v>293</v>
      </c>
      <c r="C1511" s="61">
        <v>69141039</v>
      </c>
      <c r="D1511" s="17">
        <v>0</v>
      </c>
      <c r="E1511" s="71">
        <f t="shared" si="43"/>
        <v>69141039</v>
      </c>
      <c r="F1511" s="198">
        <f t="shared" si="42"/>
        <v>0</v>
      </c>
      <c r="G1511" s="183">
        <v>1959</v>
      </c>
      <c r="H1511" s="194">
        <v>0</v>
      </c>
    </row>
    <row r="1512" spans="1:9" x14ac:dyDescent="0.3">
      <c r="A1512" s="14" t="s">
        <v>61</v>
      </c>
      <c r="B1512" s="12" t="s">
        <v>294</v>
      </c>
      <c r="C1512" s="61">
        <v>27919897</v>
      </c>
      <c r="D1512" s="17">
        <v>27919897</v>
      </c>
      <c r="E1512" s="71">
        <f t="shared" si="43"/>
        <v>0</v>
      </c>
      <c r="F1512" s="199">
        <f t="shared" si="42"/>
        <v>100</v>
      </c>
      <c r="G1512" s="183">
        <v>688</v>
      </c>
      <c r="H1512" s="194" t="s">
        <v>21</v>
      </c>
    </row>
    <row r="1513" spans="1:9" x14ac:dyDescent="0.3">
      <c r="A1513" s="14" t="s">
        <v>63</v>
      </c>
      <c r="B1513" s="12" t="s">
        <v>295</v>
      </c>
      <c r="C1513" s="61">
        <v>105229438</v>
      </c>
      <c r="D1513" s="17">
        <v>0</v>
      </c>
      <c r="E1513" s="71">
        <f t="shared" si="43"/>
        <v>105229438</v>
      </c>
      <c r="F1513" s="199">
        <f t="shared" si="42"/>
        <v>0</v>
      </c>
      <c r="G1513" s="183">
        <v>2771</v>
      </c>
      <c r="H1513" s="194">
        <v>0</v>
      </c>
    </row>
    <row r="1514" spans="1:9" x14ac:dyDescent="0.3">
      <c r="A1514" s="14" t="s">
        <v>65</v>
      </c>
      <c r="B1514" s="12" t="s">
        <v>296</v>
      </c>
      <c r="C1514" s="61">
        <v>141043017</v>
      </c>
      <c r="D1514" s="17">
        <v>62388002</v>
      </c>
      <c r="E1514" s="71">
        <f t="shared" si="43"/>
        <v>78655015</v>
      </c>
      <c r="F1514" s="199">
        <f t="shared" si="42"/>
        <v>44.233315003464512</v>
      </c>
      <c r="G1514" s="183">
        <v>3799</v>
      </c>
      <c r="H1514" s="194">
        <v>0</v>
      </c>
    </row>
    <row r="1515" spans="1:9" x14ac:dyDescent="0.3">
      <c r="A1515" s="14" t="s">
        <v>297</v>
      </c>
      <c r="B1515" s="12" t="s">
        <v>298</v>
      </c>
      <c r="C1515" s="61">
        <v>66822829</v>
      </c>
      <c r="D1515" s="17">
        <v>66822829</v>
      </c>
      <c r="E1515" s="71">
        <f t="shared" si="43"/>
        <v>0</v>
      </c>
      <c r="F1515" s="199">
        <f t="shared" si="42"/>
        <v>100</v>
      </c>
      <c r="G1515" s="183">
        <v>2103</v>
      </c>
      <c r="H1515" s="194" t="s">
        <v>21</v>
      </c>
    </row>
    <row r="1516" spans="1:9" x14ac:dyDescent="0.3">
      <c r="A1516" s="95"/>
      <c r="B1516" s="148"/>
      <c r="C1516" s="185"/>
      <c r="D1516" s="17"/>
      <c r="E1516" s="186"/>
      <c r="F1516" s="200"/>
      <c r="G1516" s="188"/>
      <c r="H1516" s="193"/>
    </row>
    <row r="1517" spans="1:9" x14ac:dyDescent="0.3">
      <c r="A1517" s="531" t="s">
        <v>17</v>
      </c>
      <c r="B1517" s="532"/>
      <c r="C1517" s="27">
        <f>SUM(C1500:C1516)</f>
        <v>1589637048</v>
      </c>
      <c r="D1517" s="64">
        <f>SUM(D1500:D1516)</f>
        <v>415675963</v>
      </c>
      <c r="E1517" s="201">
        <f>SUM(E1500:E1516)</f>
        <v>1173961085</v>
      </c>
      <c r="F1517" s="202">
        <f>D1517/C1517*100</f>
        <v>26.149111429114104</v>
      </c>
      <c r="G1517" s="157">
        <f>SUM(G1500:G1516)</f>
        <v>45833</v>
      </c>
      <c r="H1517" s="195">
        <v>3</v>
      </c>
    </row>
    <row r="1518" spans="1:9" x14ac:dyDescent="0.3">
      <c r="A1518" s="366"/>
      <c r="B1518" s="363"/>
      <c r="C1518" s="168"/>
      <c r="D1518" s="169"/>
      <c r="E1518" s="369"/>
      <c r="F1518" s="370"/>
      <c r="G1518" s="365"/>
      <c r="H1518" s="22"/>
    </row>
    <row r="1519" spans="1:9" ht="19.5" thickBot="1" x14ac:dyDescent="0.35">
      <c r="A1519" s="533" t="s">
        <v>31</v>
      </c>
      <c r="B1519" s="534"/>
      <c r="C1519" s="84">
        <f>C1496+C1517</f>
        <v>1670691492</v>
      </c>
      <c r="D1519" s="85">
        <f>D1517+D1496</f>
        <v>463983855</v>
      </c>
      <c r="E1519" s="48">
        <f>E1496+E1517</f>
        <v>1206707637</v>
      </c>
      <c r="F1519" s="203">
        <f>D1519/C1519*100</f>
        <v>27.771964915231639</v>
      </c>
      <c r="G1519" s="86">
        <f>G1517+G1496</f>
        <v>48674</v>
      </c>
      <c r="H1519" s="204">
        <f>H1496+H1517</f>
        <v>3</v>
      </c>
      <c r="I1519" s="205"/>
    </row>
    <row r="1522" spans="4:9" x14ac:dyDescent="0.3">
      <c r="D1522" s="529"/>
      <c r="E1522" s="529"/>
      <c r="F1522" s="529"/>
      <c r="G1522" s="529"/>
      <c r="H1522" s="529"/>
      <c r="I1522" s="52"/>
    </row>
    <row r="1523" spans="4:9" x14ac:dyDescent="0.3">
      <c r="D1523" s="529" t="s">
        <v>32</v>
      </c>
      <c r="E1523" s="529"/>
      <c r="F1523" s="529"/>
      <c r="G1523" s="529"/>
      <c r="H1523" s="529"/>
      <c r="I1523" s="52"/>
    </row>
    <row r="1524" spans="4:9" x14ac:dyDescent="0.3">
      <c r="D1524" s="529" t="s">
        <v>33</v>
      </c>
      <c r="E1524" s="529"/>
      <c r="F1524" s="529"/>
      <c r="G1524" s="529"/>
      <c r="H1524" s="529"/>
      <c r="I1524" s="87"/>
    </row>
    <row r="1525" spans="4:9" x14ac:dyDescent="0.3">
      <c r="D1525" s="529"/>
      <c r="E1525" s="529"/>
      <c r="F1525" s="529"/>
      <c r="G1525" s="529"/>
      <c r="H1525" s="529"/>
      <c r="I1525" s="3"/>
    </row>
    <row r="1526" spans="4:9" x14ac:dyDescent="0.3">
      <c r="E1526" s="3"/>
      <c r="F1526" s="3"/>
      <c r="G1526" s="3"/>
      <c r="H1526" s="3"/>
      <c r="I1526" s="3"/>
    </row>
    <row r="1527" spans="4:9" x14ac:dyDescent="0.3">
      <c r="E1527" s="3"/>
      <c r="F1527" s="3"/>
      <c r="G1527" s="3"/>
      <c r="H1527" s="3"/>
      <c r="I1527" s="3"/>
    </row>
    <row r="1528" spans="4:9" x14ac:dyDescent="0.3">
      <c r="D1528" s="530" t="s">
        <v>34</v>
      </c>
      <c r="E1528" s="530"/>
      <c r="F1528" s="530"/>
      <c r="G1528" s="530"/>
      <c r="H1528" s="530"/>
      <c r="I1528" s="88"/>
    </row>
    <row r="1529" spans="4:9" x14ac:dyDescent="0.3">
      <c r="D1529" s="529" t="s">
        <v>35</v>
      </c>
      <c r="E1529" s="529"/>
      <c r="F1529" s="529"/>
      <c r="G1529" s="529"/>
      <c r="H1529" s="529"/>
      <c r="I1529" s="52"/>
    </row>
    <row r="1530" spans="4:9" x14ac:dyDescent="0.3">
      <c r="D1530" s="529" t="s">
        <v>36</v>
      </c>
      <c r="E1530" s="529"/>
      <c r="F1530" s="529"/>
      <c r="G1530" s="529"/>
      <c r="H1530" s="529"/>
      <c r="I1530" s="52"/>
    </row>
    <row r="1563" spans="1:8" x14ac:dyDescent="0.3">
      <c r="A1563" s="515" t="s">
        <v>0</v>
      </c>
      <c r="B1563" s="515"/>
      <c r="C1563" s="515"/>
      <c r="D1563" s="515"/>
      <c r="E1563" s="515"/>
      <c r="F1563" s="515"/>
      <c r="G1563" s="515"/>
      <c r="H1563" s="515"/>
    </row>
    <row r="1564" spans="1:8" x14ac:dyDescent="0.3">
      <c r="A1564" s="529" t="s">
        <v>299</v>
      </c>
      <c r="B1564" s="529"/>
      <c r="C1564" s="529"/>
      <c r="D1564" s="529"/>
      <c r="E1564" s="529"/>
      <c r="F1564" s="529"/>
      <c r="G1564" s="529"/>
      <c r="H1564" s="529"/>
    </row>
    <row r="1565" spans="1:8" x14ac:dyDescent="0.3">
      <c r="A1565" s="515" t="s">
        <v>376</v>
      </c>
      <c r="B1565" s="515"/>
      <c r="C1565" s="515"/>
      <c r="D1565" s="515"/>
      <c r="E1565" s="515"/>
      <c r="F1565" s="515"/>
      <c r="G1565" s="515"/>
      <c r="H1565" s="515"/>
    </row>
    <row r="1566" spans="1:8" ht="19.5" thickBot="1" x14ac:dyDescent="0.35">
      <c r="A1566" s="3"/>
      <c r="B1566" s="3"/>
      <c r="C1566" s="4"/>
      <c r="D1566" s="1"/>
      <c r="E1566" s="1"/>
      <c r="F1566" s="1"/>
      <c r="G1566" s="1"/>
    </row>
    <row r="1567" spans="1:8" x14ac:dyDescent="0.3">
      <c r="A1567" s="535" t="s">
        <v>2</v>
      </c>
      <c r="B1567" s="594" t="s">
        <v>3</v>
      </c>
      <c r="C1567" s="521" t="s">
        <v>4</v>
      </c>
      <c r="D1567" s="539" t="s">
        <v>5</v>
      </c>
      <c r="E1567" s="539" t="s">
        <v>6</v>
      </c>
      <c r="F1567" s="541" t="s">
        <v>7</v>
      </c>
      <c r="G1567" s="146" t="s">
        <v>8</v>
      </c>
      <c r="H1567" s="554" t="s">
        <v>9</v>
      </c>
    </row>
    <row r="1568" spans="1:8" x14ac:dyDescent="0.3">
      <c r="A1568" s="545"/>
      <c r="B1568" s="596"/>
      <c r="C1568" s="522"/>
      <c r="D1568" s="546"/>
      <c r="E1568" s="546"/>
      <c r="F1568" s="547"/>
      <c r="G1568" s="147" t="s">
        <v>10</v>
      </c>
      <c r="H1568" s="555"/>
    </row>
    <row r="1569" spans="1:8" x14ac:dyDescent="0.3">
      <c r="A1569" s="32" t="s">
        <v>11</v>
      </c>
      <c r="B1569" s="35" t="s">
        <v>12</v>
      </c>
      <c r="C1569" s="39"/>
      <c r="D1569" s="12"/>
      <c r="E1569" s="23"/>
      <c r="F1569" s="12"/>
      <c r="G1569" s="23"/>
      <c r="H1569" s="192"/>
    </row>
    <row r="1570" spans="1:8" x14ac:dyDescent="0.3">
      <c r="A1570" s="14"/>
      <c r="B1570" s="12"/>
      <c r="C1570" s="15"/>
      <c r="D1570" s="71"/>
      <c r="E1570" s="17"/>
      <c r="F1570" s="62"/>
      <c r="G1570" s="15"/>
      <c r="H1570" s="193"/>
    </row>
    <row r="1571" spans="1:8" x14ac:dyDescent="0.3">
      <c r="A1571" s="14" t="s">
        <v>129</v>
      </c>
      <c r="B1571" s="12" t="s">
        <v>300</v>
      </c>
      <c r="C1571" s="15">
        <v>156746005</v>
      </c>
      <c r="D1571" s="71">
        <v>377444</v>
      </c>
      <c r="E1571" s="17">
        <f>C1571-D1571</f>
        <v>156368561</v>
      </c>
      <c r="F1571" s="62">
        <f>D1571/C1571*100</f>
        <v>0.24079975754405991</v>
      </c>
      <c r="G1571" s="153">
        <v>5201</v>
      </c>
      <c r="H1571" s="194">
        <v>0</v>
      </c>
    </row>
    <row r="1572" spans="1:8" x14ac:dyDescent="0.3">
      <c r="A1572" s="14" t="s">
        <v>131</v>
      </c>
      <c r="B1572" s="12" t="s">
        <v>301</v>
      </c>
      <c r="C1572" s="15">
        <v>176520736</v>
      </c>
      <c r="D1572" s="71">
        <v>29848</v>
      </c>
      <c r="E1572" s="17">
        <f>C1572-D1572</f>
        <v>176490888</v>
      </c>
      <c r="F1572" s="62">
        <f>D1572/C1572*100</f>
        <v>1.6909061607356998E-2</v>
      </c>
      <c r="G1572" s="153">
        <v>6044</v>
      </c>
      <c r="H1572" s="194">
        <v>0</v>
      </c>
    </row>
    <row r="1573" spans="1:8" x14ac:dyDescent="0.3">
      <c r="A1573" s="14" t="s">
        <v>133</v>
      </c>
      <c r="B1573" s="12" t="s">
        <v>302</v>
      </c>
      <c r="C1573" s="15">
        <v>99539774</v>
      </c>
      <c r="D1573" s="71">
        <v>0</v>
      </c>
      <c r="E1573" s="17">
        <f>C1573-D1573</f>
        <v>99539774</v>
      </c>
      <c r="F1573" s="62">
        <f>D1573/C1573*100</f>
        <v>0</v>
      </c>
      <c r="G1573" s="153">
        <v>3329</v>
      </c>
      <c r="H1573" s="194">
        <v>0</v>
      </c>
    </row>
    <row r="1574" spans="1:8" x14ac:dyDescent="0.3">
      <c r="A1574" s="14" t="s">
        <v>147</v>
      </c>
      <c r="B1574" s="12" t="s">
        <v>303</v>
      </c>
      <c r="C1574" s="15">
        <v>124930757</v>
      </c>
      <c r="D1574" s="71">
        <v>50668</v>
      </c>
      <c r="E1574" s="17">
        <f>C1574-D1574</f>
        <v>124880089</v>
      </c>
      <c r="F1574" s="62">
        <f>D1574/C1574*100</f>
        <v>4.0556866232708412E-2</v>
      </c>
      <c r="G1574" s="153">
        <v>4331</v>
      </c>
      <c r="H1574" s="194">
        <v>0</v>
      </c>
    </row>
    <row r="1575" spans="1:8" x14ac:dyDescent="0.3">
      <c r="A1575" s="14" t="s">
        <v>43</v>
      </c>
      <c r="B1575" s="12" t="s">
        <v>304</v>
      </c>
      <c r="C1575" s="15">
        <v>98613899</v>
      </c>
      <c r="D1575" s="71">
        <v>98613899</v>
      </c>
      <c r="E1575" s="17">
        <f>C1575-D1575</f>
        <v>0</v>
      </c>
      <c r="F1575" s="62">
        <f>D1575/C1575*100</f>
        <v>100</v>
      </c>
      <c r="G1575" s="153">
        <v>3379</v>
      </c>
      <c r="H1575" s="194" t="s">
        <v>21</v>
      </c>
    </row>
    <row r="1576" spans="1:8" x14ac:dyDescent="0.3">
      <c r="A1576" s="14"/>
      <c r="B1576" s="12"/>
      <c r="C1576" s="15"/>
      <c r="D1576" s="71"/>
      <c r="E1576" s="17"/>
      <c r="F1576" s="62"/>
      <c r="G1576" s="153"/>
      <c r="H1576" s="193"/>
    </row>
    <row r="1577" spans="1:8" x14ac:dyDescent="0.3">
      <c r="A1577" s="14"/>
      <c r="B1577" s="103" t="s">
        <v>17</v>
      </c>
      <c r="C1577" s="27">
        <f>SUM(C1571:C1576)</f>
        <v>656351171</v>
      </c>
      <c r="D1577" s="64">
        <f>SUM(D1571:D1576)</f>
        <v>99071859</v>
      </c>
      <c r="E1577" s="72">
        <f>SUM(E1571:E1576)</f>
        <v>557279312</v>
      </c>
      <c r="F1577" s="117">
        <f>D1577/C1577*100</f>
        <v>15.094337205044766</v>
      </c>
      <c r="G1577" s="66">
        <f>SUM(G1571:G1575)</f>
        <v>22284</v>
      </c>
      <c r="H1577" s="195">
        <v>1</v>
      </c>
    </row>
    <row r="1578" spans="1:8" x14ac:dyDescent="0.3">
      <c r="A1578" s="32" t="s">
        <v>18</v>
      </c>
      <c r="B1578" s="180" t="s">
        <v>19</v>
      </c>
      <c r="C1578" s="176"/>
      <c r="D1578" s="17"/>
      <c r="E1578" s="169"/>
      <c r="F1578" s="150"/>
      <c r="G1578" s="206"/>
      <c r="H1578" s="207"/>
    </row>
    <row r="1579" spans="1:8" x14ac:dyDescent="0.3">
      <c r="A1579" s="32"/>
      <c r="B1579" s="180"/>
      <c r="C1579" s="61"/>
      <c r="D1579" s="181"/>
      <c r="E1579" s="181"/>
      <c r="F1579" s="150"/>
      <c r="G1579" s="21"/>
      <c r="H1579" s="207"/>
    </row>
    <row r="1580" spans="1:8" x14ac:dyDescent="0.3">
      <c r="A1580" s="32" t="s">
        <v>45</v>
      </c>
      <c r="B1580" s="148" t="s">
        <v>305</v>
      </c>
      <c r="C1580" s="208">
        <v>138418383</v>
      </c>
      <c r="D1580" s="209">
        <v>138418383</v>
      </c>
      <c r="E1580" s="17">
        <f t="shared" ref="E1580:E1591" si="44">C1580-D1580</f>
        <v>0</v>
      </c>
      <c r="F1580" s="149">
        <f t="shared" ref="F1580:F1591" si="45">D1580/C1580*100</f>
        <v>100</v>
      </c>
      <c r="G1580" s="21">
        <v>4809</v>
      </c>
      <c r="H1580" s="22" t="s">
        <v>21</v>
      </c>
    </row>
    <row r="1581" spans="1:8" x14ac:dyDescent="0.3">
      <c r="A1581" s="14" t="s">
        <v>47</v>
      </c>
      <c r="B1581" s="148" t="s">
        <v>306</v>
      </c>
      <c r="C1581" s="61">
        <v>134232960</v>
      </c>
      <c r="D1581" s="181">
        <v>469417</v>
      </c>
      <c r="E1581" s="17">
        <f t="shared" si="44"/>
        <v>133763543</v>
      </c>
      <c r="F1581" s="149">
        <f t="shared" si="45"/>
        <v>0.34970323235068346</v>
      </c>
      <c r="G1581" s="21">
        <v>3867</v>
      </c>
      <c r="H1581" s="22">
        <v>0</v>
      </c>
    </row>
    <row r="1582" spans="1:8" x14ac:dyDescent="0.3">
      <c r="A1582" s="14" t="s">
        <v>49</v>
      </c>
      <c r="B1582" s="148" t="s">
        <v>307</v>
      </c>
      <c r="C1582" s="61">
        <v>100883442</v>
      </c>
      <c r="D1582" s="181">
        <v>61700</v>
      </c>
      <c r="E1582" s="17">
        <f t="shared" si="44"/>
        <v>100821742</v>
      </c>
      <c r="F1582" s="149">
        <f t="shared" si="45"/>
        <v>6.115968961487258E-2</v>
      </c>
      <c r="G1582" s="21">
        <v>3152</v>
      </c>
      <c r="H1582" s="22">
        <v>0</v>
      </c>
    </row>
    <row r="1583" spans="1:8" x14ac:dyDescent="0.3">
      <c r="A1583" s="14" t="s">
        <v>51</v>
      </c>
      <c r="B1583" s="148" t="s">
        <v>308</v>
      </c>
      <c r="C1583" s="61">
        <v>92771492</v>
      </c>
      <c r="D1583" s="181">
        <v>11464114</v>
      </c>
      <c r="E1583" s="17">
        <f t="shared" si="44"/>
        <v>81307378</v>
      </c>
      <c r="F1583" s="149">
        <f t="shared" si="45"/>
        <v>12.357367282613069</v>
      </c>
      <c r="G1583" s="21">
        <v>2965</v>
      </c>
      <c r="H1583" s="22">
        <v>0</v>
      </c>
    </row>
    <row r="1584" spans="1:8" x14ac:dyDescent="0.3">
      <c r="A1584" s="14" t="s">
        <v>53</v>
      </c>
      <c r="B1584" s="148" t="s">
        <v>146</v>
      </c>
      <c r="C1584" s="61">
        <v>48131078</v>
      </c>
      <c r="D1584" s="181">
        <v>89837</v>
      </c>
      <c r="E1584" s="17">
        <f t="shared" si="44"/>
        <v>48041241</v>
      </c>
      <c r="F1584" s="149">
        <f t="shared" si="45"/>
        <v>0.18665071245651302</v>
      </c>
      <c r="G1584" s="21">
        <v>1678</v>
      </c>
      <c r="H1584" s="22">
        <v>0</v>
      </c>
    </row>
    <row r="1585" spans="1:9" x14ac:dyDescent="0.3">
      <c r="A1585" s="14" t="s">
        <v>55</v>
      </c>
      <c r="B1585" s="148" t="s">
        <v>309</v>
      </c>
      <c r="C1585" s="210">
        <v>75465719</v>
      </c>
      <c r="D1585" s="181">
        <v>0</v>
      </c>
      <c r="E1585" s="17">
        <f t="shared" si="44"/>
        <v>75465719</v>
      </c>
      <c r="F1585" s="149">
        <f t="shared" si="45"/>
        <v>0</v>
      </c>
      <c r="G1585" s="210">
        <v>1992</v>
      </c>
      <c r="H1585" s="22">
        <v>0</v>
      </c>
    </row>
    <row r="1586" spans="1:9" x14ac:dyDescent="0.3">
      <c r="A1586" s="14" t="s">
        <v>57</v>
      </c>
      <c r="B1586" s="148" t="s">
        <v>310</v>
      </c>
      <c r="C1586" s="210">
        <v>85458395</v>
      </c>
      <c r="D1586" s="181">
        <v>0</v>
      </c>
      <c r="E1586" s="17">
        <f t="shared" si="44"/>
        <v>85458395</v>
      </c>
      <c r="F1586" s="149">
        <f t="shared" si="45"/>
        <v>0</v>
      </c>
      <c r="G1586" s="210">
        <v>2341</v>
      </c>
      <c r="H1586" s="22">
        <v>0</v>
      </c>
    </row>
    <row r="1587" spans="1:9" x14ac:dyDescent="0.3">
      <c r="A1587" s="14" t="s">
        <v>59</v>
      </c>
      <c r="B1587" s="148" t="s">
        <v>311</v>
      </c>
      <c r="C1587" s="210">
        <v>131345621</v>
      </c>
      <c r="D1587" s="181">
        <v>7680</v>
      </c>
      <c r="E1587" s="17">
        <f t="shared" si="44"/>
        <v>131337941</v>
      </c>
      <c r="F1587" s="149">
        <f t="shared" si="45"/>
        <v>5.8471686695972906E-3</v>
      </c>
      <c r="G1587" s="210">
        <v>4785</v>
      </c>
      <c r="H1587" s="22">
        <v>0</v>
      </c>
    </row>
    <row r="1588" spans="1:9" x14ac:dyDescent="0.3">
      <c r="A1588" s="14" t="s">
        <v>61</v>
      </c>
      <c r="B1588" s="148" t="s">
        <v>312</v>
      </c>
      <c r="C1588" s="210">
        <v>105999772</v>
      </c>
      <c r="D1588" s="181">
        <v>105999772</v>
      </c>
      <c r="E1588" s="17">
        <f t="shared" si="44"/>
        <v>0</v>
      </c>
      <c r="F1588" s="149">
        <f t="shared" si="45"/>
        <v>100</v>
      </c>
      <c r="G1588" s="210">
        <v>3552</v>
      </c>
      <c r="H1588" s="22" t="s">
        <v>21</v>
      </c>
    </row>
    <row r="1589" spans="1:9" x14ac:dyDescent="0.3">
      <c r="A1589" s="14" t="s">
        <v>63</v>
      </c>
      <c r="B1589" s="148" t="s">
        <v>313</v>
      </c>
      <c r="C1589" s="210">
        <v>117489114</v>
      </c>
      <c r="D1589" s="181">
        <v>117489114</v>
      </c>
      <c r="E1589" s="17">
        <f t="shared" si="44"/>
        <v>0</v>
      </c>
      <c r="F1589" s="149">
        <f t="shared" si="45"/>
        <v>100</v>
      </c>
      <c r="G1589" s="210">
        <v>3890</v>
      </c>
      <c r="H1589" s="22" t="s">
        <v>21</v>
      </c>
    </row>
    <row r="1590" spans="1:9" x14ac:dyDescent="0.3">
      <c r="A1590" s="14" t="s">
        <v>65</v>
      </c>
      <c r="B1590" s="148" t="s">
        <v>314</v>
      </c>
      <c r="C1590" s="210">
        <v>79314402</v>
      </c>
      <c r="D1590" s="181">
        <v>357108</v>
      </c>
      <c r="E1590" s="17">
        <f t="shared" si="44"/>
        <v>78957294</v>
      </c>
      <c r="F1590" s="149">
        <f t="shared" si="45"/>
        <v>0.45024357619187494</v>
      </c>
      <c r="G1590" s="210">
        <v>2926</v>
      </c>
      <c r="H1590" s="22">
        <v>0</v>
      </c>
    </row>
    <row r="1591" spans="1:9" x14ac:dyDescent="0.3">
      <c r="A1591" s="14" t="s">
        <v>297</v>
      </c>
      <c r="B1591" s="148" t="s">
        <v>315</v>
      </c>
      <c r="C1591" s="210">
        <v>88215533</v>
      </c>
      <c r="D1591" s="181">
        <v>115024</v>
      </c>
      <c r="E1591" s="17">
        <f t="shared" si="44"/>
        <v>88100509</v>
      </c>
      <c r="F1591" s="149">
        <f t="shared" si="45"/>
        <v>0.1303897353315317</v>
      </c>
      <c r="G1591" s="210">
        <v>3108</v>
      </c>
      <c r="H1591" s="22">
        <v>0</v>
      </c>
    </row>
    <row r="1592" spans="1:9" x14ac:dyDescent="0.3">
      <c r="A1592" s="95"/>
      <c r="B1592" s="148"/>
      <c r="C1592" s="185"/>
      <c r="D1592" s="17"/>
      <c r="E1592" s="186"/>
      <c r="F1592" s="182"/>
      <c r="G1592" s="211"/>
      <c r="H1592" s="207"/>
    </row>
    <row r="1593" spans="1:9" x14ac:dyDescent="0.3">
      <c r="A1593" s="531" t="s">
        <v>17</v>
      </c>
      <c r="B1593" s="532"/>
      <c r="C1593" s="27">
        <f>SUM(C1580:C1592)</f>
        <v>1197725911</v>
      </c>
      <c r="D1593" s="64">
        <f>SUM(D1580:D1592)</f>
        <v>374472149</v>
      </c>
      <c r="E1593" s="72">
        <f>SUM(E1580:E1592)</f>
        <v>823253762</v>
      </c>
      <c r="F1593" s="117">
        <f>D1593/C1593*100</f>
        <v>31.265262407769683</v>
      </c>
      <c r="G1593" s="157">
        <f>SUM(G1580:G1591)</f>
        <v>39065</v>
      </c>
      <c r="H1593" s="212">
        <v>3</v>
      </c>
    </row>
    <row r="1594" spans="1:9" x14ac:dyDescent="0.3">
      <c r="A1594" s="366"/>
      <c r="B1594" s="363"/>
      <c r="C1594" s="168"/>
      <c r="D1594" s="169"/>
      <c r="E1594" s="170"/>
      <c r="F1594" s="364"/>
      <c r="G1594" s="365"/>
      <c r="H1594" s="22"/>
    </row>
    <row r="1595" spans="1:9" ht="19.5" thickBot="1" x14ac:dyDescent="0.35">
      <c r="A1595" s="533" t="s">
        <v>31</v>
      </c>
      <c r="B1595" s="534"/>
      <c r="C1595" s="84">
        <f>C1577+C1593</f>
        <v>1854077082</v>
      </c>
      <c r="D1595" s="85">
        <f>D1593+D1577</f>
        <v>473544008</v>
      </c>
      <c r="E1595" s="48">
        <f>E1577+E1593</f>
        <v>1380533074</v>
      </c>
      <c r="F1595" s="49">
        <f>D1595/C1595*100</f>
        <v>25.54068612342623</v>
      </c>
      <c r="G1595" s="86">
        <f>G1577+G1593</f>
        <v>61349</v>
      </c>
      <c r="H1595" s="204">
        <f>H1577+H1593</f>
        <v>4</v>
      </c>
    </row>
    <row r="1598" spans="1:9" x14ac:dyDescent="0.3">
      <c r="D1598" s="529"/>
      <c r="E1598" s="529"/>
      <c r="F1598" s="529"/>
      <c r="G1598" s="529"/>
      <c r="H1598" s="529"/>
      <c r="I1598" s="52"/>
    </row>
    <row r="1599" spans="1:9" x14ac:dyDescent="0.3">
      <c r="D1599" s="529" t="s">
        <v>32</v>
      </c>
      <c r="E1599" s="529"/>
      <c r="F1599" s="529"/>
      <c r="G1599" s="529"/>
      <c r="H1599" s="529"/>
      <c r="I1599" s="52"/>
    </row>
    <row r="1600" spans="1:9" x14ac:dyDescent="0.3">
      <c r="D1600" s="529" t="s">
        <v>33</v>
      </c>
      <c r="E1600" s="529"/>
      <c r="F1600" s="529"/>
      <c r="G1600" s="529"/>
      <c r="H1600" s="529"/>
      <c r="I1600" s="87"/>
    </row>
    <row r="1601" spans="4:9" x14ac:dyDescent="0.3">
      <c r="D1601" s="529"/>
      <c r="E1601" s="529"/>
      <c r="F1601" s="529"/>
      <c r="G1601" s="529"/>
      <c r="H1601" s="529"/>
      <c r="I1601" s="3"/>
    </row>
    <row r="1602" spans="4:9" x14ac:dyDescent="0.3">
      <c r="E1602" s="3"/>
      <c r="F1602" s="3"/>
      <c r="G1602" s="3"/>
      <c r="H1602" s="3"/>
      <c r="I1602" s="3"/>
    </row>
    <row r="1603" spans="4:9" x14ac:dyDescent="0.3">
      <c r="E1603" s="3"/>
      <c r="F1603" s="3"/>
      <c r="G1603" s="3"/>
      <c r="H1603" s="3"/>
      <c r="I1603" s="3"/>
    </row>
    <row r="1604" spans="4:9" x14ac:dyDescent="0.3">
      <c r="D1604" s="530" t="s">
        <v>34</v>
      </c>
      <c r="E1604" s="530"/>
      <c r="F1604" s="530"/>
      <c r="G1604" s="530"/>
      <c r="H1604" s="530"/>
      <c r="I1604" s="88"/>
    </row>
    <row r="1605" spans="4:9" x14ac:dyDescent="0.3">
      <c r="D1605" s="529" t="s">
        <v>35</v>
      </c>
      <c r="E1605" s="529"/>
      <c r="F1605" s="529"/>
      <c r="G1605" s="529"/>
      <c r="H1605" s="529"/>
      <c r="I1605" s="52"/>
    </row>
    <row r="1606" spans="4:9" x14ac:dyDescent="0.3">
      <c r="D1606" s="529" t="s">
        <v>36</v>
      </c>
      <c r="E1606" s="529"/>
      <c r="F1606" s="529"/>
      <c r="G1606" s="529"/>
      <c r="H1606" s="529"/>
      <c r="I1606" s="52"/>
    </row>
    <row r="1640" spans="1:8" x14ac:dyDescent="0.3">
      <c r="A1640" s="515" t="s">
        <v>0</v>
      </c>
      <c r="B1640" s="515"/>
      <c r="C1640" s="515"/>
      <c r="D1640" s="515"/>
      <c r="E1640" s="515"/>
      <c r="F1640" s="515"/>
      <c r="G1640" s="515"/>
      <c r="H1640" s="515"/>
    </row>
    <row r="1641" spans="1:8" x14ac:dyDescent="0.3">
      <c r="A1641" s="529" t="s">
        <v>316</v>
      </c>
      <c r="B1641" s="529"/>
      <c r="C1641" s="529"/>
      <c r="D1641" s="529"/>
      <c r="E1641" s="529"/>
      <c r="F1641" s="529"/>
      <c r="G1641" s="529"/>
      <c r="H1641" s="529"/>
    </row>
    <row r="1642" spans="1:8" x14ac:dyDescent="0.3">
      <c r="A1642" s="515" t="s">
        <v>376</v>
      </c>
      <c r="B1642" s="515"/>
      <c r="C1642" s="515"/>
      <c r="D1642" s="515"/>
      <c r="E1642" s="515"/>
      <c r="F1642" s="515"/>
      <c r="G1642" s="515"/>
      <c r="H1642" s="515"/>
    </row>
    <row r="1643" spans="1:8" ht="19.5" thickBot="1" x14ac:dyDescent="0.35">
      <c r="A1643" s="3"/>
      <c r="B1643" s="3"/>
      <c r="C1643" s="4"/>
      <c r="D1643" s="1"/>
      <c r="E1643" s="1"/>
      <c r="F1643" s="1"/>
      <c r="G1643" s="1"/>
    </row>
    <row r="1644" spans="1:8" x14ac:dyDescent="0.3">
      <c r="A1644" s="517" t="s">
        <v>2</v>
      </c>
      <c r="B1644" s="519" t="s">
        <v>3</v>
      </c>
      <c r="C1644" s="519" t="s">
        <v>4</v>
      </c>
      <c r="D1644" s="523" t="s">
        <v>5</v>
      </c>
      <c r="E1644" s="523" t="s">
        <v>6</v>
      </c>
      <c r="F1644" s="525" t="s">
        <v>7</v>
      </c>
      <c r="G1644" s="213" t="s">
        <v>8</v>
      </c>
      <c r="H1644" s="557" t="s">
        <v>9</v>
      </c>
    </row>
    <row r="1645" spans="1:8" ht="19.5" thickBot="1" x14ac:dyDescent="0.35">
      <c r="A1645" s="559"/>
      <c r="B1645" s="560"/>
      <c r="C1645" s="599"/>
      <c r="D1645" s="561"/>
      <c r="E1645" s="561"/>
      <c r="F1645" s="562"/>
      <c r="G1645" s="214" t="s">
        <v>10</v>
      </c>
      <c r="H1645" s="558"/>
    </row>
    <row r="1646" spans="1:8" x14ac:dyDescent="0.3">
      <c r="A1646" s="32"/>
      <c r="B1646" s="180"/>
      <c r="C1646" s="215"/>
      <c r="D1646" s="216"/>
      <c r="E1646" s="23"/>
      <c r="F1646" s="148"/>
      <c r="G1646" s="10"/>
      <c r="H1646" s="207"/>
    </row>
    <row r="1647" spans="1:8" x14ac:dyDescent="0.3">
      <c r="A1647" s="14">
        <v>1</v>
      </c>
      <c r="B1647" s="148" t="s">
        <v>317</v>
      </c>
      <c r="C1647" s="210">
        <v>3188225712</v>
      </c>
      <c r="D1647" s="217">
        <v>995001738</v>
      </c>
      <c r="E1647" s="17">
        <f>C1647-D1647</f>
        <v>2193223974</v>
      </c>
      <c r="F1647" s="149">
        <f>D1647/C1647*100</f>
        <v>31.208635394130464</v>
      </c>
      <c r="G1647" s="210">
        <v>4174</v>
      </c>
      <c r="H1647" s="218">
        <v>0</v>
      </c>
    </row>
    <row r="1648" spans="1:8" x14ac:dyDescent="0.3">
      <c r="A1648" s="14">
        <v>2</v>
      </c>
      <c r="B1648" s="148" t="s">
        <v>318</v>
      </c>
      <c r="C1648" s="210">
        <v>950656606</v>
      </c>
      <c r="D1648" s="217">
        <v>19056078</v>
      </c>
      <c r="E1648" s="17">
        <f>C1648-D1648</f>
        <v>931600528</v>
      </c>
      <c r="F1648" s="149">
        <f>D1648/C1648*100</f>
        <v>2.0045174966153869</v>
      </c>
      <c r="G1648" s="210">
        <v>2606</v>
      </c>
      <c r="H1648" s="22">
        <v>0</v>
      </c>
    </row>
    <row r="1649" spans="1:9" x14ac:dyDescent="0.3">
      <c r="A1649" s="14">
        <v>3</v>
      </c>
      <c r="B1649" s="148" t="s">
        <v>319</v>
      </c>
      <c r="C1649" s="210">
        <v>2811158326</v>
      </c>
      <c r="D1649" s="217">
        <v>11054126</v>
      </c>
      <c r="E1649" s="17">
        <f>C1649-D1649</f>
        <v>2800104200</v>
      </c>
      <c r="F1649" s="149">
        <f>D1649/C1649*100</f>
        <v>0.39322317415429697</v>
      </c>
      <c r="G1649" s="210">
        <v>3340</v>
      </c>
      <c r="H1649" s="218">
        <v>0</v>
      </c>
    </row>
    <row r="1650" spans="1:9" x14ac:dyDescent="0.3">
      <c r="A1650" s="14">
        <v>4</v>
      </c>
      <c r="B1650" s="148" t="s">
        <v>320</v>
      </c>
      <c r="C1650" s="210">
        <v>672273685</v>
      </c>
      <c r="D1650" s="217">
        <v>43427615</v>
      </c>
      <c r="E1650" s="17">
        <f>C1650-D1650</f>
        <v>628846070</v>
      </c>
      <c r="F1650" s="149">
        <f>D1650/C1650*100</f>
        <v>6.4598118250010037</v>
      </c>
      <c r="G1650" s="210">
        <v>2882</v>
      </c>
      <c r="H1650" s="218">
        <v>0</v>
      </c>
    </row>
    <row r="1651" spans="1:9" x14ac:dyDescent="0.3">
      <c r="A1651" s="14">
        <v>5</v>
      </c>
      <c r="B1651" s="148" t="s">
        <v>321</v>
      </c>
      <c r="C1651" s="210">
        <v>1170021789</v>
      </c>
      <c r="D1651" s="217">
        <v>26290677</v>
      </c>
      <c r="E1651" s="17">
        <f>C1651-D1651</f>
        <v>1143731112</v>
      </c>
      <c r="F1651" s="149">
        <f>D1651/C1651*100</f>
        <v>2.2470245637451116</v>
      </c>
      <c r="G1651" s="210">
        <v>5660</v>
      </c>
      <c r="H1651" s="22">
        <v>0</v>
      </c>
    </row>
    <row r="1652" spans="1:9" x14ac:dyDescent="0.3">
      <c r="A1652" s="82"/>
      <c r="B1652" s="148"/>
      <c r="C1652" s="185"/>
      <c r="D1652" s="217"/>
      <c r="E1652" s="17"/>
      <c r="F1652" s="219"/>
      <c r="G1652" s="211"/>
      <c r="H1652" s="218"/>
    </row>
    <row r="1653" spans="1:9" ht="19.5" thickBot="1" x14ac:dyDescent="0.35">
      <c r="A1653" s="533" t="s">
        <v>31</v>
      </c>
      <c r="B1653" s="534"/>
      <c r="C1653" s="220">
        <f>SUM(C1647:C1652)</f>
        <v>8792336118</v>
      </c>
      <c r="D1653" s="221">
        <f>SUM(D1647:D1652)</f>
        <v>1094830234</v>
      </c>
      <c r="E1653" s="48">
        <f>SUM(E1647:E1652)</f>
        <v>7697505884</v>
      </c>
      <c r="F1653" s="113">
        <f>D1653/C1653*100</f>
        <v>12.452097136716857</v>
      </c>
      <c r="G1653" s="222">
        <f>SUM(G1647:G1652)</f>
        <v>18662</v>
      </c>
      <c r="H1653" s="223">
        <v>0</v>
      </c>
    </row>
    <row r="1656" spans="1:9" x14ac:dyDescent="0.3">
      <c r="D1656" s="529"/>
      <c r="E1656" s="529"/>
      <c r="F1656" s="529"/>
      <c r="G1656" s="529"/>
      <c r="H1656" s="529"/>
      <c r="I1656" s="52"/>
    </row>
    <row r="1657" spans="1:9" x14ac:dyDescent="0.3">
      <c r="D1657" s="529" t="s">
        <v>142</v>
      </c>
      <c r="E1657" s="529"/>
      <c r="F1657" s="529"/>
      <c r="G1657" s="529"/>
      <c r="H1657" s="529"/>
      <c r="I1657" s="52"/>
    </row>
    <row r="1658" spans="1:9" x14ac:dyDescent="0.3">
      <c r="D1658" s="529" t="s">
        <v>33</v>
      </c>
      <c r="E1658" s="529"/>
      <c r="F1658" s="529"/>
      <c r="G1658" s="529"/>
      <c r="H1658" s="529"/>
      <c r="I1658" s="87"/>
    </row>
    <row r="1659" spans="1:9" x14ac:dyDescent="0.3">
      <c r="D1659" s="529"/>
      <c r="E1659" s="529"/>
      <c r="F1659" s="529"/>
      <c r="G1659" s="529"/>
      <c r="H1659" s="529"/>
      <c r="I1659" s="3"/>
    </row>
    <row r="1660" spans="1:9" x14ac:dyDescent="0.3">
      <c r="E1660" s="3"/>
      <c r="F1660" s="3"/>
      <c r="G1660" s="3"/>
      <c r="H1660" s="3"/>
      <c r="I1660" s="3"/>
    </row>
    <row r="1661" spans="1:9" x14ac:dyDescent="0.3">
      <c r="E1661" s="3"/>
      <c r="F1661" s="3"/>
      <c r="G1661" s="3"/>
      <c r="H1661" s="3"/>
      <c r="I1661" s="3"/>
    </row>
    <row r="1662" spans="1:9" x14ac:dyDescent="0.3">
      <c r="D1662" s="530" t="s">
        <v>34</v>
      </c>
      <c r="E1662" s="530"/>
      <c r="F1662" s="530"/>
      <c r="G1662" s="530"/>
      <c r="H1662" s="530"/>
      <c r="I1662" s="88"/>
    </row>
    <row r="1663" spans="1:9" x14ac:dyDescent="0.3">
      <c r="D1663" s="529" t="s">
        <v>35</v>
      </c>
      <c r="E1663" s="529"/>
      <c r="F1663" s="529"/>
      <c r="G1663" s="529"/>
      <c r="H1663" s="529"/>
      <c r="I1663" s="52"/>
    </row>
    <row r="1664" spans="1:9" x14ac:dyDescent="0.3">
      <c r="D1664" s="529" t="s">
        <v>36</v>
      </c>
      <c r="E1664" s="529"/>
      <c r="F1664" s="529"/>
      <c r="G1664" s="529"/>
      <c r="H1664" s="529"/>
      <c r="I1664" s="52"/>
    </row>
    <row r="1667" spans="1:4" x14ac:dyDescent="0.3">
      <c r="A1667" s="3"/>
      <c r="B1667" s="3"/>
      <c r="C1667" s="224"/>
      <c r="D1667" s="3"/>
    </row>
    <row r="1668" spans="1:4" x14ac:dyDescent="0.3">
      <c r="A1668" s="3"/>
      <c r="B1668" s="3"/>
      <c r="C1668" s="224"/>
      <c r="D1668" s="3"/>
    </row>
    <row r="1669" spans="1:4" x14ac:dyDescent="0.3">
      <c r="A1669" s="52"/>
      <c r="B1669" s="52"/>
      <c r="C1669" s="225"/>
      <c r="D1669" s="3"/>
    </row>
    <row r="1670" spans="1:4" x14ac:dyDescent="0.3">
      <c r="A1670" s="556"/>
      <c r="B1670" s="556"/>
      <c r="C1670" s="556"/>
      <c r="D1670" s="556"/>
    </row>
    <row r="1671" spans="1:4" x14ac:dyDescent="0.3">
      <c r="A1671" s="556"/>
      <c r="B1671" s="556"/>
      <c r="C1671" s="556"/>
      <c r="D1671" s="556"/>
    </row>
    <row r="1722" spans="1:8" x14ac:dyDescent="0.3">
      <c r="A1722" s="515" t="s">
        <v>0</v>
      </c>
      <c r="B1722" s="515"/>
      <c r="C1722" s="515"/>
      <c r="D1722" s="515"/>
      <c r="E1722" s="515"/>
      <c r="F1722" s="515"/>
      <c r="G1722" s="515"/>
      <c r="H1722" s="515"/>
    </row>
    <row r="1723" spans="1:8" x14ac:dyDescent="0.3">
      <c r="A1723" s="529" t="s">
        <v>322</v>
      </c>
      <c r="B1723" s="529"/>
      <c r="C1723" s="529"/>
      <c r="D1723" s="529"/>
      <c r="E1723" s="529"/>
      <c r="F1723" s="529"/>
      <c r="G1723" s="529"/>
      <c r="H1723" s="529"/>
    </row>
    <row r="1724" spans="1:8" x14ac:dyDescent="0.3">
      <c r="A1724" s="515" t="s">
        <v>376</v>
      </c>
      <c r="B1724" s="515"/>
      <c r="C1724" s="515"/>
      <c r="D1724" s="515"/>
      <c r="E1724" s="515"/>
      <c r="F1724" s="515"/>
      <c r="G1724" s="515"/>
      <c r="H1724" s="515"/>
    </row>
    <row r="1725" spans="1:8" ht="19.5" thickBot="1" x14ac:dyDescent="0.35">
      <c r="A1725" s="3"/>
      <c r="B1725" s="3"/>
      <c r="C1725" s="4"/>
      <c r="D1725" s="1"/>
      <c r="E1725" s="1"/>
      <c r="F1725" s="1"/>
      <c r="G1725" s="1"/>
    </row>
    <row r="1726" spans="1:8" x14ac:dyDescent="0.3">
      <c r="A1726" s="517" t="s">
        <v>2</v>
      </c>
      <c r="B1726" s="519" t="s">
        <v>3</v>
      </c>
      <c r="C1726" s="521" t="s">
        <v>4</v>
      </c>
      <c r="D1726" s="523" t="s">
        <v>5</v>
      </c>
      <c r="E1726" s="523" t="s">
        <v>6</v>
      </c>
      <c r="F1726" s="525" t="s">
        <v>7</v>
      </c>
      <c r="G1726" s="213" t="s">
        <v>8</v>
      </c>
      <c r="H1726" s="557" t="s">
        <v>9</v>
      </c>
    </row>
    <row r="1727" spans="1:8" x14ac:dyDescent="0.3">
      <c r="A1727" s="518"/>
      <c r="B1727" s="520"/>
      <c r="C1727" s="563"/>
      <c r="D1727" s="524"/>
      <c r="E1727" s="524"/>
      <c r="F1727" s="526"/>
      <c r="G1727" s="214" t="s">
        <v>10</v>
      </c>
      <c r="H1727" s="564"/>
    </row>
    <row r="1728" spans="1:8" x14ac:dyDescent="0.3">
      <c r="A1728" s="7"/>
      <c r="B1728" s="226"/>
      <c r="C1728" s="215"/>
      <c r="D1728" s="227"/>
      <c r="E1728" s="11"/>
      <c r="F1728" s="228"/>
      <c r="G1728" s="10"/>
      <c r="H1728" s="229"/>
    </row>
    <row r="1729" spans="1:9" x14ac:dyDescent="0.3">
      <c r="A1729" s="14">
        <v>1</v>
      </c>
      <c r="B1729" s="148" t="s">
        <v>323</v>
      </c>
      <c r="C1729" s="210">
        <v>1174845758</v>
      </c>
      <c r="D1729" s="230">
        <v>46147858</v>
      </c>
      <c r="E1729" s="153">
        <f>C1729-D1729</f>
        <v>1128697900</v>
      </c>
      <c r="F1729" s="231">
        <f>D1729/C1729*100</f>
        <v>3.9279929033884295</v>
      </c>
      <c r="G1729" s="210">
        <v>6116</v>
      </c>
      <c r="H1729" s="22">
        <v>0</v>
      </c>
    </row>
    <row r="1730" spans="1:9" x14ac:dyDescent="0.3">
      <c r="A1730" s="14">
        <v>2</v>
      </c>
      <c r="B1730" s="148" t="s">
        <v>324</v>
      </c>
      <c r="C1730" s="210">
        <v>1318973811</v>
      </c>
      <c r="D1730" s="230">
        <v>32308695</v>
      </c>
      <c r="E1730" s="153">
        <f>C1730-D1730</f>
        <v>1286665116</v>
      </c>
      <c r="F1730" s="231">
        <f>D1730/C1730*100</f>
        <v>2.4495327147932278</v>
      </c>
      <c r="G1730" s="210">
        <v>7238</v>
      </c>
      <c r="H1730" s="22">
        <v>0</v>
      </c>
    </row>
    <row r="1731" spans="1:9" x14ac:dyDescent="0.3">
      <c r="A1731" s="14">
        <v>3</v>
      </c>
      <c r="B1731" s="148" t="s">
        <v>325</v>
      </c>
      <c r="C1731" s="210">
        <v>1388561424</v>
      </c>
      <c r="D1731" s="230">
        <v>63674779</v>
      </c>
      <c r="E1731" s="153">
        <f>C1731-D1731</f>
        <v>1324886645</v>
      </c>
      <c r="F1731" s="231">
        <f>D1731/C1731*100</f>
        <v>4.5856652719455067</v>
      </c>
      <c r="G1731" s="210">
        <v>7310</v>
      </c>
      <c r="H1731" s="22">
        <v>0</v>
      </c>
    </row>
    <row r="1732" spans="1:9" x14ac:dyDescent="0.3">
      <c r="A1732" s="14">
        <v>4</v>
      </c>
      <c r="B1732" s="148" t="s">
        <v>326</v>
      </c>
      <c r="C1732" s="210">
        <v>4257160367</v>
      </c>
      <c r="D1732" s="230">
        <v>3611482749</v>
      </c>
      <c r="E1732" s="153">
        <f>C1732-D1732</f>
        <v>645677618</v>
      </c>
      <c r="F1732" s="231">
        <f>D1732/C1732*100</f>
        <v>84.833138469364116</v>
      </c>
      <c r="G1732" s="210">
        <v>4072</v>
      </c>
      <c r="H1732" s="22">
        <v>0</v>
      </c>
    </row>
    <row r="1733" spans="1:9" x14ac:dyDescent="0.3">
      <c r="A1733" s="14">
        <v>5</v>
      </c>
      <c r="B1733" s="148" t="s">
        <v>327</v>
      </c>
      <c r="C1733" s="210">
        <v>1190983967</v>
      </c>
      <c r="D1733" s="230">
        <v>55620874</v>
      </c>
      <c r="E1733" s="153">
        <f>C1733-D1733</f>
        <v>1135363093</v>
      </c>
      <c r="F1733" s="231">
        <f>D1733/C1733*100</f>
        <v>4.6701614413924348</v>
      </c>
      <c r="G1733" s="210">
        <v>3712</v>
      </c>
      <c r="H1733" s="22">
        <v>0</v>
      </c>
    </row>
    <row r="1734" spans="1:9" x14ac:dyDescent="0.3">
      <c r="A1734" s="82"/>
      <c r="B1734" s="148"/>
      <c r="C1734" s="185"/>
      <c r="D1734" s="230"/>
      <c r="E1734" s="153"/>
      <c r="F1734" s="232"/>
      <c r="G1734" s="151"/>
      <c r="H1734" s="218"/>
    </row>
    <row r="1735" spans="1:9" ht="19.5" thickBot="1" x14ac:dyDescent="0.35">
      <c r="A1735" s="533" t="s">
        <v>31</v>
      </c>
      <c r="B1735" s="534"/>
      <c r="C1735" s="84">
        <f>SUM(C1729:C1734)</f>
        <v>9330525327</v>
      </c>
      <c r="D1735" s="233">
        <f>SUM(D1729:D1734)</f>
        <v>3809234955</v>
      </c>
      <c r="E1735" s="234">
        <f>SUM(E1729:E1734)</f>
        <v>5521290372</v>
      </c>
      <c r="F1735" s="235">
        <f>D1735/C1735*100</f>
        <v>40.82551433601612</v>
      </c>
      <c r="G1735" s="236">
        <f>SUM(G1729:G1734)</f>
        <v>28448</v>
      </c>
      <c r="H1735" s="237">
        <v>0</v>
      </c>
    </row>
    <row r="1736" spans="1:9" x14ac:dyDescent="0.3">
      <c r="D1736" s="238"/>
      <c r="E1736" s="238"/>
      <c r="F1736" s="238"/>
      <c r="G1736" s="238"/>
    </row>
    <row r="1738" spans="1:9" x14ac:dyDescent="0.3">
      <c r="D1738" s="529"/>
      <c r="E1738" s="529"/>
      <c r="F1738" s="529"/>
      <c r="G1738" s="529"/>
      <c r="H1738" s="529"/>
      <c r="I1738" s="52"/>
    </row>
    <row r="1739" spans="1:9" x14ac:dyDescent="0.3">
      <c r="D1739" s="529" t="s">
        <v>142</v>
      </c>
      <c r="E1739" s="529"/>
      <c r="F1739" s="529"/>
      <c r="G1739" s="529"/>
      <c r="H1739" s="529"/>
      <c r="I1739" s="52"/>
    </row>
    <row r="1740" spans="1:9" x14ac:dyDescent="0.3">
      <c r="D1740" s="529" t="s">
        <v>33</v>
      </c>
      <c r="E1740" s="529"/>
      <c r="F1740" s="529"/>
      <c r="G1740" s="529"/>
      <c r="H1740" s="529"/>
      <c r="I1740" s="87"/>
    </row>
    <row r="1741" spans="1:9" x14ac:dyDescent="0.3">
      <c r="D1741" s="529"/>
      <c r="E1741" s="529"/>
      <c r="F1741" s="529"/>
      <c r="G1741" s="529"/>
      <c r="H1741" s="529"/>
      <c r="I1741" s="3"/>
    </row>
    <row r="1742" spans="1:9" x14ac:dyDescent="0.3">
      <c r="E1742" s="3"/>
      <c r="F1742" s="3"/>
      <c r="G1742" s="3"/>
      <c r="H1742" s="3"/>
      <c r="I1742" s="3"/>
    </row>
    <row r="1743" spans="1:9" x14ac:dyDescent="0.3">
      <c r="E1743" s="3"/>
      <c r="F1743" s="3"/>
      <c r="G1743" s="3"/>
      <c r="H1743" s="3"/>
      <c r="I1743" s="3"/>
    </row>
    <row r="1744" spans="1:9" x14ac:dyDescent="0.3">
      <c r="D1744" s="530" t="s">
        <v>34</v>
      </c>
      <c r="E1744" s="530"/>
      <c r="F1744" s="530"/>
      <c r="G1744" s="530"/>
      <c r="H1744" s="530"/>
      <c r="I1744" s="88"/>
    </row>
    <row r="1745" spans="1:9" x14ac:dyDescent="0.3">
      <c r="D1745" s="529" t="s">
        <v>35</v>
      </c>
      <c r="E1745" s="529"/>
      <c r="F1745" s="529"/>
      <c r="G1745" s="529"/>
      <c r="H1745" s="529"/>
      <c r="I1745" s="52"/>
    </row>
    <row r="1746" spans="1:9" x14ac:dyDescent="0.3">
      <c r="D1746" s="529" t="s">
        <v>36</v>
      </c>
      <c r="E1746" s="529"/>
      <c r="F1746" s="529"/>
      <c r="G1746" s="529"/>
      <c r="H1746" s="529"/>
      <c r="I1746" s="52"/>
    </row>
    <row r="1749" spans="1:9" x14ac:dyDescent="0.3">
      <c r="A1749" s="3"/>
      <c r="B1749" s="3"/>
      <c r="C1749" s="224"/>
      <c r="D1749" s="3"/>
    </row>
    <row r="1750" spans="1:9" x14ac:dyDescent="0.3">
      <c r="A1750" s="556"/>
      <c r="B1750" s="556"/>
      <c r="C1750" s="556"/>
      <c r="D1750" s="3"/>
    </row>
    <row r="1751" spans="1:9" x14ac:dyDescent="0.3">
      <c r="A1751" s="556"/>
      <c r="B1751" s="556"/>
      <c r="C1751" s="556"/>
      <c r="D1751" s="556"/>
      <c r="I1751" s="2" t="s">
        <v>328</v>
      </c>
    </row>
    <row r="1752" spans="1:9" x14ac:dyDescent="0.3">
      <c r="A1752" s="556"/>
      <c r="B1752" s="556"/>
      <c r="C1752" s="556"/>
      <c r="D1752" s="556"/>
    </row>
    <row r="1803" spans="1:8" x14ac:dyDescent="0.3">
      <c r="A1803" s="515" t="s">
        <v>0</v>
      </c>
      <c r="B1803" s="515"/>
      <c r="C1803" s="515"/>
      <c r="D1803" s="515"/>
      <c r="E1803" s="515"/>
      <c r="F1803" s="515"/>
      <c r="G1803" s="515"/>
      <c r="H1803" s="515"/>
    </row>
    <row r="1804" spans="1:8" x14ac:dyDescent="0.3">
      <c r="A1804" s="529" t="s">
        <v>329</v>
      </c>
      <c r="B1804" s="529"/>
      <c r="C1804" s="529"/>
      <c r="D1804" s="529"/>
      <c r="E1804" s="529"/>
      <c r="F1804" s="529"/>
      <c r="G1804" s="529"/>
      <c r="H1804" s="529"/>
    </row>
    <row r="1805" spans="1:8" x14ac:dyDescent="0.3">
      <c r="A1805" s="515" t="s">
        <v>376</v>
      </c>
      <c r="B1805" s="515"/>
      <c r="C1805" s="515"/>
      <c r="D1805" s="515"/>
      <c r="E1805" s="515"/>
      <c r="F1805" s="515"/>
      <c r="G1805" s="515"/>
      <c r="H1805" s="515"/>
    </row>
    <row r="1806" spans="1:8" ht="19.5" thickBot="1" x14ac:dyDescent="0.35">
      <c r="A1806" s="3"/>
      <c r="B1806" s="3"/>
      <c r="C1806" s="4"/>
      <c r="D1806" s="1"/>
      <c r="E1806" s="1"/>
      <c r="F1806" s="1"/>
      <c r="G1806" s="1"/>
    </row>
    <row r="1807" spans="1:8" x14ac:dyDescent="0.3">
      <c r="A1807" s="535" t="s">
        <v>2</v>
      </c>
      <c r="B1807" s="594" t="s">
        <v>3</v>
      </c>
      <c r="C1807" s="521" t="s">
        <v>4</v>
      </c>
      <c r="D1807" s="539" t="s">
        <v>5</v>
      </c>
      <c r="E1807" s="539" t="s">
        <v>6</v>
      </c>
      <c r="F1807" s="541" t="s">
        <v>7</v>
      </c>
      <c r="G1807" s="146" t="s">
        <v>8</v>
      </c>
      <c r="H1807" s="554" t="s">
        <v>9</v>
      </c>
    </row>
    <row r="1808" spans="1:8" ht="19.5" thickBot="1" x14ac:dyDescent="0.35">
      <c r="A1808" s="536"/>
      <c r="B1808" s="595"/>
      <c r="C1808" s="565"/>
      <c r="D1808" s="540"/>
      <c r="E1808" s="540"/>
      <c r="F1808" s="542"/>
      <c r="G1808" s="239" t="s">
        <v>10</v>
      </c>
      <c r="H1808" s="566"/>
    </row>
    <row r="1809" spans="1:9" x14ac:dyDescent="0.3">
      <c r="A1809" s="240"/>
      <c r="B1809" s="241"/>
      <c r="C1809" s="242"/>
      <c r="D1809" s="243"/>
      <c r="E1809" s="243"/>
      <c r="F1809" s="243"/>
      <c r="G1809" s="243"/>
      <c r="H1809" s="244"/>
    </row>
    <row r="1810" spans="1:9" x14ac:dyDescent="0.3">
      <c r="A1810" s="245">
        <v>1</v>
      </c>
      <c r="B1810" s="12" t="s">
        <v>330</v>
      </c>
      <c r="C1810" s="210">
        <v>1575698387</v>
      </c>
      <c r="D1810" s="71">
        <v>70278297</v>
      </c>
      <c r="E1810" s="44">
        <f>C1810-D1810</f>
        <v>1505420090</v>
      </c>
      <c r="F1810" s="62">
        <f>D1810/C1810*100</f>
        <v>4.4601363801484935</v>
      </c>
      <c r="G1810" s="210">
        <v>5805</v>
      </c>
      <c r="H1810" s="246">
        <v>0</v>
      </c>
    </row>
    <row r="1811" spans="1:9" x14ac:dyDescent="0.3">
      <c r="A1811" s="245">
        <v>2</v>
      </c>
      <c r="B1811" s="12" t="s">
        <v>331</v>
      </c>
      <c r="C1811" s="210">
        <v>3275641366</v>
      </c>
      <c r="D1811" s="71">
        <v>168105323</v>
      </c>
      <c r="E1811" s="44">
        <f>C1811-D1811</f>
        <v>3107536043</v>
      </c>
      <c r="F1811" s="62">
        <f>D1811/C1811*100</f>
        <v>5.1319819301610323</v>
      </c>
      <c r="G1811" s="210">
        <v>8681</v>
      </c>
      <c r="H1811" s="194">
        <v>0</v>
      </c>
    </row>
    <row r="1812" spans="1:9" x14ac:dyDescent="0.3">
      <c r="A1812" s="245">
        <v>3</v>
      </c>
      <c r="B1812" s="12" t="s">
        <v>332</v>
      </c>
      <c r="C1812" s="210">
        <v>1977557504</v>
      </c>
      <c r="D1812" s="71">
        <v>106685825</v>
      </c>
      <c r="E1812" s="44">
        <f>C1812-D1812</f>
        <v>1870871679</v>
      </c>
      <c r="F1812" s="62">
        <f>D1812/C1812*100</f>
        <v>5.3948279523708855</v>
      </c>
      <c r="G1812" s="210">
        <v>3663</v>
      </c>
      <c r="H1812" s="246">
        <v>0</v>
      </c>
    </row>
    <row r="1813" spans="1:9" x14ac:dyDescent="0.3">
      <c r="A1813" s="245">
        <v>4</v>
      </c>
      <c r="B1813" s="12" t="s">
        <v>333</v>
      </c>
      <c r="C1813" s="210">
        <v>16801074353</v>
      </c>
      <c r="D1813" s="71">
        <v>162498259</v>
      </c>
      <c r="E1813" s="44">
        <f>SUM(C1813-D1813)</f>
        <v>16638576094</v>
      </c>
      <c r="F1813" s="62">
        <f>D1813/C1813*100</f>
        <v>0.9671896902889684</v>
      </c>
      <c r="G1813" s="210">
        <v>1307</v>
      </c>
      <c r="H1813" s="246">
        <v>0</v>
      </c>
    </row>
    <row r="1814" spans="1:9" x14ac:dyDescent="0.3">
      <c r="A1814" s="245">
        <v>5</v>
      </c>
      <c r="B1814" s="12" t="s">
        <v>334</v>
      </c>
      <c r="C1814" s="210">
        <v>434866904</v>
      </c>
      <c r="D1814" s="71">
        <v>3658900</v>
      </c>
      <c r="E1814" s="44">
        <f>C1814-D1814</f>
        <v>431208004</v>
      </c>
      <c r="F1814" s="62">
        <f>D1814/C1814*100</f>
        <v>0.84138387316777741</v>
      </c>
      <c r="G1814" s="210">
        <v>4111</v>
      </c>
      <c r="H1814" s="194">
        <v>0</v>
      </c>
    </row>
    <row r="1815" spans="1:9" ht="19.5" thickBot="1" x14ac:dyDescent="0.35">
      <c r="A1815" s="247"/>
      <c r="B1815" s="248"/>
      <c r="C1815" s="249"/>
      <c r="D1815" s="250"/>
      <c r="E1815" s="251"/>
      <c r="F1815" s="252"/>
      <c r="G1815" s="253"/>
      <c r="H1815" s="254"/>
    </row>
    <row r="1816" spans="1:9" ht="19.5" thickBot="1" x14ac:dyDescent="0.35">
      <c r="A1816" s="568" t="s">
        <v>31</v>
      </c>
      <c r="B1816" s="569"/>
      <c r="C1816" s="255">
        <f>SUM(C1810:C1815)</f>
        <v>24064838514</v>
      </c>
      <c r="D1816" s="256">
        <f>SUM(D1810:D1815)</f>
        <v>511226604</v>
      </c>
      <c r="E1816" s="257">
        <f>SUM(E1810:E1815)</f>
        <v>23553611910</v>
      </c>
      <c r="F1816" s="258">
        <f>D1816/C1816*100</f>
        <v>2.1243716374933825</v>
      </c>
      <c r="G1816" s="259">
        <f>SUM(G1810:G1815)</f>
        <v>23567</v>
      </c>
      <c r="H1816" s="260">
        <v>0</v>
      </c>
    </row>
    <row r="1819" spans="1:9" x14ac:dyDescent="0.3">
      <c r="D1819" s="529"/>
      <c r="E1819" s="529"/>
      <c r="F1819" s="529"/>
      <c r="G1819" s="529"/>
      <c r="H1819" s="529"/>
      <c r="I1819" s="52"/>
    </row>
    <row r="1820" spans="1:9" x14ac:dyDescent="0.3">
      <c r="D1820" s="529" t="s">
        <v>142</v>
      </c>
      <c r="E1820" s="529"/>
      <c r="F1820" s="529"/>
      <c r="G1820" s="529"/>
      <c r="H1820" s="529"/>
      <c r="I1820" s="52"/>
    </row>
    <row r="1821" spans="1:9" x14ac:dyDescent="0.3">
      <c r="D1821" s="529" t="s">
        <v>33</v>
      </c>
      <c r="E1821" s="529"/>
      <c r="F1821" s="529"/>
      <c r="G1821" s="529"/>
      <c r="H1821" s="529"/>
      <c r="I1821" s="87"/>
    </row>
    <row r="1822" spans="1:9" x14ac:dyDescent="0.3">
      <c r="D1822" s="529"/>
      <c r="E1822" s="529"/>
      <c r="F1822" s="529"/>
      <c r="G1822" s="529"/>
      <c r="H1822" s="529"/>
      <c r="I1822" s="3"/>
    </row>
    <row r="1823" spans="1:9" x14ac:dyDescent="0.3">
      <c r="E1823" s="3"/>
      <c r="F1823" s="3"/>
      <c r="G1823" s="3"/>
      <c r="H1823" s="3"/>
      <c r="I1823" s="3"/>
    </row>
    <row r="1824" spans="1:9" x14ac:dyDescent="0.3">
      <c r="E1824" s="3"/>
      <c r="F1824" s="3"/>
      <c r="G1824" s="3"/>
      <c r="H1824" s="3"/>
      <c r="I1824" s="3"/>
    </row>
    <row r="1825" spans="1:9" x14ac:dyDescent="0.3">
      <c r="D1825" s="530" t="s">
        <v>34</v>
      </c>
      <c r="E1825" s="530"/>
      <c r="F1825" s="530"/>
      <c r="G1825" s="530"/>
      <c r="H1825" s="530"/>
      <c r="I1825" s="88"/>
    </row>
    <row r="1826" spans="1:9" x14ac:dyDescent="0.3">
      <c r="D1826" s="529" t="s">
        <v>35</v>
      </c>
      <c r="E1826" s="529"/>
      <c r="F1826" s="529"/>
      <c r="G1826" s="529"/>
      <c r="H1826" s="529"/>
      <c r="I1826" s="52"/>
    </row>
    <row r="1827" spans="1:9" x14ac:dyDescent="0.3">
      <c r="D1827" s="529" t="s">
        <v>36</v>
      </c>
      <c r="E1827" s="529"/>
      <c r="F1827" s="529"/>
      <c r="G1827" s="529"/>
      <c r="H1827" s="529"/>
      <c r="I1827" s="52"/>
    </row>
    <row r="1832" spans="1:9" x14ac:dyDescent="0.3">
      <c r="A1832" s="3"/>
      <c r="B1832" s="3"/>
      <c r="C1832" s="224"/>
      <c r="D1832" s="3"/>
    </row>
    <row r="1833" spans="1:9" x14ac:dyDescent="0.3">
      <c r="A1833" s="556"/>
      <c r="B1833" s="556"/>
      <c r="C1833" s="556"/>
      <c r="D1833" s="3"/>
    </row>
    <row r="1834" spans="1:9" x14ac:dyDescent="0.3">
      <c r="A1834" s="556"/>
      <c r="B1834" s="556"/>
      <c r="C1834" s="556"/>
      <c r="D1834" s="556"/>
    </row>
    <row r="1835" spans="1:9" x14ac:dyDescent="0.3">
      <c r="A1835" s="556"/>
      <c r="B1835" s="556"/>
      <c r="C1835" s="556"/>
      <c r="D1835" s="556"/>
    </row>
    <row r="1884" spans="1:8" x14ac:dyDescent="0.3">
      <c r="A1884" s="529" t="s">
        <v>335</v>
      </c>
      <c r="B1884" s="529"/>
      <c r="C1884" s="529"/>
      <c r="D1884" s="529"/>
      <c r="E1884" s="529"/>
      <c r="F1884" s="529"/>
      <c r="G1884" s="529"/>
      <c r="H1884" s="529"/>
    </row>
    <row r="1885" spans="1:8" x14ac:dyDescent="0.3">
      <c r="A1885" s="529" t="s">
        <v>336</v>
      </c>
      <c r="B1885" s="529"/>
      <c r="C1885" s="529"/>
      <c r="D1885" s="529"/>
      <c r="E1885" s="529"/>
      <c r="F1885" s="529"/>
      <c r="G1885" s="529"/>
      <c r="H1885" s="529"/>
    </row>
    <row r="1886" spans="1:8" x14ac:dyDescent="0.3">
      <c r="A1886" s="515" t="s">
        <v>376</v>
      </c>
      <c r="B1886" s="515"/>
      <c r="C1886" s="515"/>
      <c r="D1886" s="515"/>
      <c r="E1886" s="515"/>
      <c r="F1886" s="515"/>
      <c r="G1886" s="515"/>
      <c r="H1886" s="515"/>
    </row>
    <row r="1887" spans="1:8" ht="19.5" thickBot="1" x14ac:dyDescent="0.35">
      <c r="A1887" s="53"/>
      <c r="B1887" s="53"/>
      <c r="C1887" s="54"/>
      <c r="D1887" s="53"/>
      <c r="E1887" s="53"/>
      <c r="F1887" s="53"/>
      <c r="G1887" s="53"/>
    </row>
    <row r="1888" spans="1:8" x14ac:dyDescent="0.3">
      <c r="A1888" s="570" t="s">
        <v>2</v>
      </c>
      <c r="B1888" s="572" t="s">
        <v>3</v>
      </c>
      <c r="C1888" s="582" t="s">
        <v>4</v>
      </c>
      <c r="D1888" s="572" t="s">
        <v>5</v>
      </c>
      <c r="E1888" s="572" t="s">
        <v>6</v>
      </c>
      <c r="F1888" s="572" t="s">
        <v>7</v>
      </c>
      <c r="G1888" s="261" t="s">
        <v>8</v>
      </c>
      <c r="H1888" s="574" t="s">
        <v>9</v>
      </c>
    </row>
    <row r="1889" spans="1:9" ht="19.5" thickBot="1" x14ac:dyDescent="0.35">
      <c r="A1889" s="571"/>
      <c r="B1889" s="573"/>
      <c r="C1889" s="583"/>
      <c r="D1889" s="573"/>
      <c r="E1889" s="573"/>
      <c r="F1889" s="573"/>
      <c r="G1889" s="262" t="s">
        <v>10</v>
      </c>
      <c r="H1889" s="575"/>
    </row>
    <row r="1890" spans="1:9" x14ac:dyDescent="0.3">
      <c r="A1890" s="263"/>
      <c r="B1890" s="264"/>
      <c r="C1890" s="242"/>
      <c r="D1890" s="265"/>
      <c r="E1890" s="266"/>
      <c r="F1890" s="267"/>
      <c r="G1890" s="243"/>
      <c r="H1890" s="268"/>
    </row>
    <row r="1891" spans="1:9" x14ac:dyDescent="0.3">
      <c r="A1891" s="32" t="s">
        <v>129</v>
      </c>
      <c r="B1891" s="167" t="s">
        <v>337</v>
      </c>
      <c r="C1891" s="210">
        <v>10589458</v>
      </c>
      <c r="D1891" s="269">
        <v>0</v>
      </c>
      <c r="E1891" s="133">
        <f>C1891-D1891</f>
        <v>10589458</v>
      </c>
      <c r="F1891" s="270">
        <f>D1891/C1891*100</f>
        <v>0</v>
      </c>
      <c r="G1891" s="210">
        <v>32</v>
      </c>
      <c r="H1891" s="22" t="s">
        <v>338</v>
      </c>
    </row>
    <row r="1892" spans="1:9" x14ac:dyDescent="0.3">
      <c r="A1892" s="32" t="s">
        <v>131</v>
      </c>
      <c r="B1892" s="167" t="s">
        <v>339</v>
      </c>
      <c r="C1892" s="210">
        <v>12505700</v>
      </c>
      <c r="D1892" s="269">
        <v>0</v>
      </c>
      <c r="E1892" s="133">
        <f t="shared" ref="E1892:E1900" si="46">C1892-D1892</f>
        <v>12505700</v>
      </c>
      <c r="F1892" s="270">
        <f t="shared" ref="F1892:F1900" si="47">D1892/C1892*100</f>
        <v>0</v>
      </c>
      <c r="G1892" s="210">
        <v>38</v>
      </c>
      <c r="H1892" s="22" t="s">
        <v>338</v>
      </c>
    </row>
    <row r="1893" spans="1:9" x14ac:dyDescent="0.3">
      <c r="A1893" s="32" t="s">
        <v>133</v>
      </c>
      <c r="B1893" s="167" t="s">
        <v>340</v>
      </c>
      <c r="C1893" s="210">
        <v>289150</v>
      </c>
      <c r="D1893" s="269">
        <v>0</v>
      </c>
      <c r="E1893" s="133">
        <f t="shared" si="46"/>
        <v>289150</v>
      </c>
      <c r="F1893" s="270">
        <f t="shared" si="47"/>
        <v>0</v>
      </c>
      <c r="G1893" s="210">
        <v>1</v>
      </c>
      <c r="H1893" s="22" t="s">
        <v>338</v>
      </c>
    </row>
    <row r="1894" spans="1:9" x14ac:dyDescent="0.3">
      <c r="A1894" s="32" t="s">
        <v>147</v>
      </c>
      <c r="B1894" s="167" t="s">
        <v>341</v>
      </c>
      <c r="C1894" s="210">
        <v>19971950</v>
      </c>
      <c r="D1894" s="269">
        <v>0</v>
      </c>
      <c r="E1894" s="133">
        <f t="shared" si="46"/>
        <v>19971950</v>
      </c>
      <c r="F1894" s="270">
        <f t="shared" si="47"/>
        <v>0</v>
      </c>
      <c r="G1894" s="210">
        <v>51</v>
      </c>
      <c r="H1894" s="22" t="s">
        <v>338</v>
      </c>
    </row>
    <row r="1895" spans="1:9" x14ac:dyDescent="0.3">
      <c r="A1895" s="32" t="s">
        <v>43</v>
      </c>
      <c r="B1895" s="167" t="s">
        <v>342</v>
      </c>
      <c r="C1895" s="210">
        <v>9228500</v>
      </c>
      <c r="D1895" s="269">
        <v>0</v>
      </c>
      <c r="E1895" s="133">
        <f t="shared" si="46"/>
        <v>9228500</v>
      </c>
      <c r="F1895" s="270">
        <f t="shared" si="47"/>
        <v>0</v>
      </c>
      <c r="G1895" s="210">
        <v>28</v>
      </c>
      <c r="H1895" s="22" t="s">
        <v>338</v>
      </c>
      <c r="I1895" s="271"/>
    </row>
    <row r="1896" spans="1:9" x14ac:dyDescent="0.3">
      <c r="A1896" s="32" t="s">
        <v>45</v>
      </c>
      <c r="B1896" s="167" t="s">
        <v>343</v>
      </c>
      <c r="C1896" s="210">
        <v>21085139</v>
      </c>
      <c r="D1896" s="269">
        <v>0</v>
      </c>
      <c r="E1896" s="133">
        <f t="shared" si="46"/>
        <v>21085139</v>
      </c>
      <c r="F1896" s="270">
        <f t="shared" si="47"/>
        <v>0</v>
      </c>
      <c r="G1896" s="210">
        <v>48</v>
      </c>
      <c r="H1896" s="22" t="s">
        <v>338</v>
      </c>
    </row>
    <row r="1897" spans="1:9" x14ac:dyDescent="0.3">
      <c r="A1897" s="32" t="s">
        <v>47</v>
      </c>
      <c r="B1897" s="167" t="s">
        <v>344</v>
      </c>
      <c r="C1897" s="210">
        <v>6261075</v>
      </c>
      <c r="D1897" s="269">
        <v>0</v>
      </c>
      <c r="E1897" s="133">
        <f t="shared" si="46"/>
        <v>6261075</v>
      </c>
      <c r="F1897" s="270">
        <f t="shared" si="47"/>
        <v>0</v>
      </c>
      <c r="G1897" s="210">
        <v>24</v>
      </c>
      <c r="H1897" s="22" t="s">
        <v>338</v>
      </c>
    </row>
    <row r="1898" spans="1:9" x14ac:dyDescent="0.3">
      <c r="A1898" s="32" t="s">
        <v>49</v>
      </c>
      <c r="B1898" s="167" t="s">
        <v>345</v>
      </c>
      <c r="C1898" s="210">
        <v>6520898</v>
      </c>
      <c r="D1898" s="269">
        <v>0</v>
      </c>
      <c r="E1898" s="133">
        <f t="shared" si="46"/>
        <v>6520898</v>
      </c>
      <c r="F1898" s="270">
        <f t="shared" si="47"/>
        <v>0</v>
      </c>
      <c r="G1898" s="210">
        <v>17</v>
      </c>
      <c r="H1898" s="22" t="s">
        <v>338</v>
      </c>
    </row>
    <row r="1899" spans="1:9" x14ac:dyDescent="0.3">
      <c r="A1899" s="32" t="s">
        <v>51</v>
      </c>
      <c r="B1899" s="167" t="s">
        <v>346</v>
      </c>
      <c r="C1899" s="210">
        <v>508850</v>
      </c>
      <c r="D1899" s="269">
        <v>0</v>
      </c>
      <c r="E1899" s="133">
        <f t="shared" si="46"/>
        <v>508850</v>
      </c>
      <c r="F1899" s="270">
        <f t="shared" si="47"/>
        <v>0</v>
      </c>
      <c r="G1899" s="210">
        <v>3</v>
      </c>
      <c r="H1899" s="22" t="s">
        <v>338</v>
      </c>
    </row>
    <row r="1900" spans="1:9" x14ac:dyDescent="0.3">
      <c r="A1900" s="32" t="s">
        <v>53</v>
      </c>
      <c r="B1900" s="167" t="s">
        <v>347</v>
      </c>
      <c r="C1900" s="210">
        <v>13300400</v>
      </c>
      <c r="D1900" s="269">
        <v>0</v>
      </c>
      <c r="E1900" s="133">
        <f t="shared" si="46"/>
        <v>13300400</v>
      </c>
      <c r="F1900" s="270">
        <f t="shared" si="47"/>
        <v>0</v>
      </c>
      <c r="G1900" s="210">
        <v>37</v>
      </c>
      <c r="H1900" s="22" t="s">
        <v>338</v>
      </c>
    </row>
    <row r="1901" spans="1:9" ht="19.5" thickBot="1" x14ac:dyDescent="0.35">
      <c r="A1901" s="272"/>
      <c r="B1901" s="273"/>
      <c r="C1901" s="274"/>
      <c r="D1901" s="275"/>
      <c r="E1901" s="276"/>
      <c r="F1901" s="277"/>
      <c r="G1901" s="278"/>
      <c r="H1901" s="279"/>
    </row>
    <row r="1902" spans="1:9" ht="19.5" thickBot="1" x14ac:dyDescent="0.35">
      <c r="A1902" s="280"/>
      <c r="B1902" s="281" t="s">
        <v>31</v>
      </c>
      <c r="C1902" s="220">
        <f>SUM(C1891:C1901)</f>
        <v>100261120</v>
      </c>
      <c r="D1902" s="282">
        <f>SUM(D1891:D1901)</f>
        <v>0</v>
      </c>
      <c r="E1902" s="283">
        <f>SUM(E1891:E1901)</f>
        <v>100261120</v>
      </c>
      <c r="F1902" s="284">
        <f>D1902/C1902*100</f>
        <v>0</v>
      </c>
      <c r="G1902" s="285">
        <f>SUM(G1891:G1901)</f>
        <v>279</v>
      </c>
      <c r="H1902" s="286" t="s">
        <v>338</v>
      </c>
    </row>
    <row r="1903" spans="1:9" x14ac:dyDescent="0.3">
      <c r="C1903" s="79"/>
    </row>
    <row r="1905" spans="3:9" x14ac:dyDescent="0.3">
      <c r="D1905" s="529"/>
      <c r="E1905" s="529"/>
      <c r="F1905" s="529"/>
      <c r="G1905" s="529"/>
      <c r="H1905" s="529"/>
      <c r="I1905" s="52"/>
    </row>
    <row r="1906" spans="3:9" x14ac:dyDescent="0.3">
      <c r="D1906" s="529" t="s">
        <v>142</v>
      </c>
      <c r="E1906" s="529"/>
      <c r="F1906" s="529"/>
      <c r="G1906" s="529"/>
      <c r="H1906" s="529"/>
      <c r="I1906" s="52"/>
    </row>
    <row r="1907" spans="3:9" x14ac:dyDescent="0.3">
      <c r="C1907" s="287"/>
      <c r="D1907" s="529" t="s">
        <v>33</v>
      </c>
      <c r="E1907" s="529"/>
      <c r="F1907" s="529"/>
      <c r="G1907" s="529"/>
      <c r="H1907" s="529"/>
      <c r="I1907" s="87"/>
    </row>
    <row r="1908" spans="3:9" x14ac:dyDescent="0.3">
      <c r="C1908" s="287"/>
      <c r="D1908" s="529"/>
      <c r="E1908" s="529"/>
      <c r="F1908" s="529"/>
      <c r="G1908" s="529"/>
      <c r="H1908" s="529"/>
      <c r="I1908" s="3"/>
    </row>
    <row r="1909" spans="3:9" x14ac:dyDescent="0.3">
      <c r="C1909" s="287"/>
      <c r="E1909" s="3"/>
      <c r="F1909" s="3"/>
      <c r="G1909" s="3"/>
      <c r="H1909" s="3"/>
      <c r="I1909" s="3"/>
    </row>
    <row r="1910" spans="3:9" x14ac:dyDescent="0.3">
      <c r="E1910" s="3"/>
      <c r="F1910" s="3"/>
      <c r="G1910" s="3"/>
      <c r="H1910" s="3"/>
      <c r="I1910" s="3"/>
    </row>
    <row r="1911" spans="3:9" x14ac:dyDescent="0.3">
      <c r="D1911" s="530" t="s">
        <v>34</v>
      </c>
      <c r="E1911" s="530"/>
      <c r="F1911" s="530"/>
      <c r="G1911" s="530"/>
      <c r="H1911" s="530"/>
      <c r="I1911" s="88"/>
    </row>
    <row r="1912" spans="3:9" x14ac:dyDescent="0.3">
      <c r="D1912" s="529" t="s">
        <v>35</v>
      </c>
      <c r="E1912" s="529"/>
      <c r="F1912" s="529"/>
      <c r="G1912" s="529"/>
      <c r="H1912" s="529"/>
      <c r="I1912" s="52"/>
    </row>
    <row r="1913" spans="3:9" x14ac:dyDescent="0.3">
      <c r="D1913" s="529" t="s">
        <v>36</v>
      </c>
      <c r="E1913" s="529"/>
      <c r="F1913" s="529"/>
      <c r="G1913" s="529"/>
      <c r="H1913" s="529"/>
      <c r="I1913" s="52"/>
    </row>
    <row r="1923" spans="1:8" x14ac:dyDescent="0.3">
      <c r="A1923" s="529" t="s">
        <v>335</v>
      </c>
      <c r="B1923" s="529"/>
      <c r="C1923" s="529"/>
      <c r="D1923" s="529"/>
      <c r="E1923" s="529"/>
      <c r="F1923" s="529"/>
      <c r="G1923" s="529"/>
      <c r="H1923" s="529"/>
    </row>
    <row r="1924" spans="1:8" x14ac:dyDescent="0.3">
      <c r="A1924" s="529" t="s">
        <v>348</v>
      </c>
      <c r="B1924" s="529"/>
      <c r="C1924" s="529"/>
      <c r="D1924" s="529"/>
      <c r="E1924" s="529"/>
      <c r="F1924" s="529"/>
      <c r="G1924" s="529"/>
      <c r="H1924" s="529"/>
    </row>
    <row r="1925" spans="1:8" x14ac:dyDescent="0.3">
      <c r="A1925" s="515" t="s">
        <v>376</v>
      </c>
      <c r="B1925" s="515"/>
      <c r="C1925" s="515"/>
      <c r="D1925" s="515"/>
      <c r="E1925" s="515"/>
      <c r="F1925" s="515"/>
      <c r="G1925" s="515"/>
      <c r="H1925" s="515"/>
    </row>
    <row r="1926" spans="1:8" ht="19.5" thickBot="1" x14ac:dyDescent="0.35">
      <c r="A1926" s="53"/>
      <c r="B1926" s="53"/>
      <c r="C1926" s="54"/>
      <c r="D1926" s="53"/>
      <c r="E1926" s="53"/>
      <c r="F1926" s="288"/>
      <c r="G1926" s="53"/>
    </row>
    <row r="1927" spans="1:8" x14ac:dyDescent="0.3">
      <c r="A1927" s="602" t="s">
        <v>2</v>
      </c>
      <c r="B1927" s="604" t="s">
        <v>3</v>
      </c>
      <c r="C1927" s="606" t="s">
        <v>4</v>
      </c>
      <c r="D1927" s="608" t="s">
        <v>5</v>
      </c>
      <c r="E1927" s="608" t="s">
        <v>6</v>
      </c>
      <c r="F1927" s="609" t="s">
        <v>7</v>
      </c>
      <c r="G1927" s="289" t="s">
        <v>8</v>
      </c>
      <c r="H1927" s="600" t="s">
        <v>9</v>
      </c>
    </row>
    <row r="1928" spans="1:8" x14ac:dyDescent="0.3">
      <c r="A1928" s="603"/>
      <c r="B1928" s="605"/>
      <c r="C1928" s="607"/>
      <c r="D1928" s="587"/>
      <c r="E1928" s="587"/>
      <c r="F1928" s="610"/>
      <c r="G1928" s="290" t="s">
        <v>10</v>
      </c>
      <c r="H1928" s="601"/>
    </row>
    <row r="1929" spans="1:8" x14ac:dyDescent="0.3">
      <c r="A1929" s="7"/>
      <c r="B1929" s="8"/>
      <c r="C1929" s="9"/>
      <c r="D1929" s="10"/>
      <c r="E1929" s="11"/>
      <c r="F1929" s="291"/>
      <c r="G1929" s="216"/>
      <c r="H1929" s="192"/>
    </row>
    <row r="1930" spans="1:8" x14ac:dyDescent="0.3">
      <c r="A1930" s="32"/>
      <c r="B1930" s="35"/>
      <c r="C1930" s="39"/>
      <c r="D1930" s="12"/>
      <c r="E1930" s="23"/>
      <c r="F1930" s="292"/>
      <c r="G1930" s="216"/>
      <c r="H1930" s="193"/>
    </row>
    <row r="1931" spans="1:8" x14ac:dyDescent="0.3">
      <c r="A1931" s="293" t="s">
        <v>129</v>
      </c>
      <c r="B1931" s="294" t="s">
        <v>349</v>
      </c>
      <c r="C1931" s="295">
        <v>560060355</v>
      </c>
      <c r="D1931" s="296">
        <v>0</v>
      </c>
      <c r="E1931" s="297">
        <f>C1931-D1931</f>
        <v>560060355</v>
      </c>
      <c r="F1931" s="298">
        <f>D1931/C1931*100</f>
        <v>0</v>
      </c>
      <c r="G1931" s="299">
        <v>183</v>
      </c>
      <c r="H1931" s="300" t="s">
        <v>338</v>
      </c>
    </row>
    <row r="1932" spans="1:8" x14ac:dyDescent="0.3">
      <c r="A1932" s="293"/>
      <c r="B1932" s="294"/>
      <c r="C1932" s="295"/>
      <c r="D1932" s="296"/>
      <c r="E1932" s="297"/>
      <c r="F1932" s="296"/>
      <c r="G1932" s="299"/>
      <c r="H1932" s="300" t="s">
        <v>338</v>
      </c>
    </row>
    <row r="1933" spans="1:8" x14ac:dyDescent="0.3">
      <c r="A1933" s="293"/>
      <c r="B1933" s="294"/>
      <c r="C1933" s="295"/>
      <c r="D1933" s="296"/>
      <c r="E1933" s="297"/>
      <c r="F1933" s="296"/>
      <c r="G1933" s="299"/>
      <c r="H1933" s="300" t="s">
        <v>338</v>
      </c>
    </row>
    <row r="1934" spans="1:8" x14ac:dyDescent="0.3">
      <c r="A1934" s="340"/>
      <c r="B1934" s="371" t="s">
        <v>350</v>
      </c>
      <c r="C1934" s="372">
        <f>SUM(C1931)</f>
        <v>560060355</v>
      </c>
      <c r="D1934" s="373">
        <f>SUM(D1931)</f>
        <v>0</v>
      </c>
      <c r="E1934" s="373">
        <f>SUM(E1931)</f>
        <v>560060355</v>
      </c>
      <c r="F1934" s="374">
        <f>D1934/C1934*100</f>
        <v>0</v>
      </c>
      <c r="G1934" s="375">
        <f>SUM(G1931)</f>
        <v>183</v>
      </c>
      <c r="H1934" s="376" t="s">
        <v>338</v>
      </c>
    </row>
    <row r="1935" spans="1:8" x14ac:dyDescent="0.3">
      <c r="A1935"/>
      <c r="B1935"/>
      <c r="C1935"/>
      <c r="D1935"/>
      <c r="E1935"/>
      <c r="F1935"/>
      <c r="G1935"/>
      <c r="H1935"/>
    </row>
    <row r="1936" spans="1:8" x14ac:dyDescent="0.3">
      <c r="A1936"/>
      <c r="B1936"/>
      <c r="C1936"/>
      <c r="D1936"/>
      <c r="E1936"/>
      <c r="F1936"/>
      <c r="G1936"/>
      <c r="H1936"/>
    </row>
    <row r="1937" spans="1:8" x14ac:dyDescent="0.3">
      <c r="A1937"/>
      <c r="B1937"/>
      <c r="C1937"/>
      <c r="D1937" s="592" t="s">
        <v>142</v>
      </c>
      <c r="E1937" s="592"/>
      <c r="F1937" s="592"/>
      <c r="G1937" s="592"/>
      <c r="H1937" s="592"/>
    </row>
    <row r="1938" spans="1:8" x14ac:dyDescent="0.3">
      <c r="A1938"/>
      <c r="B1938"/>
      <c r="C1938"/>
      <c r="D1938" s="592" t="s">
        <v>33</v>
      </c>
      <c r="E1938" s="592"/>
      <c r="F1938" s="592"/>
      <c r="G1938" s="592"/>
      <c r="H1938" s="592"/>
    </row>
    <row r="1939" spans="1:8" x14ac:dyDescent="0.3">
      <c r="A1939"/>
      <c r="B1939"/>
      <c r="C1939"/>
      <c r="D1939" s="592"/>
      <c r="E1939" s="592"/>
      <c r="F1939" s="592"/>
      <c r="G1939" s="592"/>
      <c r="H1939" s="592"/>
    </row>
    <row r="1940" spans="1:8" x14ac:dyDescent="0.3">
      <c r="A1940"/>
      <c r="B1940"/>
      <c r="C1940"/>
      <c r="D1940" s="301"/>
      <c r="E1940" s="302"/>
      <c r="F1940" s="302"/>
      <c r="G1940" s="302"/>
      <c r="H1940" s="302"/>
    </row>
    <row r="1941" spans="1:8" x14ac:dyDescent="0.3">
      <c r="A1941"/>
      <c r="B1941"/>
      <c r="C1941"/>
      <c r="D1941" s="301"/>
      <c r="E1941" s="302"/>
      <c r="F1941" s="302"/>
      <c r="G1941" s="302"/>
      <c r="H1941" s="302"/>
    </row>
    <row r="1942" spans="1:8" x14ac:dyDescent="0.3">
      <c r="A1942"/>
      <c r="B1942"/>
      <c r="C1942"/>
      <c r="D1942" s="593" t="s">
        <v>34</v>
      </c>
      <c r="E1942" s="593"/>
      <c r="F1942" s="593"/>
      <c r="G1942" s="593"/>
      <c r="H1942" s="593"/>
    </row>
    <row r="1943" spans="1:8" x14ac:dyDescent="0.3">
      <c r="A1943"/>
      <c r="B1943"/>
      <c r="C1943"/>
      <c r="D1943" s="592" t="s">
        <v>35</v>
      </c>
      <c r="E1943" s="592"/>
      <c r="F1943" s="592"/>
      <c r="G1943" s="592"/>
      <c r="H1943" s="592"/>
    </row>
    <row r="1944" spans="1:8" x14ac:dyDescent="0.3">
      <c r="A1944"/>
      <c r="B1944"/>
      <c r="C1944"/>
      <c r="D1944" s="592" t="s">
        <v>36</v>
      </c>
      <c r="E1944" s="592"/>
      <c r="F1944" s="592"/>
      <c r="G1944" s="592"/>
      <c r="H1944" s="592"/>
    </row>
    <row r="1986" spans="1:8" x14ac:dyDescent="0.3">
      <c r="A1986" s="529" t="s">
        <v>335</v>
      </c>
      <c r="B1986" s="529"/>
      <c r="C1986" s="529"/>
      <c r="D1986" s="529"/>
      <c r="E1986" s="529"/>
      <c r="F1986" s="529"/>
      <c r="G1986" s="529"/>
      <c r="H1986" s="529"/>
    </row>
    <row r="1987" spans="1:8" x14ac:dyDescent="0.3">
      <c r="A1987" s="529" t="s">
        <v>351</v>
      </c>
      <c r="B1987" s="529"/>
      <c r="C1987" s="529"/>
      <c r="D1987" s="529"/>
      <c r="E1987" s="529"/>
      <c r="F1987" s="529"/>
      <c r="G1987" s="529"/>
      <c r="H1987" s="529"/>
    </row>
    <row r="1988" spans="1:8" x14ac:dyDescent="0.3">
      <c r="A1988" s="515" t="s">
        <v>376</v>
      </c>
      <c r="B1988" s="515"/>
      <c r="C1988" s="515"/>
      <c r="D1988" s="515"/>
      <c r="E1988" s="515"/>
      <c r="F1988" s="515"/>
      <c r="G1988" s="515"/>
      <c r="H1988" s="515"/>
    </row>
    <row r="1989" spans="1:8" ht="19.5" thickBot="1" x14ac:dyDescent="0.35">
      <c r="A1989" s="53"/>
      <c r="B1989" s="53"/>
      <c r="C1989" s="54"/>
      <c r="D1989" s="53"/>
      <c r="E1989" s="53"/>
      <c r="F1989" s="53"/>
      <c r="G1989" s="53"/>
    </row>
    <row r="1990" spans="1:8" x14ac:dyDescent="0.3">
      <c r="A1990" s="570" t="s">
        <v>2</v>
      </c>
      <c r="B1990" s="572" t="s">
        <v>3</v>
      </c>
      <c r="C1990" s="582" t="s">
        <v>4</v>
      </c>
      <c r="D1990" s="572" t="s">
        <v>5</v>
      </c>
      <c r="E1990" s="572" t="s">
        <v>6</v>
      </c>
      <c r="F1990" s="572" t="s">
        <v>7</v>
      </c>
      <c r="G1990" s="261" t="s">
        <v>8</v>
      </c>
      <c r="H1990" s="574" t="s">
        <v>9</v>
      </c>
    </row>
    <row r="1991" spans="1:8" ht="19.5" thickBot="1" x14ac:dyDescent="0.35">
      <c r="A1991" s="571"/>
      <c r="B1991" s="573"/>
      <c r="C1991" s="583"/>
      <c r="D1991" s="573"/>
      <c r="E1991" s="573"/>
      <c r="F1991" s="573"/>
      <c r="G1991" s="262" t="s">
        <v>10</v>
      </c>
      <c r="H1991" s="575"/>
    </row>
    <row r="1992" spans="1:8" x14ac:dyDescent="0.3">
      <c r="A1992" s="263">
        <v>1</v>
      </c>
      <c r="B1992" s="303" t="s">
        <v>352</v>
      </c>
      <c r="C1992" s="304">
        <v>55209504</v>
      </c>
      <c r="D1992" s="305">
        <v>0</v>
      </c>
      <c r="E1992" s="306">
        <f>C1992-D1992</f>
        <v>55209504</v>
      </c>
      <c r="F1992" s="307">
        <f>D1992/C1992*100</f>
        <v>0</v>
      </c>
      <c r="G1992" s="308">
        <v>30</v>
      </c>
      <c r="H1992" s="309" t="s">
        <v>338</v>
      </c>
    </row>
    <row r="1993" spans="1:8" ht="19.5" thickBot="1" x14ac:dyDescent="0.35">
      <c r="A1993" s="280"/>
      <c r="B1993" s="273"/>
      <c r="C1993" s="274"/>
      <c r="D1993" s="275"/>
      <c r="E1993" s="276"/>
      <c r="F1993" s="252"/>
      <c r="G1993" s="310"/>
      <c r="H1993" s="286"/>
    </row>
    <row r="1994" spans="1:8" ht="19.5" thickBot="1" x14ac:dyDescent="0.35">
      <c r="A1994" s="280"/>
      <c r="B1994" s="281" t="s">
        <v>42</v>
      </c>
      <c r="C1994" s="220">
        <f>SUM(C1992:C1993)</f>
        <v>55209504</v>
      </c>
      <c r="D1994" s="282">
        <f>SUM(D1992:D1993)</f>
        <v>0</v>
      </c>
      <c r="E1994" s="283">
        <f>SUM(E1992:E1993)</f>
        <v>55209504</v>
      </c>
      <c r="F1994" s="284">
        <f>D1994/C1994*100</f>
        <v>0</v>
      </c>
      <c r="G1994" s="285">
        <f>SUM(G1992:G1993)</f>
        <v>30</v>
      </c>
      <c r="H1994" s="286" t="s">
        <v>338</v>
      </c>
    </row>
    <row r="1995" spans="1:8" x14ac:dyDescent="0.3">
      <c r="C1995" s="79"/>
    </row>
    <row r="1997" spans="1:8" x14ac:dyDescent="0.3">
      <c r="D1997" s="529"/>
      <c r="E1997" s="529"/>
      <c r="F1997" s="529"/>
      <c r="G1997" s="529"/>
      <c r="H1997" s="529"/>
    </row>
    <row r="1998" spans="1:8" x14ac:dyDescent="0.3">
      <c r="D1998" s="529" t="s">
        <v>142</v>
      </c>
      <c r="E1998" s="529"/>
      <c r="F1998" s="529"/>
      <c r="G1998" s="529"/>
      <c r="H1998" s="529"/>
    </row>
    <row r="1999" spans="1:8" x14ac:dyDescent="0.3">
      <c r="C1999" s="287"/>
      <c r="D1999" s="529" t="s">
        <v>33</v>
      </c>
      <c r="E1999" s="529"/>
      <c r="F1999" s="529"/>
      <c r="G1999" s="529"/>
      <c r="H1999" s="529"/>
    </row>
    <row r="2000" spans="1:8" x14ac:dyDescent="0.3">
      <c r="C2000" s="287"/>
      <c r="D2000" s="529"/>
      <c r="E2000" s="529"/>
      <c r="F2000" s="529"/>
      <c r="G2000" s="529"/>
      <c r="H2000" s="529"/>
    </row>
    <row r="2001" spans="3:8" x14ac:dyDescent="0.3">
      <c r="C2001" s="287"/>
      <c r="E2001" s="3"/>
      <c r="F2001" s="3"/>
      <c r="G2001" s="3"/>
      <c r="H2001" s="3"/>
    </row>
    <row r="2002" spans="3:8" x14ac:dyDescent="0.3">
      <c r="E2002" s="3"/>
      <c r="F2002" s="3"/>
      <c r="G2002" s="3"/>
      <c r="H2002" s="3"/>
    </row>
    <row r="2003" spans="3:8" x14ac:dyDescent="0.3">
      <c r="D2003" s="530" t="s">
        <v>34</v>
      </c>
      <c r="E2003" s="530"/>
      <c r="F2003" s="530"/>
      <c r="G2003" s="530"/>
      <c r="H2003" s="530"/>
    </row>
    <row r="2004" spans="3:8" x14ac:dyDescent="0.3">
      <c r="D2004" s="529" t="s">
        <v>35</v>
      </c>
      <c r="E2004" s="529"/>
      <c r="F2004" s="529"/>
      <c r="G2004" s="529"/>
      <c r="H2004" s="529"/>
    </row>
    <row r="2005" spans="3:8" x14ac:dyDescent="0.3">
      <c r="D2005" s="529" t="s">
        <v>36</v>
      </c>
      <c r="E2005" s="529"/>
      <c r="F2005" s="529"/>
      <c r="G2005" s="529"/>
      <c r="H2005" s="529"/>
    </row>
  </sheetData>
  <mergeCells count="535">
    <mergeCell ref="D2004:H2004"/>
    <mergeCell ref="D2005:H2005"/>
    <mergeCell ref="H1990:H1991"/>
    <mergeCell ref="D1997:H1997"/>
    <mergeCell ref="D1998:H1998"/>
    <mergeCell ref="D1999:H1999"/>
    <mergeCell ref="D2000:H2000"/>
    <mergeCell ref="D2003:H2003"/>
    <mergeCell ref="D1944:H1944"/>
    <mergeCell ref="A1986:H1986"/>
    <mergeCell ref="A1987:H1987"/>
    <mergeCell ref="A1988:H1988"/>
    <mergeCell ref="A1990:A1991"/>
    <mergeCell ref="B1990:B1991"/>
    <mergeCell ref="C1990:C1991"/>
    <mergeCell ref="D1990:D1991"/>
    <mergeCell ref="E1990:E1991"/>
    <mergeCell ref="F1990:F1991"/>
    <mergeCell ref="H1927:H1928"/>
    <mergeCell ref="D1937:H1937"/>
    <mergeCell ref="D1938:H1938"/>
    <mergeCell ref="D1939:H1939"/>
    <mergeCell ref="D1942:H1942"/>
    <mergeCell ref="D1943:H1943"/>
    <mergeCell ref="D1913:H1913"/>
    <mergeCell ref="A1923:H1923"/>
    <mergeCell ref="A1924:H1924"/>
    <mergeCell ref="A1925:H1925"/>
    <mergeCell ref="A1927:A1928"/>
    <mergeCell ref="B1927:B1928"/>
    <mergeCell ref="C1927:C1928"/>
    <mergeCell ref="D1927:D1928"/>
    <mergeCell ref="E1927:E1928"/>
    <mergeCell ref="F1927:F1928"/>
    <mergeCell ref="D1905:H1905"/>
    <mergeCell ref="D1906:H1906"/>
    <mergeCell ref="D1907:H1907"/>
    <mergeCell ref="D1908:H1908"/>
    <mergeCell ref="D1911:H1911"/>
    <mergeCell ref="D1912:H1912"/>
    <mergeCell ref="A1885:H1885"/>
    <mergeCell ref="A1886:H1886"/>
    <mergeCell ref="A1888:A1889"/>
    <mergeCell ref="B1888:B1889"/>
    <mergeCell ref="C1888:C1889"/>
    <mergeCell ref="D1888:D1889"/>
    <mergeCell ref="E1888:E1889"/>
    <mergeCell ref="F1888:F1889"/>
    <mergeCell ref="H1888:H1889"/>
    <mergeCell ref="D1826:H1826"/>
    <mergeCell ref="D1827:H1827"/>
    <mergeCell ref="A1833:C1833"/>
    <mergeCell ref="A1834:D1834"/>
    <mergeCell ref="A1835:D1835"/>
    <mergeCell ref="A1884:H1884"/>
    <mergeCell ref="A1816:B1816"/>
    <mergeCell ref="D1819:H1819"/>
    <mergeCell ref="D1820:H1820"/>
    <mergeCell ref="D1821:H1821"/>
    <mergeCell ref="D1822:H1822"/>
    <mergeCell ref="D1825:H1825"/>
    <mergeCell ref="A1804:H1804"/>
    <mergeCell ref="A1805:H1805"/>
    <mergeCell ref="A1807:A1808"/>
    <mergeCell ref="B1807:B1808"/>
    <mergeCell ref="C1807:C1808"/>
    <mergeCell ref="D1807:D1808"/>
    <mergeCell ref="E1807:E1808"/>
    <mergeCell ref="F1807:F1808"/>
    <mergeCell ref="H1807:H1808"/>
    <mergeCell ref="D1745:H1745"/>
    <mergeCell ref="D1746:H1746"/>
    <mergeCell ref="A1750:C1750"/>
    <mergeCell ref="A1751:D1751"/>
    <mergeCell ref="A1752:D1752"/>
    <mergeCell ref="A1803:H1803"/>
    <mergeCell ref="A1735:B1735"/>
    <mergeCell ref="D1738:H1738"/>
    <mergeCell ref="D1739:H1739"/>
    <mergeCell ref="D1740:H1740"/>
    <mergeCell ref="D1741:H1741"/>
    <mergeCell ref="D1744:H1744"/>
    <mergeCell ref="A1723:H1723"/>
    <mergeCell ref="A1724:H1724"/>
    <mergeCell ref="A1726:A1727"/>
    <mergeCell ref="B1726:B1727"/>
    <mergeCell ref="C1726:C1727"/>
    <mergeCell ref="D1726:D1727"/>
    <mergeCell ref="E1726:E1727"/>
    <mergeCell ref="F1726:F1727"/>
    <mergeCell ref="H1726:H1727"/>
    <mergeCell ref="D1662:H1662"/>
    <mergeCell ref="D1663:H1663"/>
    <mergeCell ref="D1664:H1664"/>
    <mergeCell ref="A1670:D1670"/>
    <mergeCell ref="A1671:D1671"/>
    <mergeCell ref="A1722:H1722"/>
    <mergeCell ref="H1644:H1645"/>
    <mergeCell ref="A1653:B1653"/>
    <mergeCell ref="D1656:H1656"/>
    <mergeCell ref="D1657:H1657"/>
    <mergeCell ref="D1658:H1658"/>
    <mergeCell ref="D1659:H1659"/>
    <mergeCell ref="A1644:A1645"/>
    <mergeCell ref="B1644:B1645"/>
    <mergeCell ref="C1644:C1645"/>
    <mergeCell ref="D1644:D1645"/>
    <mergeCell ref="E1644:E1645"/>
    <mergeCell ref="F1644:F1645"/>
    <mergeCell ref="D1604:H1604"/>
    <mergeCell ref="D1605:H1605"/>
    <mergeCell ref="D1606:H1606"/>
    <mergeCell ref="A1640:H1640"/>
    <mergeCell ref="A1641:H1641"/>
    <mergeCell ref="A1642:H1642"/>
    <mergeCell ref="A1593:B1593"/>
    <mergeCell ref="A1595:B1595"/>
    <mergeCell ref="D1598:H1598"/>
    <mergeCell ref="D1599:H1599"/>
    <mergeCell ref="D1600:H1600"/>
    <mergeCell ref="D1601:H1601"/>
    <mergeCell ref="A1565:H1565"/>
    <mergeCell ref="A1567:A1568"/>
    <mergeCell ref="B1567:B1568"/>
    <mergeCell ref="C1567:C1568"/>
    <mergeCell ref="D1567:D1568"/>
    <mergeCell ref="E1567:E1568"/>
    <mergeCell ref="F1567:F1568"/>
    <mergeCell ref="H1567:H1568"/>
    <mergeCell ref="D1525:H1525"/>
    <mergeCell ref="D1528:H1528"/>
    <mergeCell ref="D1529:H1529"/>
    <mergeCell ref="D1530:H1530"/>
    <mergeCell ref="A1563:H1563"/>
    <mergeCell ref="A1564:H1564"/>
    <mergeCell ref="A1496:B1496"/>
    <mergeCell ref="A1517:B1517"/>
    <mergeCell ref="A1519:B1519"/>
    <mergeCell ref="D1522:H1522"/>
    <mergeCell ref="D1523:H1523"/>
    <mergeCell ref="D1524:H1524"/>
    <mergeCell ref="A1488:H1488"/>
    <mergeCell ref="A1490:A1491"/>
    <mergeCell ref="B1490:B1491"/>
    <mergeCell ref="C1490:C1491"/>
    <mergeCell ref="D1490:D1491"/>
    <mergeCell ref="E1490:E1491"/>
    <mergeCell ref="F1490:F1491"/>
    <mergeCell ref="H1490:H1491"/>
    <mergeCell ref="D1444:H1444"/>
    <mergeCell ref="D1447:H1447"/>
    <mergeCell ref="D1448:H1448"/>
    <mergeCell ref="D1449:H1449"/>
    <mergeCell ref="A1486:H1486"/>
    <mergeCell ref="A1487:H1487"/>
    <mergeCell ref="A1422:B1422"/>
    <mergeCell ref="A1436:B1436"/>
    <mergeCell ref="A1438:B1438"/>
    <mergeCell ref="D1441:H1441"/>
    <mergeCell ref="D1442:H1442"/>
    <mergeCell ref="D1443:H1443"/>
    <mergeCell ref="A1409:H1409"/>
    <mergeCell ref="A1411:A1412"/>
    <mergeCell ref="B1411:B1412"/>
    <mergeCell ref="C1411:C1412"/>
    <mergeCell ref="D1411:D1412"/>
    <mergeCell ref="E1411:E1412"/>
    <mergeCell ref="F1411:F1412"/>
    <mergeCell ref="H1411:H1412"/>
    <mergeCell ref="D1364:H1364"/>
    <mergeCell ref="D1367:H1367"/>
    <mergeCell ref="D1368:H1368"/>
    <mergeCell ref="D1369:H1369"/>
    <mergeCell ref="A1407:H1407"/>
    <mergeCell ref="A1408:H1408"/>
    <mergeCell ref="A1344:B1344"/>
    <mergeCell ref="A1356:B1356"/>
    <mergeCell ref="A1358:B1358"/>
    <mergeCell ref="D1361:H1361"/>
    <mergeCell ref="D1362:H1362"/>
    <mergeCell ref="D1363:H1363"/>
    <mergeCell ref="A1329:H1329"/>
    <mergeCell ref="A1330:H1330"/>
    <mergeCell ref="A1332:A1333"/>
    <mergeCell ref="B1332:B1333"/>
    <mergeCell ref="C1332:C1333"/>
    <mergeCell ref="D1332:D1333"/>
    <mergeCell ref="E1332:E1333"/>
    <mergeCell ref="F1332:F1333"/>
    <mergeCell ref="H1332:H1333"/>
    <mergeCell ref="D1278:H1278"/>
    <mergeCell ref="D1279:H1279"/>
    <mergeCell ref="D1282:H1282"/>
    <mergeCell ref="D1283:H1283"/>
    <mergeCell ref="D1284:H1284"/>
    <mergeCell ref="A1328:H1328"/>
    <mergeCell ref="A1261:B1261"/>
    <mergeCell ref="A1271:B1271"/>
    <mergeCell ref="A1272:B1272"/>
    <mergeCell ref="A1273:B1273"/>
    <mergeCell ref="D1276:H1276"/>
    <mergeCell ref="D1277:H1277"/>
    <mergeCell ref="A1250:H1250"/>
    <mergeCell ref="A1251:H1251"/>
    <mergeCell ref="A1253:A1254"/>
    <mergeCell ref="B1253:B1254"/>
    <mergeCell ref="C1253:C1254"/>
    <mergeCell ref="D1253:D1254"/>
    <mergeCell ref="E1253:E1254"/>
    <mergeCell ref="F1253:F1254"/>
    <mergeCell ref="H1253:H1254"/>
    <mergeCell ref="D1203:H1203"/>
    <mergeCell ref="D1204:H1204"/>
    <mergeCell ref="D1207:H1207"/>
    <mergeCell ref="D1208:H1208"/>
    <mergeCell ref="D1209:H1209"/>
    <mergeCell ref="A1249:H1249"/>
    <mergeCell ref="A1185:B1185"/>
    <mergeCell ref="A1196:B1196"/>
    <mergeCell ref="A1197:B1197"/>
    <mergeCell ref="A1198:B1198"/>
    <mergeCell ref="D1201:H1201"/>
    <mergeCell ref="D1202:H1202"/>
    <mergeCell ref="A1172:H1172"/>
    <mergeCell ref="A1173:H1173"/>
    <mergeCell ref="A1174:H1174"/>
    <mergeCell ref="A1176:A1177"/>
    <mergeCell ref="B1176:B1177"/>
    <mergeCell ref="C1176:C1177"/>
    <mergeCell ref="D1176:D1177"/>
    <mergeCell ref="E1176:E1177"/>
    <mergeCell ref="F1176:F1177"/>
    <mergeCell ref="H1176:H1177"/>
    <mergeCell ref="D1131:H1131"/>
    <mergeCell ref="D1132:H1132"/>
    <mergeCell ref="D1133:H1133"/>
    <mergeCell ref="D1136:H1136"/>
    <mergeCell ref="D1137:H1137"/>
    <mergeCell ref="D1138:H1138"/>
    <mergeCell ref="H1099:H1100"/>
    <mergeCell ref="A1112:B1112"/>
    <mergeCell ref="A1125:B1125"/>
    <mergeCell ref="A1126:B1126"/>
    <mergeCell ref="A1127:B1127"/>
    <mergeCell ref="D1130:H1130"/>
    <mergeCell ref="A1099:A1100"/>
    <mergeCell ref="B1099:B1100"/>
    <mergeCell ref="C1099:C1100"/>
    <mergeCell ref="D1099:D1100"/>
    <mergeCell ref="E1099:E1100"/>
    <mergeCell ref="F1099:F1100"/>
    <mergeCell ref="D1052:H1052"/>
    <mergeCell ref="D1053:H1053"/>
    <mergeCell ref="D1054:H1054"/>
    <mergeCell ref="A1095:H1095"/>
    <mergeCell ref="A1096:H1096"/>
    <mergeCell ref="A1097:H1097"/>
    <mergeCell ref="A1029:B1029"/>
    <mergeCell ref="A1041:B1041"/>
    <mergeCell ref="D1046:H1046"/>
    <mergeCell ref="D1047:H1047"/>
    <mergeCell ref="D1048:H1048"/>
    <mergeCell ref="D1049:H1049"/>
    <mergeCell ref="A1017:H1017"/>
    <mergeCell ref="A1018:H1018"/>
    <mergeCell ref="A1020:A1021"/>
    <mergeCell ref="B1020:B1021"/>
    <mergeCell ref="C1020:C1021"/>
    <mergeCell ref="D1020:D1021"/>
    <mergeCell ref="E1020:E1021"/>
    <mergeCell ref="F1020:F1021"/>
    <mergeCell ref="H1020:H1021"/>
    <mergeCell ref="D963:H963"/>
    <mergeCell ref="D964:H964"/>
    <mergeCell ref="D967:H967"/>
    <mergeCell ref="D968:H968"/>
    <mergeCell ref="D969:H969"/>
    <mergeCell ref="A1016:H1016"/>
    <mergeCell ref="A949:B949"/>
    <mergeCell ref="A956:B956"/>
    <mergeCell ref="A957:B957"/>
    <mergeCell ref="A958:B958"/>
    <mergeCell ref="D961:H961"/>
    <mergeCell ref="D962:H962"/>
    <mergeCell ref="A937:H937"/>
    <mergeCell ref="A938:H938"/>
    <mergeCell ref="A940:A941"/>
    <mergeCell ref="B940:B941"/>
    <mergeCell ref="C940:C941"/>
    <mergeCell ref="D940:D941"/>
    <mergeCell ref="E940:E941"/>
    <mergeCell ref="F940:F941"/>
    <mergeCell ref="H940:H941"/>
    <mergeCell ref="D888:H888"/>
    <mergeCell ref="D889:H889"/>
    <mergeCell ref="D892:H892"/>
    <mergeCell ref="D893:H893"/>
    <mergeCell ref="D894:H894"/>
    <mergeCell ref="A936:H936"/>
    <mergeCell ref="A871:B871"/>
    <mergeCell ref="A882:B882"/>
    <mergeCell ref="A883:B883"/>
    <mergeCell ref="A884:B884"/>
    <mergeCell ref="D886:H886"/>
    <mergeCell ref="D887:H887"/>
    <mergeCell ref="A858:H858"/>
    <mergeCell ref="A859:H859"/>
    <mergeCell ref="A860:H860"/>
    <mergeCell ref="A862:A863"/>
    <mergeCell ref="B862:B863"/>
    <mergeCell ref="C862:C863"/>
    <mergeCell ref="D862:D863"/>
    <mergeCell ref="E862:E863"/>
    <mergeCell ref="F862:F863"/>
    <mergeCell ref="H862:H863"/>
    <mergeCell ref="D814:H814"/>
    <mergeCell ref="D815:H815"/>
    <mergeCell ref="D816:H816"/>
    <mergeCell ref="D819:H819"/>
    <mergeCell ref="D820:H820"/>
    <mergeCell ref="D821:H821"/>
    <mergeCell ref="H784:H785"/>
    <mergeCell ref="A791:B791"/>
    <mergeCell ref="A808:B808"/>
    <mergeCell ref="A809:B809"/>
    <mergeCell ref="A810:B810"/>
    <mergeCell ref="D813:H813"/>
    <mergeCell ref="D743:H743"/>
    <mergeCell ref="A780:H780"/>
    <mergeCell ref="A781:H781"/>
    <mergeCell ref="A782:H782"/>
    <mergeCell ref="A784:A785"/>
    <mergeCell ref="B784:B785"/>
    <mergeCell ref="C784:C785"/>
    <mergeCell ref="D784:D785"/>
    <mergeCell ref="E784:E785"/>
    <mergeCell ref="F784:F785"/>
    <mergeCell ref="D735:H735"/>
    <mergeCell ref="D736:H736"/>
    <mergeCell ref="D737:H737"/>
    <mergeCell ref="D738:H738"/>
    <mergeCell ref="D741:H741"/>
    <mergeCell ref="D742:H742"/>
    <mergeCell ref="F706:F707"/>
    <mergeCell ref="H706:H707"/>
    <mergeCell ref="A718:B718"/>
    <mergeCell ref="A730:B730"/>
    <mergeCell ref="A731:B731"/>
    <mergeCell ref="A732:B732"/>
    <mergeCell ref="D653:H653"/>
    <mergeCell ref="D654:H654"/>
    <mergeCell ref="A702:H702"/>
    <mergeCell ref="A703:H703"/>
    <mergeCell ref="A704:H704"/>
    <mergeCell ref="A706:A707"/>
    <mergeCell ref="B706:B707"/>
    <mergeCell ref="C706:C707"/>
    <mergeCell ref="D706:D707"/>
    <mergeCell ref="E706:E707"/>
    <mergeCell ref="A643:B643"/>
    <mergeCell ref="D646:H646"/>
    <mergeCell ref="D647:H647"/>
    <mergeCell ref="D648:H648"/>
    <mergeCell ref="D649:H649"/>
    <mergeCell ref="D652:H652"/>
    <mergeCell ref="A623:H623"/>
    <mergeCell ref="A624:H624"/>
    <mergeCell ref="A626:A627"/>
    <mergeCell ref="B626:B627"/>
    <mergeCell ref="C626:C627"/>
    <mergeCell ref="D626:D627"/>
    <mergeCell ref="E626:E627"/>
    <mergeCell ref="F626:F627"/>
    <mergeCell ref="H626:H627"/>
    <mergeCell ref="D573:H573"/>
    <mergeCell ref="D574:H574"/>
    <mergeCell ref="D577:H577"/>
    <mergeCell ref="D578:H578"/>
    <mergeCell ref="D579:H579"/>
    <mergeCell ref="A622:H622"/>
    <mergeCell ref="A555:B555"/>
    <mergeCell ref="A567:B567"/>
    <mergeCell ref="A568:B568"/>
    <mergeCell ref="A569:B569"/>
    <mergeCell ref="D571:H571"/>
    <mergeCell ref="D572:H572"/>
    <mergeCell ref="A545:H545"/>
    <mergeCell ref="A546:H546"/>
    <mergeCell ref="A548:A549"/>
    <mergeCell ref="B548:B549"/>
    <mergeCell ref="C548:C549"/>
    <mergeCell ref="D548:D549"/>
    <mergeCell ref="E548:E549"/>
    <mergeCell ref="F548:F549"/>
    <mergeCell ref="H548:H549"/>
    <mergeCell ref="D495:H495"/>
    <mergeCell ref="D496:H496"/>
    <mergeCell ref="D499:H499"/>
    <mergeCell ref="D500:H500"/>
    <mergeCell ref="D501:H501"/>
    <mergeCell ref="A544:H544"/>
    <mergeCell ref="A476:B476"/>
    <mergeCell ref="A488:B488"/>
    <mergeCell ref="A489:B489"/>
    <mergeCell ref="A490:B490"/>
    <mergeCell ref="D493:H493"/>
    <mergeCell ref="D494:H494"/>
    <mergeCell ref="A464:H464"/>
    <mergeCell ref="A465:H465"/>
    <mergeCell ref="A466:H466"/>
    <mergeCell ref="A468:A469"/>
    <mergeCell ref="B468:B469"/>
    <mergeCell ref="C468:C469"/>
    <mergeCell ref="D468:D469"/>
    <mergeCell ref="E468:E469"/>
    <mergeCell ref="F468:F469"/>
    <mergeCell ref="H468:H469"/>
    <mergeCell ref="D414:H414"/>
    <mergeCell ref="D415:H415"/>
    <mergeCell ref="D416:H416"/>
    <mergeCell ref="D419:H419"/>
    <mergeCell ref="D420:H420"/>
    <mergeCell ref="D421:H421"/>
    <mergeCell ref="H390:H391"/>
    <mergeCell ref="A400:B400"/>
    <mergeCell ref="A408:B408"/>
    <mergeCell ref="A409:B409"/>
    <mergeCell ref="A410:B410"/>
    <mergeCell ref="D413:H413"/>
    <mergeCell ref="D349:H349"/>
    <mergeCell ref="A386:H386"/>
    <mergeCell ref="A387:H387"/>
    <mergeCell ref="A388:H388"/>
    <mergeCell ref="A390:A391"/>
    <mergeCell ref="B390:B391"/>
    <mergeCell ref="C390:C391"/>
    <mergeCell ref="D390:D391"/>
    <mergeCell ref="E390:E391"/>
    <mergeCell ref="F390:F391"/>
    <mergeCell ref="D341:H341"/>
    <mergeCell ref="D342:H342"/>
    <mergeCell ref="D343:H343"/>
    <mergeCell ref="D344:H344"/>
    <mergeCell ref="D347:H347"/>
    <mergeCell ref="D348:H348"/>
    <mergeCell ref="A310:H310"/>
    <mergeCell ref="A311:H311"/>
    <mergeCell ref="A312:H312"/>
    <mergeCell ref="A314:A315"/>
    <mergeCell ref="B314:B315"/>
    <mergeCell ref="C314:C315"/>
    <mergeCell ref="D314:D315"/>
    <mergeCell ref="E314:E315"/>
    <mergeCell ref="F314:F315"/>
    <mergeCell ref="H314:H315"/>
    <mergeCell ref="D273:H273"/>
    <mergeCell ref="D274:H274"/>
    <mergeCell ref="D277:H277"/>
    <mergeCell ref="D278:H278"/>
    <mergeCell ref="D279:H279"/>
    <mergeCell ref="D280:H280"/>
    <mergeCell ref="F241:F242"/>
    <mergeCell ref="H241:H242"/>
    <mergeCell ref="A267:B267"/>
    <mergeCell ref="A268:B268"/>
    <mergeCell ref="D271:H271"/>
    <mergeCell ref="D272:H272"/>
    <mergeCell ref="D180:H180"/>
    <mergeCell ref="D181:H181"/>
    <mergeCell ref="A237:H237"/>
    <mergeCell ref="A238:H238"/>
    <mergeCell ref="A239:H239"/>
    <mergeCell ref="A241:A242"/>
    <mergeCell ref="B241:B242"/>
    <mergeCell ref="C241:C242"/>
    <mergeCell ref="D241:D242"/>
    <mergeCell ref="E241:E242"/>
    <mergeCell ref="A170:B170"/>
    <mergeCell ref="D173:H173"/>
    <mergeCell ref="D174:H174"/>
    <mergeCell ref="D175:H175"/>
    <mergeCell ref="D176:H176"/>
    <mergeCell ref="D179:H179"/>
    <mergeCell ref="A159:H159"/>
    <mergeCell ref="A160:H160"/>
    <mergeCell ref="A162:A163"/>
    <mergeCell ref="B162:B163"/>
    <mergeCell ref="C162:C163"/>
    <mergeCell ref="D162:D163"/>
    <mergeCell ref="E162:E163"/>
    <mergeCell ref="F162:F163"/>
    <mergeCell ref="H162:H163"/>
    <mergeCell ref="D117:H117"/>
    <mergeCell ref="D118:H118"/>
    <mergeCell ref="D121:H121"/>
    <mergeCell ref="D122:H122"/>
    <mergeCell ref="D123:H123"/>
    <mergeCell ref="A158:H158"/>
    <mergeCell ref="A94:B94"/>
    <mergeCell ref="A110:B110"/>
    <mergeCell ref="A111:B111"/>
    <mergeCell ref="A112:B112"/>
    <mergeCell ref="D115:H115"/>
    <mergeCell ref="D116:H116"/>
    <mergeCell ref="A83:H83"/>
    <mergeCell ref="A84:H84"/>
    <mergeCell ref="A86:A87"/>
    <mergeCell ref="B86:B87"/>
    <mergeCell ref="C86:C87"/>
    <mergeCell ref="D86:D87"/>
    <mergeCell ref="E86:E87"/>
    <mergeCell ref="F86:F87"/>
    <mergeCell ref="H86:H87"/>
    <mergeCell ref="D39:H39"/>
    <mergeCell ref="D42:H42"/>
    <mergeCell ref="D43:H43"/>
    <mergeCell ref="D44:H44"/>
    <mergeCell ref="D45:H45"/>
    <mergeCell ref="A82:H82"/>
    <mergeCell ref="A17:B17"/>
    <mergeCell ref="A32:B32"/>
    <mergeCell ref="A33:B33"/>
    <mergeCell ref="A34:B34"/>
    <mergeCell ref="D37:H37"/>
    <mergeCell ref="D38:H38"/>
    <mergeCell ref="A5:H5"/>
    <mergeCell ref="A6:H6"/>
    <mergeCell ref="A7:H7"/>
    <mergeCell ref="A9:A10"/>
    <mergeCell ref="B9:B10"/>
    <mergeCell ref="C9:C10"/>
    <mergeCell ref="D9:D10"/>
    <mergeCell ref="E9:E10"/>
    <mergeCell ref="F9:F10"/>
    <mergeCell ref="H9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I58"/>
  <sheetViews>
    <sheetView topLeftCell="A28" workbookViewId="0">
      <selection activeCell="L25" sqref="L25"/>
    </sheetView>
  </sheetViews>
  <sheetFormatPr defaultRowHeight="15" x14ac:dyDescent="0.25"/>
  <cols>
    <col min="2" max="2" width="26.7109375" bestFit="1" customWidth="1"/>
    <col min="3" max="3" width="20.85546875" customWidth="1"/>
    <col min="4" max="4" width="19.5703125" customWidth="1"/>
    <col min="5" max="5" width="20.140625" customWidth="1"/>
    <col min="6" max="6" width="14.85546875" bestFit="1" customWidth="1"/>
    <col min="7" max="8" width="10.28515625" customWidth="1"/>
    <col min="9" max="9" width="13.7109375" customWidth="1"/>
  </cols>
  <sheetData>
    <row r="3" spans="1:9" ht="18" x14ac:dyDescent="0.25">
      <c r="A3" s="529" t="s">
        <v>353</v>
      </c>
      <c r="B3" s="529"/>
      <c r="C3" s="529"/>
      <c r="D3" s="529"/>
      <c r="E3" s="529"/>
      <c r="F3" s="529"/>
      <c r="G3" s="529"/>
      <c r="H3" s="529"/>
      <c r="I3" s="529"/>
    </row>
    <row r="4" spans="1:9" ht="18" x14ac:dyDescent="0.25">
      <c r="A4" s="529" t="s">
        <v>379</v>
      </c>
      <c r="B4" s="529"/>
      <c r="C4" s="529"/>
      <c r="D4" s="529"/>
      <c r="E4" s="529"/>
      <c r="F4" s="529"/>
      <c r="G4" s="529"/>
      <c r="H4" s="529"/>
      <c r="I4" s="529"/>
    </row>
    <row r="5" spans="1:9" ht="15.75" x14ac:dyDescent="0.25">
      <c r="A5" s="311"/>
      <c r="B5" s="311"/>
      <c r="C5" s="311"/>
      <c r="D5" s="311"/>
      <c r="E5" s="311"/>
      <c r="F5" s="311"/>
      <c r="G5" s="311"/>
      <c r="H5" s="311"/>
      <c r="I5" s="311"/>
    </row>
    <row r="6" spans="1:9" x14ac:dyDescent="0.25">
      <c r="A6" s="613" t="s">
        <v>2</v>
      </c>
      <c r="B6" s="613" t="s">
        <v>354</v>
      </c>
      <c r="C6" s="312" t="s">
        <v>355</v>
      </c>
      <c r="D6" s="613" t="s">
        <v>5</v>
      </c>
      <c r="E6" s="613" t="s">
        <v>6</v>
      </c>
      <c r="F6" s="613" t="s">
        <v>7</v>
      </c>
      <c r="G6" s="313" t="s">
        <v>8</v>
      </c>
      <c r="H6" s="312" t="s">
        <v>356</v>
      </c>
      <c r="I6" s="312" t="s">
        <v>357</v>
      </c>
    </row>
    <row r="7" spans="1:9" x14ac:dyDescent="0.25">
      <c r="A7" s="614"/>
      <c r="B7" s="614"/>
      <c r="C7" s="314" t="s">
        <v>4</v>
      </c>
      <c r="D7" s="614"/>
      <c r="E7" s="614"/>
      <c r="F7" s="614"/>
      <c r="G7" s="315" t="s">
        <v>356</v>
      </c>
      <c r="H7" s="316" t="s">
        <v>21</v>
      </c>
      <c r="I7" s="314" t="s">
        <v>358</v>
      </c>
    </row>
    <row r="8" spans="1:9" ht="15.75" x14ac:dyDescent="0.25">
      <c r="A8" s="320" t="s">
        <v>11</v>
      </c>
      <c r="B8" s="615" t="s">
        <v>359</v>
      </c>
      <c r="C8" s="616"/>
      <c r="D8" s="617"/>
      <c r="E8" s="318"/>
      <c r="F8" s="292"/>
      <c r="G8" s="318"/>
      <c r="H8" s="291"/>
      <c r="I8" s="319"/>
    </row>
    <row r="9" spans="1:9" ht="9.75" customHeight="1" x14ac:dyDescent="0.25">
      <c r="A9" s="317"/>
      <c r="B9" s="320"/>
      <c r="C9" s="321"/>
      <c r="D9" s="322"/>
      <c r="E9" s="318"/>
      <c r="F9" s="292"/>
      <c r="G9" s="318"/>
      <c r="H9" s="292"/>
      <c r="I9" s="319"/>
    </row>
    <row r="10" spans="1:9" ht="15.75" x14ac:dyDescent="0.25">
      <c r="A10" s="397">
        <v>1</v>
      </c>
      <c r="B10" s="324" t="s">
        <v>13</v>
      </c>
      <c r="C10" s="325">
        <f>'MARET 2021'!C34</f>
        <v>1394441248</v>
      </c>
      <c r="D10" s="326">
        <f>'MARET 2021'!D34</f>
        <v>517182389</v>
      </c>
      <c r="E10" s="327">
        <f>C10-D10</f>
        <v>877258859</v>
      </c>
      <c r="F10" s="378">
        <f>D10/C10*100</f>
        <v>37.0888619181179</v>
      </c>
      <c r="G10" s="379">
        <v>14</v>
      </c>
      <c r="H10" s="380">
        <f>'MARET 2021'!H34</f>
        <v>5</v>
      </c>
      <c r="I10" s="381">
        <f t="shared" ref="I10:I30" si="0">G10-H10</f>
        <v>9</v>
      </c>
    </row>
    <row r="11" spans="1:9" ht="15.75" x14ac:dyDescent="0.25">
      <c r="A11" s="397">
        <v>2</v>
      </c>
      <c r="B11" s="324" t="s">
        <v>360</v>
      </c>
      <c r="C11" s="325">
        <f>'MARET 2021'!C112</f>
        <v>2710608217</v>
      </c>
      <c r="D11" s="326">
        <f>'MARET 2021'!D112</f>
        <v>339536869</v>
      </c>
      <c r="E11" s="327">
        <f t="shared" ref="E11:E30" si="1">C11-D11</f>
        <v>2371071348</v>
      </c>
      <c r="F11" s="378">
        <f t="shared" ref="F11:F30" si="2">D11/C11*100</f>
        <v>12.526224441826075</v>
      </c>
      <c r="G11" s="379">
        <v>16</v>
      </c>
      <c r="H11" s="380">
        <f>'MARET 2021'!H112</f>
        <v>0</v>
      </c>
      <c r="I11" s="381">
        <f t="shared" si="0"/>
        <v>16</v>
      </c>
    </row>
    <row r="12" spans="1:9" ht="15.75" x14ac:dyDescent="0.25">
      <c r="A12" s="397">
        <v>3</v>
      </c>
      <c r="B12" s="324" t="s">
        <v>361</v>
      </c>
      <c r="C12" s="328">
        <f>'MARET 2021'!C170</f>
        <v>125639080</v>
      </c>
      <c r="D12" s="329">
        <f>'MARET 2021'!D170</f>
        <v>19537298</v>
      </c>
      <c r="E12" s="327">
        <f>C12-D12</f>
        <v>106101782</v>
      </c>
      <c r="F12" s="378">
        <f>D12/C12*100</f>
        <v>15.550335134577553</v>
      </c>
      <c r="G12" s="382">
        <v>4</v>
      </c>
      <c r="H12" s="380">
        <f>'MARET 2021'!H170</f>
        <v>2</v>
      </c>
      <c r="I12" s="381">
        <f>G12-H12</f>
        <v>2</v>
      </c>
    </row>
    <row r="13" spans="1:9" ht="15.75" x14ac:dyDescent="0.25">
      <c r="A13" s="397">
        <v>4</v>
      </c>
      <c r="B13" s="324" t="s">
        <v>362</v>
      </c>
      <c r="C13" s="328">
        <f>'MARET 2021'!C268</f>
        <v>2646076732</v>
      </c>
      <c r="D13" s="326">
        <f>'MARET 2021'!D268</f>
        <v>272440726</v>
      </c>
      <c r="E13" s="327">
        <f t="shared" si="1"/>
        <v>2373636006</v>
      </c>
      <c r="F13" s="378">
        <f t="shared" si="2"/>
        <v>10.296025156990799</v>
      </c>
      <c r="G13" s="379">
        <v>17</v>
      </c>
      <c r="H13" s="380">
        <f>'MARET 2021'!H268</f>
        <v>1</v>
      </c>
      <c r="I13" s="381">
        <f t="shared" si="0"/>
        <v>16</v>
      </c>
    </row>
    <row r="14" spans="1:9" ht="15.75" x14ac:dyDescent="0.25">
      <c r="A14" s="397">
        <v>5</v>
      </c>
      <c r="B14" s="324" t="s">
        <v>92</v>
      </c>
      <c r="C14" s="328">
        <f>'MARET 2021'!C339</f>
        <v>1814474738</v>
      </c>
      <c r="D14" s="326">
        <f>'MARET 2021'!D339</f>
        <v>217393581</v>
      </c>
      <c r="E14" s="327">
        <f t="shared" si="1"/>
        <v>1597081157</v>
      </c>
      <c r="F14" s="378">
        <f t="shared" si="2"/>
        <v>11.98107509832964</v>
      </c>
      <c r="G14" s="379">
        <v>15</v>
      </c>
      <c r="H14" s="380">
        <f>'MARET 2021'!H339</f>
        <v>2</v>
      </c>
      <c r="I14" s="381">
        <f t="shared" si="0"/>
        <v>13</v>
      </c>
    </row>
    <row r="15" spans="1:9" ht="15.75" x14ac:dyDescent="0.25">
      <c r="A15" s="397">
        <v>6</v>
      </c>
      <c r="B15" s="324" t="s">
        <v>363</v>
      </c>
      <c r="C15" s="328">
        <f>'MARET 2021'!C410</f>
        <v>1447787611</v>
      </c>
      <c r="D15" s="330">
        <f>'MARET 2021'!D410</f>
        <v>190271794</v>
      </c>
      <c r="E15" s="327">
        <f t="shared" si="1"/>
        <v>1257515817</v>
      </c>
      <c r="F15" s="378">
        <f t="shared" si="2"/>
        <v>13.142244936643541</v>
      </c>
      <c r="G15" s="379">
        <v>10</v>
      </c>
      <c r="H15" s="380">
        <f>'MARET 2021'!H410</f>
        <v>0</v>
      </c>
      <c r="I15" s="381">
        <f t="shared" si="0"/>
        <v>10</v>
      </c>
    </row>
    <row r="16" spans="1:9" ht="15.75" x14ac:dyDescent="0.25">
      <c r="A16" s="397">
        <v>7</v>
      </c>
      <c r="B16" s="324" t="s">
        <v>119</v>
      </c>
      <c r="C16" s="328">
        <f>'MARET 2021'!C490</f>
        <v>1208314337</v>
      </c>
      <c r="D16" s="326">
        <f>'MARET 2021'!D490</f>
        <v>538762142</v>
      </c>
      <c r="E16" s="327">
        <f t="shared" si="1"/>
        <v>669552195</v>
      </c>
      <c r="F16" s="378">
        <f t="shared" si="2"/>
        <v>44.587912722912598</v>
      </c>
      <c r="G16" s="379">
        <v>11</v>
      </c>
      <c r="H16" s="380">
        <f>'MARET 2021'!H490</f>
        <v>4</v>
      </c>
      <c r="I16" s="381">
        <f t="shared" si="0"/>
        <v>7</v>
      </c>
    </row>
    <row r="17" spans="1:9" ht="15.75" x14ac:dyDescent="0.25">
      <c r="A17" s="397">
        <v>8</v>
      </c>
      <c r="B17" s="324" t="s">
        <v>130</v>
      </c>
      <c r="C17" s="328">
        <f>'MARET 2021'!C569</f>
        <v>2135079320</v>
      </c>
      <c r="D17" s="326">
        <f>'MARET 2021'!D569</f>
        <v>10237860</v>
      </c>
      <c r="E17" s="327">
        <f t="shared" si="1"/>
        <v>2124841460</v>
      </c>
      <c r="F17" s="378">
        <f t="shared" si="2"/>
        <v>0.47950724378708326</v>
      </c>
      <c r="G17" s="379">
        <v>11</v>
      </c>
      <c r="H17" s="380">
        <f>'MARET 2021'!H569</f>
        <v>0</v>
      </c>
      <c r="I17" s="381">
        <f t="shared" si="0"/>
        <v>11</v>
      </c>
    </row>
    <row r="18" spans="1:9" ht="15.75" x14ac:dyDescent="0.25">
      <c r="A18" s="397">
        <v>9</v>
      </c>
      <c r="B18" s="331" t="s">
        <v>144</v>
      </c>
      <c r="C18" s="332">
        <f>'MARET 2021'!C643</f>
        <v>869513462</v>
      </c>
      <c r="D18" s="326">
        <f>'MARET 2021'!D643</f>
        <v>611640193</v>
      </c>
      <c r="E18" s="327">
        <f t="shared" si="1"/>
        <v>257873269</v>
      </c>
      <c r="F18" s="378">
        <f t="shared" si="2"/>
        <v>70.342808907540515</v>
      </c>
      <c r="G18" s="379">
        <v>7</v>
      </c>
      <c r="H18" s="380">
        <f>'MARET 2021'!H643</f>
        <v>4</v>
      </c>
      <c r="I18" s="381">
        <f t="shared" si="0"/>
        <v>3</v>
      </c>
    </row>
    <row r="19" spans="1:9" ht="15.75" x14ac:dyDescent="0.25">
      <c r="A19" s="397">
        <v>10</v>
      </c>
      <c r="B19" s="331" t="s">
        <v>153</v>
      </c>
      <c r="C19" s="333">
        <f>'MARET 2021'!C732</f>
        <v>2127338630</v>
      </c>
      <c r="D19" s="326">
        <f>'MARET 2021'!D732</f>
        <v>223372698</v>
      </c>
      <c r="E19" s="327">
        <f t="shared" si="1"/>
        <v>1903965932</v>
      </c>
      <c r="F19" s="378">
        <f t="shared" si="2"/>
        <v>10.500100682137287</v>
      </c>
      <c r="G19" s="379">
        <v>14</v>
      </c>
      <c r="H19" s="380">
        <f>'MARET 2021'!H732</f>
        <v>2</v>
      </c>
      <c r="I19" s="381">
        <f t="shared" si="0"/>
        <v>12</v>
      </c>
    </row>
    <row r="20" spans="1:9" ht="15.75" x14ac:dyDescent="0.25">
      <c r="A20" s="397">
        <v>11</v>
      </c>
      <c r="B20" s="331" t="s">
        <v>168</v>
      </c>
      <c r="C20" s="333">
        <f>'MARET 2021'!C810</f>
        <v>1349851800</v>
      </c>
      <c r="D20" s="326">
        <f>'MARET 2021'!D810</f>
        <v>223780042</v>
      </c>
      <c r="E20" s="327">
        <f t="shared" si="1"/>
        <v>1126071758</v>
      </c>
      <c r="F20" s="378">
        <f t="shared" si="2"/>
        <v>16.578119316505706</v>
      </c>
      <c r="G20" s="379">
        <v>14</v>
      </c>
      <c r="H20" s="380">
        <f>'MARET 2021'!H810</f>
        <v>3</v>
      </c>
      <c r="I20" s="381">
        <f t="shared" si="0"/>
        <v>11</v>
      </c>
    </row>
    <row r="21" spans="1:9" ht="15.75" x14ac:dyDescent="0.25">
      <c r="A21" s="397">
        <v>12</v>
      </c>
      <c r="B21" s="331" t="s">
        <v>182</v>
      </c>
      <c r="C21" s="333">
        <f>'MARET 2021'!C884</f>
        <v>2081114262</v>
      </c>
      <c r="D21" s="326">
        <f>'MARET 2021'!D884</f>
        <v>653613651</v>
      </c>
      <c r="E21" s="327">
        <f t="shared" si="1"/>
        <v>1427500611</v>
      </c>
      <c r="F21" s="378">
        <f t="shared" si="2"/>
        <v>31.406908449700488</v>
      </c>
      <c r="G21" s="379">
        <v>12</v>
      </c>
      <c r="H21" s="380">
        <f>'MARET 2021'!H884</f>
        <v>2</v>
      </c>
      <c r="I21" s="381">
        <f t="shared" si="0"/>
        <v>10</v>
      </c>
    </row>
    <row r="22" spans="1:9" ht="15.75" x14ac:dyDescent="0.25">
      <c r="A22" s="397">
        <v>13</v>
      </c>
      <c r="B22" s="331" t="s">
        <v>193</v>
      </c>
      <c r="C22" s="333">
        <f>'MARET 2021'!C958</f>
        <v>1477953068</v>
      </c>
      <c r="D22" s="326">
        <f>'MARET 2021'!D958</f>
        <v>573451027</v>
      </c>
      <c r="E22" s="327">
        <f t="shared" si="1"/>
        <v>904502041</v>
      </c>
      <c r="F22" s="378">
        <f t="shared" si="2"/>
        <v>38.800354315445688</v>
      </c>
      <c r="G22" s="379">
        <v>8</v>
      </c>
      <c r="H22" s="380">
        <f>'MARET 2021'!H958</f>
        <v>1</v>
      </c>
      <c r="I22" s="381">
        <f t="shared" si="0"/>
        <v>7</v>
      </c>
    </row>
    <row r="23" spans="1:9" ht="15.75" x14ac:dyDescent="0.25">
      <c r="A23" s="397">
        <v>14</v>
      </c>
      <c r="B23" s="331" t="s">
        <v>364</v>
      </c>
      <c r="C23" s="333">
        <f>'MARET 2021'!C1043</f>
        <v>3101134719</v>
      </c>
      <c r="D23" s="326">
        <f>'MARET 2021'!D1043</f>
        <v>285517302</v>
      </c>
      <c r="E23" s="327">
        <f t="shared" si="1"/>
        <v>2815617417</v>
      </c>
      <c r="F23" s="378">
        <f t="shared" si="2"/>
        <v>9.2068654821957772</v>
      </c>
      <c r="G23" s="379">
        <v>13</v>
      </c>
      <c r="H23" s="380">
        <f>'MARET 2021'!H1043</f>
        <v>3</v>
      </c>
      <c r="I23" s="381">
        <f t="shared" si="0"/>
        <v>10</v>
      </c>
    </row>
    <row r="24" spans="1:9" ht="15.75" x14ac:dyDescent="0.25">
      <c r="A24" s="397">
        <v>15</v>
      </c>
      <c r="B24" s="331" t="s">
        <v>218</v>
      </c>
      <c r="C24" s="333">
        <f>'MARET 2021'!C1127</f>
        <v>7615457034</v>
      </c>
      <c r="D24" s="326">
        <f>'MARET 2021'!D1127</f>
        <v>213384593</v>
      </c>
      <c r="E24" s="327">
        <f t="shared" si="1"/>
        <v>7402072441</v>
      </c>
      <c r="F24" s="378">
        <f t="shared" si="2"/>
        <v>2.8019932624834243</v>
      </c>
      <c r="G24" s="379">
        <v>16</v>
      </c>
      <c r="H24" s="380">
        <f>'MARET 2021'!H1127</f>
        <v>0</v>
      </c>
      <c r="I24" s="381">
        <f t="shared" si="0"/>
        <v>16</v>
      </c>
    </row>
    <row r="25" spans="1:9" ht="15.75" x14ac:dyDescent="0.25">
      <c r="A25" s="397">
        <v>16</v>
      </c>
      <c r="B25" s="331" t="s">
        <v>365</v>
      </c>
      <c r="C25" s="328">
        <f>'MARET 2021'!C1198</f>
        <v>1325850436</v>
      </c>
      <c r="D25" s="326">
        <f>'MARET 2021'!D1198</f>
        <v>5628019</v>
      </c>
      <c r="E25" s="327">
        <f t="shared" si="1"/>
        <v>1320222417</v>
      </c>
      <c r="F25" s="378">
        <f t="shared" si="2"/>
        <v>0.42448370096549864</v>
      </c>
      <c r="G25" s="379">
        <v>10</v>
      </c>
      <c r="H25" s="380">
        <f>'MARET 2021'!H1198</f>
        <v>0</v>
      </c>
      <c r="I25" s="381">
        <f t="shared" si="0"/>
        <v>10</v>
      </c>
    </row>
    <row r="26" spans="1:9" ht="15.75" x14ac:dyDescent="0.25">
      <c r="A26" s="397">
        <v>17</v>
      </c>
      <c r="B26" s="331" t="s">
        <v>241</v>
      </c>
      <c r="C26" s="328">
        <f>'MARET 2021'!C1273</f>
        <v>1033029639</v>
      </c>
      <c r="D26" s="326">
        <f>'MARET 2021'!D1273</f>
        <v>31579120</v>
      </c>
      <c r="E26" s="327">
        <f t="shared" si="1"/>
        <v>1001450519</v>
      </c>
      <c r="F26" s="378">
        <f t="shared" si="2"/>
        <v>3.0569422994067645</v>
      </c>
      <c r="G26" s="379">
        <v>10</v>
      </c>
      <c r="H26" s="380">
        <f>'MARET 2021'!H1273</f>
        <v>0</v>
      </c>
      <c r="I26" s="381">
        <f t="shared" si="0"/>
        <v>10</v>
      </c>
    </row>
    <row r="27" spans="1:9" ht="15.75" x14ac:dyDescent="0.25">
      <c r="A27" s="397">
        <v>18</v>
      </c>
      <c r="B27" s="331" t="s">
        <v>250</v>
      </c>
      <c r="C27" s="328">
        <f>'MARET 2021'!C1358</f>
        <v>3279716241</v>
      </c>
      <c r="D27" s="326">
        <f>'MARET 2021'!D1358</f>
        <v>385989264</v>
      </c>
      <c r="E27" s="327">
        <f t="shared" si="1"/>
        <v>2893726977</v>
      </c>
      <c r="F27" s="378">
        <f t="shared" si="2"/>
        <v>11.76898352286447</v>
      </c>
      <c r="G27" s="379">
        <v>16</v>
      </c>
      <c r="H27" s="380">
        <f>'MARET 2021'!H1358</f>
        <v>3</v>
      </c>
      <c r="I27" s="381">
        <f t="shared" si="0"/>
        <v>13</v>
      </c>
    </row>
    <row r="28" spans="1:9" ht="15.75" x14ac:dyDescent="0.25">
      <c r="A28" s="397">
        <v>19</v>
      </c>
      <c r="B28" s="331" t="s">
        <v>267</v>
      </c>
      <c r="C28" s="328">
        <f>'MARET 2021'!C1438</f>
        <v>2630818588</v>
      </c>
      <c r="D28" s="328">
        <f>'MARET 2021'!D1438</f>
        <v>395790879</v>
      </c>
      <c r="E28" s="327">
        <f t="shared" si="1"/>
        <v>2235027709</v>
      </c>
      <c r="F28" s="378">
        <f t="shared" si="2"/>
        <v>15.044400279263954</v>
      </c>
      <c r="G28" s="379">
        <v>17</v>
      </c>
      <c r="H28" s="380">
        <f>'MARET 2021'!H1438</f>
        <v>2</v>
      </c>
      <c r="I28" s="381">
        <f t="shared" si="0"/>
        <v>15</v>
      </c>
    </row>
    <row r="29" spans="1:9" ht="15.75" x14ac:dyDescent="0.25">
      <c r="A29" s="397">
        <v>20</v>
      </c>
      <c r="B29" s="331" t="s">
        <v>197</v>
      </c>
      <c r="C29" s="328">
        <f>'MARET 2021'!C1519</f>
        <v>1670691492</v>
      </c>
      <c r="D29" s="326">
        <f>'MARET 2021'!D1519</f>
        <v>463983855</v>
      </c>
      <c r="E29" s="327">
        <f t="shared" si="1"/>
        <v>1206707637</v>
      </c>
      <c r="F29" s="378">
        <f t="shared" si="2"/>
        <v>27.771964915231639</v>
      </c>
      <c r="G29" s="379">
        <v>17</v>
      </c>
      <c r="H29" s="380">
        <f>'MARET 2021'!H1519</f>
        <v>3</v>
      </c>
      <c r="I29" s="381">
        <f t="shared" si="0"/>
        <v>14</v>
      </c>
    </row>
    <row r="30" spans="1:9" ht="15.75" x14ac:dyDescent="0.25">
      <c r="A30" s="397">
        <v>21</v>
      </c>
      <c r="B30" s="331" t="s">
        <v>304</v>
      </c>
      <c r="C30" s="328">
        <f>'MARET 2021'!C1595</f>
        <v>1854077082</v>
      </c>
      <c r="D30" s="329">
        <f>'MARET 2021'!D1595</f>
        <v>473544008</v>
      </c>
      <c r="E30" s="327">
        <f t="shared" si="1"/>
        <v>1380533074</v>
      </c>
      <c r="F30" s="378">
        <f t="shared" si="2"/>
        <v>25.54068612342623</v>
      </c>
      <c r="G30" s="379">
        <v>17</v>
      </c>
      <c r="H30" s="380">
        <f>'MARET 2021'!H1595</f>
        <v>4</v>
      </c>
      <c r="I30" s="381">
        <f t="shared" si="0"/>
        <v>13</v>
      </c>
    </row>
    <row r="31" spans="1:9" ht="10.5" customHeight="1" x14ac:dyDescent="0.25">
      <c r="A31" s="323"/>
      <c r="B31" s="331"/>
      <c r="C31" s="334"/>
      <c r="D31" s="331"/>
      <c r="E31" s="334"/>
      <c r="F31" s="383"/>
      <c r="G31" s="379"/>
      <c r="H31" s="384"/>
      <c r="I31" s="381"/>
    </row>
    <row r="32" spans="1:9" ht="21" customHeight="1" x14ac:dyDescent="0.25">
      <c r="A32" s="618" t="s">
        <v>42</v>
      </c>
      <c r="B32" s="619"/>
      <c r="C32" s="335">
        <f>SUM(C10:C30)</f>
        <v>43898967736</v>
      </c>
      <c r="D32" s="336">
        <f>SUM(D10:D31)</f>
        <v>6646637310</v>
      </c>
      <c r="E32" s="337">
        <f>SUM(E10:E30)</f>
        <v>37252330426</v>
      </c>
      <c r="F32" s="385">
        <f>D32/C32*100</f>
        <v>15.140759914838103</v>
      </c>
      <c r="G32" s="386">
        <f>SUM(G10:G31)</f>
        <v>269</v>
      </c>
      <c r="H32" s="387">
        <f>SUM(H10:H31)</f>
        <v>41</v>
      </c>
      <c r="I32" s="388">
        <f>G32-H32</f>
        <v>228</v>
      </c>
    </row>
    <row r="33" spans="1:9" ht="15.75" x14ac:dyDescent="0.25">
      <c r="A33" s="320" t="s">
        <v>18</v>
      </c>
      <c r="B33" s="615" t="s">
        <v>366</v>
      </c>
      <c r="C33" s="616"/>
      <c r="D33" s="617"/>
      <c r="E33" s="338"/>
      <c r="F33" s="389"/>
      <c r="G33" s="382"/>
      <c r="H33" s="383"/>
      <c r="I33" s="383"/>
    </row>
    <row r="34" spans="1:9" ht="6.75" customHeight="1" x14ac:dyDescent="0.25">
      <c r="A34" s="320"/>
      <c r="B34" s="320"/>
      <c r="C34" s="321"/>
      <c r="D34" s="322"/>
      <c r="E34" s="338"/>
      <c r="F34" s="389"/>
      <c r="G34" s="382"/>
      <c r="H34" s="383"/>
      <c r="I34" s="383"/>
    </row>
    <row r="35" spans="1:9" ht="15.75" x14ac:dyDescent="0.25">
      <c r="A35" s="397">
        <v>1</v>
      </c>
      <c r="B35" s="324" t="s">
        <v>367</v>
      </c>
      <c r="C35" s="328">
        <f>'MARET 2021'!C1653</f>
        <v>8792336118</v>
      </c>
      <c r="D35" s="329">
        <f>'MARET 2021'!D1653</f>
        <v>1094830234</v>
      </c>
      <c r="E35" s="327">
        <f>C35-D35</f>
        <v>7697505884</v>
      </c>
      <c r="F35" s="378">
        <f>D35/C35*100</f>
        <v>12.452097136716857</v>
      </c>
      <c r="G35" s="382">
        <v>5</v>
      </c>
      <c r="H35" s="383">
        <v>0</v>
      </c>
      <c r="I35" s="383">
        <f>G35-H35</f>
        <v>5</v>
      </c>
    </row>
    <row r="36" spans="1:9" ht="15.75" x14ac:dyDescent="0.25">
      <c r="A36" s="397">
        <v>2</v>
      </c>
      <c r="B36" s="324" t="s">
        <v>368</v>
      </c>
      <c r="C36" s="328">
        <f>'MARET 2021'!C1735</f>
        <v>9330525327</v>
      </c>
      <c r="D36" s="329">
        <f>'MARET 2021'!D1735</f>
        <v>3809234955</v>
      </c>
      <c r="E36" s="327">
        <f>C36-D36</f>
        <v>5521290372</v>
      </c>
      <c r="F36" s="378">
        <f>D36/C36*100</f>
        <v>40.82551433601612</v>
      </c>
      <c r="G36" s="382">
        <v>5</v>
      </c>
      <c r="H36" s="383">
        <v>0</v>
      </c>
      <c r="I36" s="383">
        <f>G36-H36</f>
        <v>5</v>
      </c>
    </row>
    <row r="37" spans="1:9" ht="15.75" x14ac:dyDescent="0.25">
      <c r="A37" s="397">
        <v>3</v>
      </c>
      <c r="B37" s="324" t="s">
        <v>369</v>
      </c>
      <c r="C37" s="328">
        <f>'MARET 2021'!C1816</f>
        <v>24064838514</v>
      </c>
      <c r="D37" s="329">
        <f>'MARET 2021'!D1816</f>
        <v>511226604</v>
      </c>
      <c r="E37" s="327">
        <f>C37-D37</f>
        <v>23553611910</v>
      </c>
      <c r="F37" s="378">
        <f>D37/C37*100</f>
        <v>2.1243716374933825</v>
      </c>
      <c r="G37" s="382">
        <v>5</v>
      </c>
      <c r="H37" s="383">
        <v>0</v>
      </c>
      <c r="I37" s="383">
        <f>G37-H37</f>
        <v>5</v>
      </c>
    </row>
    <row r="38" spans="1:9" ht="10.5" customHeight="1" x14ac:dyDescent="0.25">
      <c r="A38" s="323"/>
      <c r="B38" s="324"/>
      <c r="C38" s="328"/>
      <c r="D38" s="329"/>
      <c r="E38" s="327"/>
      <c r="F38" s="378"/>
      <c r="G38" s="382"/>
      <c r="H38" s="383"/>
      <c r="I38" s="383"/>
    </row>
    <row r="39" spans="1:9" ht="21.75" customHeight="1" x14ac:dyDescent="0.25">
      <c r="A39" s="618" t="s">
        <v>42</v>
      </c>
      <c r="B39" s="619"/>
      <c r="C39" s="336">
        <f>SUM(C35:C37)</f>
        <v>42187699959</v>
      </c>
      <c r="D39" s="336">
        <f>SUM(D35:D38)</f>
        <v>5415291793</v>
      </c>
      <c r="E39" s="339">
        <f>SUM(E35:E37)</f>
        <v>36772408166</v>
      </c>
      <c r="F39" s="385">
        <f>D39/C39*100</f>
        <v>12.836186372480215</v>
      </c>
      <c r="G39" s="390">
        <f>SUM(G35:G38)</f>
        <v>15</v>
      </c>
      <c r="H39" s="390">
        <f>SUM(H35:H38)</f>
        <v>0</v>
      </c>
      <c r="I39" s="388">
        <f>G39-H39</f>
        <v>15</v>
      </c>
    </row>
    <row r="40" spans="1:9" ht="15.75" x14ac:dyDescent="0.25">
      <c r="A40" s="341" t="s">
        <v>370</v>
      </c>
      <c r="B40" s="620" t="s">
        <v>371</v>
      </c>
      <c r="C40" s="621"/>
      <c r="D40" s="622"/>
      <c r="E40" s="342"/>
      <c r="F40" s="391"/>
      <c r="G40" s="391"/>
      <c r="H40" s="391"/>
      <c r="I40" s="391"/>
    </row>
    <row r="41" spans="1:9" ht="4.5" customHeight="1" x14ac:dyDescent="0.25">
      <c r="A41" s="343"/>
      <c r="B41" s="343"/>
      <c r="C41" s="344"/>
      <c r="D41" s="345"/>
      <c r="E41" s="342"/>
      <c r="F41" s="391"/>
      <c r="G41" s="391"/>
      <c r="H41" s="391"/>
      <c r="I41" s="391"/>
    </row>
    <row r="42" spans="1:9" ht="15.75" x14ac:dyDescent="0.25">
      <c r="A42" s="398">
        <v>1</v>
      </c>
      <c r="B42" s="346" t="s">
        <v>372</v>
      </c>
      <c r="C42" s="347">
        <f>'MARET 2021'!C1902</f>
        <v>100261120</v>
      </c>
      <c r="D42" s="347">
        <v>0</v>
      </c>
      <c r="E42" s="342">
        <f>C42-D42</f>
        <v>100261120</v>
      </c>
      <c r="F42" s="392">
        <v>0</v>
      </c>
      <c r="G42" s="391"/>
      <c r="H42" s="391"/>
      <c r="I42" s="391"/>
    </row>
    <row r="43" spans="1:9" ht="15.75" x14ac:dyDescent="0.25">
      <c r="A43" s="399">
        <v>2</v>
      </c>
      <c r="B43" s="348" t="s">
        <v>373</v>
      </c>
      <c r="C43" s="349">
        <f>'MARET 2021'!C1934</f>
        <v>560060355</v>
      </c>
      <c r="D43" s="349">
        <v>0</v>
      </c>
      <c r="E43" s="342">
        <f>C43-D43</f>
        <v>560060355</v>
      </c>
      <c r="F43" s="392">
        <v>0</v>
      </c>
      <c r="G43" s="393"/>
      <c r="H43" s="393"/>
      <c r="I43" s="393"/>
    </row>
    <row r="44" spans="1:9" ht="15.75" x14ac:dyDescent="0.25">
      <c r="A44" s="399">
        <v>3</v>
      </c>
      <c r="B44" s="346" t="s">
        <v>374</v>
      </c>
      <c r="C44" s="349">
        <f>'MARET 2021'!C1994</f>
        <v>55209504</v>
      </c>
      <c r="D44" s="349">
        <v>0</v>
      </c>
      <c r="E44" s="342">
        <f>C44-D44</f>
        <v>55209504</v>
      </c>
      <c r="F44" s="392">
        <v>0</v>
      </c>
      <c r="G44" s="393"/>
      <c r="H44" s="393"/>
      <c r="I44" s="393"/>
    </row>
    <row r="45" spans="1:9" ht="15.75" x14ac:dyDescent="0.25">
      <c r="A45" s="346"/>
      <c r="B45" s="350" t="s">
        <v>42</v>
      </c>
      <c r="C45" s="351">
        <f>SUM(C42:C44)</f>
        <v>715530979</v>
      </c>
      <c r="D45" s="349">
        <v>0</v>
      </c>
      <c r="E45" s="351">
        <f>SUM(E42:E44)</f>
        <v>715530979</v>
      </c>
      <c r="F45" s="392">
        <v>0</v>
      </c>
      <c r="G45" s="394">
        <f>SUM(G42:G44)</f>
        <v>0</v>
      </c>
      <c r="H45" s="394">
        <f>SUM(H42:H44)</f>
        <v>0</v>
      </c>
      <c r="I45" s="394">
        <f>SUM(I42:I44)</f>
        <v>0</v>
      </c>
    </row>
    <row r="46" spans="1:9" ht="25.5" customHeight="1" thickBot="1" x14ac:dyDescent="0.3">
      <c r="A46" s="611" t="s">
        <v>375</v>
      </c>
      <c r="B46" s="612"/>
      <c r="C46" s="352">
        <f>SUM(C32+C39+C45)</f>
        <v>86802198674</v>
      </c>
      <c r="D46" s="352">
        <f>SUM(D32+D39+D45)</f>
        <v>12061929103</v>
      </c>
      <c r="E46" s="352">
        <f>C46-D46</f>
        <v>74740269571</v>
      </c>
      <c r="F46" s="395">
        <f>D46/C46*100</f>
        <v>13.895879698048397</v>
      </c>
      <c r="G46" s="396">
        <f>SUM(G32+G39+G45)</f>
        <v>284</v>
      </c>
      <c r="H46" s="377">
        <f>SUM(H32+H39)</f>
        <v>41</v>
      </c>
      <c r="I46" s="377">
        <f>G46-H46</f>
        <v>243</v>
      </c>
    </row>
    <row r="47" spans="1:9" ht="16.5" thickTop="1" x14ac:dyDescent="0.25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.75" x14ac:dyDescent="0.25">
      <c r="A48" s="301"/>
      <c r="B48" s="301"/>
      <c r="C48" s="301"/>
      <c r="D48" s="301"/>
      <c r="E48" s="301"/>
      <c r="F48" s="301"/>
      <c r="G48" s="301"/>
      <c r="H48" s="301"/>
      <c r="I48" s="301"/>
    </row>
    <row r="49" spans="1:9" ht="15.75" x14ac:dyDescent="0.25">
      <c r="A49" s="301"/>
      <c r="B49" s="301"/>
      <c r="C49" s="301"/>
      <c r="D49" s="301"/>
      <c r="E49" s="592" t="s">
        <v>32</v>
      </c>
      <c r="F49" s="592"/>
      <c r="G49" s="592"/>
      <c r="H49" s="592"/>
      <c r="I49" s="592"/>
    </row>
    <row r="50" spans="1:9" ht="15.75" x14ac:dyDescent="0.25">
      <c r="A50" s="301"/>
      <c r="B50" s="301"/>
      <c r="C50" s="301"/>
      <c r="D50" s="301"/>
      <c r="E50" s="592" t="s">
        <v>33</v>
      </c>
      <c r="F50" s="592"/>
      <c r="G50" s="592"/>
      <c r="H50" s="592"/>
      <c r="I50" s="592"/>
    </row>
    <row r="51" spans="1:9" ht="15.75" x14ac:dyDescent="0.25">
      <c r="A51" s="301"/>
      <c r="B51" s="301"/>
      <c r="C51" s="301"/>
      <c r="D51" s="301"/>
      <c r="E51" s="592"/>
      <c r="F51" s="592"/>
      <c r="G51" s="592"/>
      <c r="H51" s="592"/>
      <c r="I51" s="592"/>
    </row>
    <row r="52" spans="1:9" ht="15.75" x14ac:dyDescent="0.25">
      <c r="A52" s="301"/>
      <c r="B52" s="301"/>
      <c r="C52" s="301"/>
      <c r="D52" s="301"/>
      <c r="E52" s="301"/>
      <c r="F52" s="302"/>
      <c r="G52" s="302"/>
      <c r="H52" s="302"/>
      <c r="I52" s="302"/>
    </row>
    <row r="53" spans="1:9" ht="15.75" x14ac:dyDescent="0.25">
      <c r="A53" s="301"/>
      <c r="B53" s="301"/>
      <c r="C53" s="301"/>
      <c r="D53" s="301"/>
      <c r="E53" s="301"/>
      <c r="F53" s="302"/>
      <c r="G53" s="302"/>
      <c r="H53" s="302"/>
      <c r="I53" s="302"/>
    </row>
    <row r="54" spans="1:9" ht="15.75" x14ac:dyDescent="0.25">
      <c r="A54" s="301"/>
      <c r="B54" s="301"/>
      <c r="C54" s="301"/>
      <c r="D54" s="301"/>
      <c r="E54" s="593" t="s">
        <v>34</v>
      </c>
      <c r="F54" s="593"/>
      <c r="G54" s="593"/>
      <c r="H54" s="593"/>
      <c r="I54" s="593"/>
    </row>
    <row r="55" spans="1:9" ht="16.5" customHeight="1" x14ac:dyDescent="0.25">
      <c r="A55" s="301"/>
      <c r="B55" s="301"/>
      <c r="C55" s="301"/>
      <c r="D55" s="301"/>
      <c r="E55" s="592" t="s">
        <v>35</v>
      </c>
      <c r="F55" s="592"/>
      <c r="G55" s="592"/>
      <c r="H55" s="592"/>
      <c r="I55" s="592"/>
    </row>
    <row r="56" spans="1:9" ht="15.75" x14ac:dyDescent="0.25">
      <c r="A56" s="301"/>
      <c r="B56" s="301"/>
      <c r="C56" s="301"/>
      <c r="D56" s="301"/>
      <c r="E56" s="592" t="s">
        <v>36</v>
      </c>
      <c r="F56" s="592"/>
      <c r="G56" s="592"/>
      <c r="H56" s="592"/>
      <c r="I56" s="592"/>
    </row>
    <row r="57" spans="1:9" ht="15.75" x14ac:dyDescent="0.25">
      <c r="A57" s="301"/>
      <c r="B57" s="301"/>
      <c r="C57" s="301"/>
      <c r="D57" s="301"/>
      <c r="E57" s="592"/>
      <c r="F57" s="592"/>
      <c r="G57" s="592"/>
      <c r="H57" s="592"/>
      <c r="I57" s="592"/>
    </row>
    <row r="58" spans="1:9" ht="15.75" x14ac:dyDescent="0.25">
      <c r="A58" s="301"/>
      <c r="B58" s="301"/>
      <c r="C58" s="301"/>
      <c r="D58" s="301"/>
      <c r="E58" s="592"/>
      <c r="F58" s="592"/>
      <c r="G58" s="592"/>
      <c r="H58" s="592"/>
      <c r="I58" s="592"/>
    </row>
  </sheetData>
  <mergeCells count="21">
    <mergeCell ref="E57:I57"/>
    <mergeCell ref="E58:I58"/>
    <mergeCell ref="E49:I49"/>
    <mergeCell ref="E50:I50"/>
    <mergeCell ref="E51:I51"/>
    <mergeCell ref="E54:I54"/>
    <mergeCell ref="E55:I55"/>
    <mergeCell ref="E56:I56"/>
    <mergeCell ref="A46:B46"/>
    <mergeCell ref="A3:I3"/>
    <mergeCell ref="A4:I4"/>
    <mergeCell ref="A6:A7"/>
    <mergeCell ref="B6:B7"/>
    <mergeCell ref="D6:D7"/>
    <mergeCell ref="E6:E7"/>
    <mergeCell ref="F6:F7"/>
    <mergeCell ref="B8:D8"/>
    <mergeCell ref="A32:B32"/>
    <mergeCell ref="B33:D33"/>
    <mergeCell ref="A39:B39"/>
    <mergeCell ref="B40:D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30"/>
  <sheetViews>
    <sheetView topLeftCell="A13" workbookViewId="0">
      <selection activeCell="I21" sqref="I21:I30"/>
    </sheetView>
  </sheetViews>
  <sheetFormatPr defaultRowHeight="15" x14ac:dyDescent="0.25"/>
  <cols>
    <col min="6" max="6" width="29.42578125" customWidth="1"/>
    <col min="7" max="7" width="13.42578125" customWidth="1"/>
  </cols>
  <sheetData>
    <row r="3" spans="5:9" ht="15.75" x14ac:dyDescent="0.25">
      <c r="E3">
        <v>1</v>
      </c>
      <c r="F3" s="331" t="s">
        <v>304</v>
      </c>
      <c r="G3" s="474">
        <v>100</v>
      </c>
      <c r="I3" s="474">
        <v>100</v>
      </c>
    </row>
    <row r="4" spans="5:9" ht="15.75" x14ac:dyDescent="0.25">
      <c r="E4">
        <v>2</v>
      </c>
      <c r="F4" s="331" t="s">
        <v>363</v>
      </c>
      <c r="G4" s="474">
        <v>100</v>
      </c>
      <c r="I4" s="474">
        <v>100</v>
      </c>
    </row>
    <row r="5" spans="5:9" ht="15.75" x14ac:dyDescent="0.25">
      <c r="E5">
        <v>3</v>
      </c>
      <c r="F5" s="482" t="s">
        <v>369</v>
      </c>
      <c r="G5" s="474">
        <v>79.026709718529958</v>
      </c>
      <c r="I5" s="474">
        <v>89.711332690773517</v>
      </c>
    </row>
    <row r="6" spans="5:9" ht="15.75" x14ac:dyDescent="0.25">
      <c r="E6">
        <v>4</v>
      </c>
      <c r="F6" s="331" t="s">
        <v>197</v>
      </c>
      <c r="G6" s="474">
        <v>78.935893925671692</v>
      </c>
      <c r="I6" s="474">
        <v>84.202456921166558</v>
      </c>
    </row>
    <row r="7" spans="5:9" ht="15.75" x14ac:dyDescent="0.25">
      <c r="E7">
        <v>5</v>
      </c>
      <c r="F7" s="331" t="s">
        <v>144</v>
      </c>
      <c r="G7" s="474">
        <v>77.448894320169842</v>
      </c>
      <c r="I7" s="474">
        <v>81.573239082741651</v>
      </c>
    </row>
    <row r="8" spans="5:9" ht="15.75" x14ac:dyDescent="0.25">
      <c r="E8">
        <v>6</v>
      </c>
      <c r="F8" s="331" t="s">
        <v>267</v>
      </c>
      <c r="G8" s="474">
        <v>63.498654463538948</v>
      </c>
      <c r="I8" s="474">
        <v>70.139422509766817</v>
      </c>
    </row>
    <row r="9" spans="5:9" ht="15.75" x14ac:dyDescent="0.25">
      <c r="E9">
        <v>7</v>
      </c>
      <c r="F9" s="331" t="s">
        <v>364</v>
      </c>
      <c r="G9" s="474">
        <v>62.748940785469799</v>
      </c>
      <c r="I9" s="474">
        <v>69.399900221457244</v>
      </c>
    </row>
    <row r="10" spans="5:9" ht="15.75" x14ac:dyDescent="0.25">
      <c r="E10">
        <v>8</v>
      </c>
      <c r="F10" s="331" t="s">
        <v>241</v>
      </c>
      <c r="G10" s="474">
        <v>61.166977262810107</v>
      </c>
      <c r="I10" s="474">
        <v>66.958788265513078</v>
      </c>
    </row>
    <row r="11" spans="5:9" ht="15.75" x14ac:dyDescent="0.25">
      <c r="E11">
        <v>9</v>
      </c>
      <c r="F11" s="331" t="s">
        <v>360</v>
      </c>
      <c r="G11" s="474">
        <v>60.035723505326168</v>
      </c>
      <c r="I11" s="474">
        <v>63.965309306173658</v>
      </c>
    </row>
    <row r="12" spans="5:9" ht="15.75" x14ac:dyDescent="0.25">
      <c r="E12">
        <v>10</v>
      </c>
      <c r="F12" s="331" t="s">
        <v>13</v>
      </c>
      <c r="G12" s="474">
        <v>55.391254370465603</v>
      </c>
      <c r="I12" s="474">
        <v>62.829669850391156</v>
      </c>
    </row>
    <row r="13" spans="5:9" ht="15.75" x14ac:dyDescent="0.25">
      <c r="E13">
        <v>11</v>
      </c>
      <c r="F13" s="331" t="s">
        <v>365</v>
      </c>
      <c r="G13" s="474">
        <v>53.434219390347472</v>
      </c>
      <c r="I13" s="474">
        <v>62.800936746760861</v>
      </c>
    </row>
    <row r="14" spans="5:9" ht="15.75" x14ac:dyDescent="0.25">
      <c r="E14">
        <v>12</v>
      </c>
      <c r="F14" s="331" t="s">
        <v>92</v>
      </c>
      <c r="G14" s="474">
        <v>53.429894186308367</v>
      </c>
      <c r="I14" s="474">
        <v>62.746029101654401</v>
      </c>
    </row>
    <row r="15" spans="5:9" ht="15.75" x14ac:dyDescent="0.25">
      <c r="E15">
        <v>13</v>
      </c>
      <c r="F15" s="331" t="s">
        <v>193</v>
      </c>
      <c r="G15" s="474">
        <v>53.05437177721339</v>
      </c>
      <c r="I15" s="474">
        <v>62.127953843592607</v>
      </c>
    </row>
    <row r="16" spans="5:9" ht="15.75" x14ac:dyDescent="0.25">
      <c r="E16">
        <v>14</v>
      </c>
      <c r="F16" s="331" t="s">
        <v>362</v>
      </c>
      <c r="G16" s="474">
        <v>50.763679279546977</v>
      </c>
      <c r="I16" s="474">
        <v>61.803192529775117</v>
      </c>
    </row>
    <row r="17" spans="5:9" ht="15.75" x14ac:dyDescent="0.25">
      <c r="E17">
        <v>15</v>
      </c>
      <c r="F17" s="331" t="s">
        <v>367</v>
      </c>
      <c r="G17" s="474">
        <v>49.305339649070667</v>
      </c>
      <c r="I17" s="474">
        <v>60.054036155754119</v>
      </c>
    </row>
    <row r="18" spans="5:9" ht="15.75" x14ac:dyDescent="0.25">
      <c r="E18">
        <v>16</v>
      </c>
      <c r="F18" s="331" t="s">
        <v>168</v>
      </c>
      <c r="G18" s="474">
        <v>43.403055662489912</v>
      </c>
      <c r="I18" s="474">
        <v>58.78897234952727</v>
      </c>
    </row>
    <row r="19" spans="5:9" ht="15.75" x14ac:dyDescent="0.25">
      <c r="E19">
        <v>17</v>
      </c>
      <c r="F19" s="331" t="s">
        <v>250</v>
      </c>
      <c r="G19" s="474">
        <v>42.627019385142475</v>
      </c>
      <c r="I19" s="474">
        <v>58.523077716138083</v>
      </c>
    </row>
    <row r="20" spans="5:9" ht="15.75" x14ac:dyDescent="0.25">
      <c r="E20">
        <v>18</v>
      </c>
      <c r="F20" s="331" t="s">
        <v>119</v>
      </c>
      <c r="G20" s="474">
        <v>42.222172139103421</v>
      </c>
      <c r="I20" s="474">
        <v>58.107528014025554</v>
      </c>
    </row>
    <row r="21" spans="5:9" ht="15.75" x14ac:dyDescent="0.25">
      <c r="E21">
        <v>19</v>
      </c>
      <c r="F21" s="331" t="s">
        <v>182</v>
      </c>
      <c r="G21" s="474">
        <v>37.141398503991311</v>
      </c>
      <c r="I21" s="474">
        <v>57.370598331454723</v>
      </c>
    </row>
    <row r="22" spans="5:9" ht="15.75" x14ac:dyDescent="0.25">
      <c r="E22">
        <v>20</v>
      </c>
      <c r="F22" s="331" t="s">
        <v>130</v>
      </c>
      <c r="G22" s="474">
        <v>36.812067050990755</v>
      </c>
      <c r="I22" s="474">
        <v>54.667659396958413</v>
      </c>
    </row>
    <row r="23" spans="5:9" ht="15.75" x14ac:dyDescent="0.25">
      <c r="E23">
        <v>21</v>
      </c>
      <c r="F23" s="331" t="s">
        <v>153</v>
      </c>
      <c r="G23" s="474">
        <v>28.880464162942992</v>
      </c>
      <c r="I23" s="474">
        <v>48.112776597197978</v>
      </c>
    </row>
    <row r="24" spans="5:9" ht="15.75" x14ac:dyDescent="0.25">
      <c r="E24">
        <v>22</v>
      </c>
      <c r="F24" s="331" t="s">
        <v>361</v>
      </c>
      <c r="G24" s="474">
        <v>25.599702821838672</v>
      </c>
      <c r="I24" s="474">
        <v>42.412543693848079</v>
      </c>
    </row>
    <row r="25" spans="5:9" ht="15.75" x14ac:dyDescent="0.25">
      <c r="E25">
        <v>23</v>
      </c>
      <c r="F25" s="331" t="s">
        <v>368</v>
      </c>
      <c r="G25" s="474">
        <v>17.904142672228243</v>
      </c>
      <c r="I25" s="474">
        <v>37.529695183955397</v>
      </c>
    </row>
    <row r="26" spans="5:9" ht="15.75" x14ac:dyDescent="0.25">
      <c r="E26">
        <v>24</v>
      </c>
      <c r="F26" s="331" t="s">
        <v>218</v>
      </c>
      <c r="G26" s="474">
        <v>13.353497544950118</v>
      </c>
      <c r="I26" s="474">
        <v>18.109739362989199</v>
      </c>
    </row>
    <row r="27" spans="5:9" ht="15.75" x14ac:dyDescent="0.25">
      <c r="E27">
        <v>25</v>
      </c>
      <c r="F27" s="504" t="s">
        <v>374</v>
      </c>
      <c r="G27" s="474">
        <v>100</v>
      </c>
      <c r="I27" s="474">
        <v>100</v>
      </c>
    </row>
    <row r="28" spans="5:9" ht="15.75" x14ac:dyDescent="0.25">
      <c r="E28">
        <v>26</v>
      </c>
      <c r="F28" s="504" t="s">
        <v>372</v>
      </c>
      <c r="G28" s="474">
        <v>49.302151437310627</v>
      </c>
      <c r="I28" s="474">
        <v>53.533725109505014</v>
      </c>
    </row>
    <row r="29" spans="5:9" ht="15.75" x14ac:dyDescent="0.25">
      <c r="E29">
        <v>27</v>
      </c>
      <c r="F29" s="504" t="s">
        <v>418</v>
      </c>
      <c r="G29" s="474">
        <v>0</v>
      </c>
      <c r="I29" s="474">
        <v>26.167912027929685</v>
      </c>
    </row>
    <row r="30" spans="5:9" ht="15.75" x14ac:dyDescent="0.25">
      <c r="E30">
        <v>28</v>
      </c>
      <c r="F30" s="504" t="s">
        <v>373</v>
      </c>
      <c r="G30" s="474">
        <v>0</v>
      </c>
      <c r="I30" s="47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JUNI</vt:lpstr>
      <vt:lpstr>REKAP</vt:lpstr>
      <vt:lpstr>MARET 2021</vt:lpstr>
      <vt:lpstr>REKAP MARET 2021</vt:lpstr>
      <vt:lpstr>Sheet1</vt:lpstr>
      <vt:lpstr>JUNI!Print_Area</vt:lpstr>
      <vt:lpstr>REKAP!Print_Area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2023-07-05T08:56:27Z</cp:lastPrinted>
  <dcterms:created xsi:type="dcterms:W3CDTF">2021-03-06T07:02:37Z</dcterms:created>
  <dcterms:modified xsi:type="dcterms:W3CDTF">2023-07-05T09:01:57Z</dcterms:modified>
</cp:coreProperties>
</file>