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KEDARURATAN\LAPORAN BENCANA &amp; REKAP BENCANA\"/>
    </mc:Choice>
  </mc:AlternateContent>
  <bookViews>
    <workbookView xWindow="0" yWindow="0" windowWidth="20790" windowHeight="15750"/>
  </bookViews>
  <sheets>
    <sheet name="KEKERINGAN" sheetId="44" r:id="rId1"/>
  </sheets>
  <definedNames>
    <definedName name="_xlnm.Print_Area" localSheetId="0">KEKERINGAN!$A$1:$G$135</definedName>
    <definedName name="_xlnm.Print_Titles" localSheetId="0">KEKERINGAN!$6:$7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44" l="1"/>
  <c r="E77" i="44"/>
  <c r="E76" i="44"/>
  <c r="E75" i="44"/>
  <c r="E53" i="44"/>
  <c r="E47" i="44"/>
  <c r="E41" i="44"/>
  <c r="E43" i="44"/>
  <c r="E45" i="44"/>
  <c r="E48" i="44"/>
  <c r="E49" i="44"/>
  <c r="E38" i="44"/>
  <c r="E30" i="44" l="1"/>
  <c r="E32" i="44"/>
  <c r="E33" i="44"/>
  <c r="E34" i="44"/>
  <c r="E29" i="44"/>
  <c r="F20" i="44" l="1"/>
  <c r="E9" i="44"/>
  <c r="E10" i="44"/>
  <c r="E11" i="44"/>
  <c r="E12" i="44"/>
  <c r="E13" i="44"/>
  <c r="E14" i="44"/>
  <c r="E15" i="44"/>
  <c r="E16" i="44"/>
  <c r="E17" i="44"/>
  <c r="E18" i="44"/>
  <c r="E19" i="44"/>
  <c r="E8" i="44"/>
  <c r="C134" i="44" l="1"/>
  <c r="E98" i="44"/>
  <c r="F98" i="44"/>
  <c r="F99" i="44" s="1"/>
  <c r="E117" i="44" l="1"/>
  <c r="E121" i="44" l="1"/>
  <c r="E106" i="44" l="1"/>
  <c r="E56" i="44" l="1"/>
  <c r="E78" i="44"/>
  <c r="E97" i="44"/>
  <c r="E63" i="44"/>
  <c r="F120" i="44" l="1"/>
  <c r="F122" i="44" s="1"/>
  <c r="F70" i="44"/>
  <c r="E82" i="44"/>
  <c r="E69" i="44"/>
  <c r="E120" i="44" l="1"/>
  <c r="E65" i="44"/>
  <c r="E68" i="44"/>
  <c r="E66" i="44"/>
  <c r="E129" i="44"/>
  <c r="E127" i="44"/>
  <c r="E125" i="44"/>
  <c r="E124" i="44"/>
  <c r="E123" i="44"/>
  <c r="E115" i="44"/>
  <c r="E118" i="44"/>
  <c r="E119" i="44"/>
  <c r="E114" i="44"/>
  <c r="E93" i="44"/>
  <c r="E50" i="44"/>
  <c r="E122" i="44" l="1"/>
  <c r="E70" i="44"/>
  <c r="E62" i="44"/>
  <c r="E131" i="44"/>
  <c r="E132" i="44" s="1"/>
  <c r="F132" i="44"/>
  <c r="F126" i="44" l="1"/>
  <c r="E126" i="44" s="1"/>
  <c r="F128" i="44" l="1"/>
  <c r="E54" i="44"/>
  <c r="E57" i="44" s="1"/>
  <c r="E81" i="44"/>
  <c r="E83" i="44" s="1"/>
  <c r="E25" i="44" l="1"/>
  <c r="E26" i="44"/>
  <c r="E27" i="44"/>
  <c r="F64" i="44"/>
  <c r="E61" i="44"/>
  <c r="F72" i="44"/>
  <c r="E72" i="44"/>
  <c r="F83" i="44"/>
  <c r="F88" i="44"/>
  <c r="E85" i="44"/>
  <c r="E86" i="44"/>
  <c r="E87" i="44"/>
  <c r="E89" i="44"/>
  <c r="E90" i="44"/>
  <c r="E91" i="44"/>
  <c r="E92" i="44"/>
  <c r="E94" i="44"/>
  <c r="E95" i="44"/>
  <c r="E96" i="44"/>
  <c r="E103" i="44"/>
  <c r="F103" i="44"/>
  <c r="F106" i="44"/>
  <c r="E107" i="44"/>
  <c r="E110" i="44"/>
  <c r="E111" i="44"/>
  <c r="F113" i="44"/>
  <c r="E130" i="44"/>
  <c r="F130" i="44"/>
  <c r="E99" i="44" l="1"/>
  <c r="F79" i="44"/>
  <c r="E51" i="44"/>
  <c r="F51" i="44"/>
  <c r="E128" i="44"/>
  <c r="F28" i="44"/>
  <c r="F39" i="44"/>
  <c r="E37" i="44"/>
  <c r="E88" i="44"/>
  <c r="E113" i="44"/>
  <c r="E39" i="44" l="1"/>
  <c r="E79" i="44"/>
  <c r="E64" i="44" l="1"/>
  <c r="E36" i="44" l="1"/>
  <c r="F36" i="44" l="1"/>
  <c r="E20" i="44" l="1"/>
  <c r="F57" i="44" l="1"/>
  <c r="F134" i="44" s="1"/>
  <c r="E28" i="44" l="1"/>
  <c r="E134" i="44" s="1"/>
  <c r="G134" i="44" l="1"/>
</calcChain>
</file>

<file path=xl/sharedStrings.xml><?xml version="1.0" encoding="utf-8"?>
<sst xmlns="http://schemas.openxmlformats.org/spreadsheetml/2006/main" count="163" uniqueCount="141">
  <si>
    <t>NO</t>
  </si>
  <si>
    <t>JUMLAH</t>
  </si>
  <si>
    <t>PATIMUAN</t>
  </si>
  <si>
    <t>Rawaapu</t>
  </si>
  <si>
    <t>Purwodadi</t>
  </si>
  <si>
    <t>Cinyawang</t>
  </si>
  <si>
    <t>Sidamukti</t>
  </si>
  <si>
    <t>Panikel</t>
  </si>
  <si>
    <t>Ujungmanik</t>
  </si>
  <si>
    <t>KAWUNGANTEN</t>
  </si>
  <si>
    <t>GANDRUNGMANGU</t>
  </si>
  <si>
    <t>BANTARSARI</t>
  </si>
  <si>
    <t>Binangun</t>
  </si>
  <si>
    <t>Grugu</t>
  </si>
  <si>
    <t>Bantarsari</t>
  </si>
  <si>
    <t>Rawajaya</t>
  </si>
  <si>
    <t>Kubangkangkung</t>
  </si>
  <si>
    <t>Bringkeng</t>
  </si>
  <si>
    <t>Karangpucung</t>
  </si>
  <si>
    <t>Pembina Utama Muda</t>
  </si>
  <si>
    <t>KETERANGAN</t>
  </si>
  <si>
    <t>BADAN PENANGGULANGAN BENCANA DAERAH</t>
  </si>
  <si>
    <t>KABUPATEN CILACAP</t>
  </si>
  <si>
    <t xml:space="preserve"> DESA</t>
  </si>
  <si>
    <t xml:space="preserve">KECAMATAN </t>
  </si>
  <si>
    <t>KEPALA PELAKSANA</t>
  </si>
  <si>
    <t>Bojong</t>
  </si>
  <si>
    <t>JML JIWA</t>
  </si>
  <si>
    <t>JML KK</t>
  </si>
  <si>
    <t>TOTAL</t>
  </si>
  <si>
    <t>Tayem Timur</t>
  </si>
  <si>
    <t>PENDUDUK</t>
  </si>
  <si>
    <t>KARANGPUCUNG</t>
  </si>
  <si>
    <t>JERUKLEGI</t>
  </si>
  <si>
    <t>Desa</t>
  </si>
  <si>
    <t>KAMPUNG LAUT</t>
  </si>
  <si>
    <t xml:space="preserve"> </t>
  </si>
  <si>
    <t>Wringinharjo</t>
  </si>
  <si>
    <t>Jambusari</t>
  </si>
  <si>
    <t>Bulupayung</t>
  </si>
  <si>
    <t>Cimrutu</t>
  </si>
  <si>
    <t>Patimuan</t>
  </si>
  <si>
    <t>Sidaurip</t>
  </si>
  <si>
    <t>Cinangsi</t>
  </si>
  <si>
    <t>CIMANGGU</t>
  </si>
  <si>
    <t>KESUGIHAN</t>
  </si>
  <si>
    <t>Keleng</t>
  </si>
  <si>
    <t>CIPARI</t>
  </si>
  <si>
    <t>SIDAREJA</t>
  </si>
  <si>
    <t>Karanggedang</t>
  </si>
  <si>
    <t>Mulyadadi</t>
  </si>
  <si>
    <t>Cisumur</t>
  </si>
  <si>
    <t>Pegadingan</t>
  </si>
  <si>
    <t>Ujunggagak</t>
  </si>
  <si>
    <t>ADIPALA</t>
  </si>
  <si>
    <t>Karangbenda</t>
  </si>
  <si>
    <t>WANAREJA</t>
  </si>
  <si>
    <t>Limbangan</t>
  </si>
  <si>
    <t>Tarisi</t>
  </si>
  <si>
    <t>KROYA</t>
  </si>
  <si>
    <t>Mujur</t>
  </si>
  <si>
    <t>KEDUNGREJA</t>
  </si>
  <si>
    <t>Bangunreja</t>
  </si>
  <si>
    <t>Bulusari</t>
  </si>
  <si>
    <t>NUSAWUNGU</t>
  </si>
  <si>
    <t>Kedungbenda</t>
  </si>
  <si>
    <t>MAJENANG</t>
  </si>
  <si>
    <t>Padangjaya</t>
  </si>
  <si>
    <t>Gintungreja</t>
  </si>
  <si>
    <t>DAYEUHLUHUR</t>
  </si>
  <si>
    <t>Panulisan Timur</t>
  </si>
  <si>
    <t>Adireja Wetan</t>
  </si>
  <si>
    <t>Karanggintung</t>
  </si>
  <si>
    <t>Nusawangkal</t>
  </si>
  <si>
    <t>Klumprit</t>
  </si>
  <si>
    <t>Tambaksari</t>
  </si>
  <si>
    <t>Bantar</t>
  </si>
  <si>
    <t>Sawangan</t>
  </si>
  <si>
    <t>Mentasan</t>
  </si>
  <si>
    <t>Cikedondong</t>
  </si>
  <si>
    <t>Mujur Lor</t>
  </si>
  <si>
    <t>Buntu</t>
  </si>
  <si>
    <t>Cimanggu</t>
  </si>
  <si>
    <t>Adiraja</t>
  </si>
  <si>
    <t>CILACAP TENGAH</t>
  </si>
  <si>
    <t>Kutawaru</t>
  </si>
  <si>
    <t>Citembong</t>
  </si>
  <si>
    <t>Kedungwadas</t>
  </si>
  <si>
    <t>Majingklak</t>
  </si>
  <si>
    <t>Salebu</t>
  </si>
  <si>
    <t>Karanganyar</t>
  </si>
  <si>
    <t>Kawunganten Lor</t>
  </si>
  <si>
    <t>Bantarpanjang</t>
  </si>
  <si>
    <t>Pengawaren</t>
  </si>
  <si>
    <t>Kalijeruk</t>
  </si>
  <si>
    <t>Panulisan</t>
  </si>
  <si>
    <t>Madura</t>
  </si>
  <si>
    <t>Dayeuhluhur</t>
  </si>
  <si>
    <t>Karangsembang</t>
  </si>
  <si>
    <t>Madusari</t>
  </si>
  <si>
    <t>Doplang</t>
  </si>
  <si>
    <t>Danasri</t>
  </si>
  <si>
    <t>Cipari</t>
  </si>
  <si>
    <t>Gandrungmanis</t>
  </si>
  <si>
    <t>Bulaksari</t>
  </si>
  <si>
    <t xml:space="preserve">Kawunganten </t>
  </si>
  <si>
    <t>Ciporos</t>
  </si>
  <si>
    <t>Padangsari</t>
  </si>
  <si>
    <t>Cilongkrang</t>
  </si>
  <si>
    <t>Layansari</t>
  </si>
  <si>
    <t>Serang</t>
  </si>
  <si>
    <t>Panulisan Barat</t>
  </si>
  <si>
    <t>Margasari</t>
  </si>
  <si>
    <t>Citepus</t>
  </si>
  <si>
    <t>Bener</t>
  </si>
  <si>
    <t>Bingkeng</t>
  </si>
  <si>
    <t>BINANGUN</t>
  </si>
  <si>
    <t>Tayem</t>
  </si>
  <si>
    <t>Jeruklegi Kulon</t>
  </si>
  <si>
    <t>Segaralangu</t>
  </si>
  <si>
    <t>Muktisari</t>
  </si>
  <si>
    <t>Mulyasari</t>
  </si>
  <si>
    <t>Pesahangan</t>
  </si>
  <si>
    <t>Gunungtelu</t>
  </si>
  <si>
    <t>Karangkemiri</t>
  </si>
  <si>
    <t>Malabar</t>
  </si>
  <si>
    <t>Caruy</t>
  </si>
  <si>
    <t>Ciklapa</t>
  </si>
  <si>
    <t>Jepara Kulon</t>
  </si>
  <si>
    <t>Sarwadadi</t>
  </si>
  <si>
    <t>Cilopadang</t>
  </si>
  <si>
    <t>Adimulya</t>
  </si>
  <si>
    <t xml:space="preserve">Babakan </t>
  </si>
  <si>
    <t>Cijati</t>
  </si>
  <si>
    <t>Penyarang</t>
  </si>
  <si>
    <t>Cisalak</t>
  </si>
  <si>
    <t>Cibeunying</t>
  </si>
  <si>
    <t>Drs. WIJONARDI.,MM.</t>
  </si>
  <si>
    <t>NIP. 19630415 198503 1 022</t>
  </si>
  <si>
    <t xml:space="preserve">DATA DAERAH RAWAN KEKERINGAN </t>
  </si>
  <si>
    <t xml:space="preserve">DI KABUPATEN CILACAP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</si>
</sst>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_);_(@_)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4"/>
      <color indexed="8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0" fillId="0" borderId="11" xfId="0" applyBorder="1"/>
    <xf numFmtId="0" fontId="0" fillId="0" borderId="6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9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42" xfId="0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0" fillId="0" borderId="15" xfId="0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5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6" xfId="0" applyFont="1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3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18" xfId="0" applyFill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0" fontId="2" fillId="0" borderId="3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/>
    </xf>
    <xf numFmtId="3" fontId="15" fillId="0" borderId="4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4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44" xfId="0" applyBorder="1"/>
    <xf numFmtId="0" fontId="0" fillId="0" borderId="4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/>
    <xf numFmtId="0" fontId="0" fillId="0" borderId="6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center"/>
    </xf>
    <xf numFmtId="14" fontId="12" fillId="0" borderId="0" xfId="0" applyNumberFormat="1" applyFont="1" applyFill="1" applyBorder="1" applyAlignment="1">
      <alignment horizontal="center"/>
    </xf>
    <xf numFmtId="0" fontId="0" fillId="0" borderId="19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left" vertical="center"/>
    </xf>
    <xf numFmtId="0" fontId="1" fillId="0" borderId="49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43" xfId="0" applyBorder="1"/>
    <xf numFmtId="0" fontId="0" fillId="0" borderId="2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/>
    </xf>
    <xf numFmtId="0" fontId="1" fillId="0" borderId="2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3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top" wrapText="1"/>
    </xf>
    <xf numFmtId="0" fontId="2" fillId="0" borderId="3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top"/>
    </xf>
    <xf numFmtId="0" fontId="4" fillId="0" borderId="1" xfId="0" applyFont="1" applyFill="1" applyBorder="1" applyAlignment="1">
      <alignment horizontal="righ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630"/>
  <sheetViews>
    <sheetView tabSelected="1" view="pageBreakPreview" zoomScaleSheetLayoutView="100" workbookViewId="0">
      <selection activeCell="B20" sqref="B20"/>
    </sheetView>
  </sheetViews>
  <sheetFormatPr defaultRowHeight="15" x14ac:dyDescent="0.25"/>
  <cols>
    <col min="1" max="1" width="4.5703125" style="79" customWidth="1"/>
    <col min="2" max="2" width="29.7109375" style="16" customWidth="1"/>
    <col min="3" max="3" width="5.140625" style="16" customWidth="1"/>
    <col min="4" max="4" width="31.85546875" style="16" customWidth="1"/>
    <col min="5" max="5" width="15.85546875" style="52" customWidth="1"/>
    <col min="6" max="6" width="14.5703125" style="52" customWidth="1"/>
    <col min="7" max="7" width="26.5703125" style="16" customWidth="1"/>
    <col min="8" max="8" width="3.85546875" style="16" customWidth="1"/>
    <col min="9" max="9" width="10" style="62" customWidth="1"/>
    <col min="10" max="10" width="12.140625" style="16" customWidth="1"/>
    <col min="11" max="13" width="3.7109375" style="16" customWidth="1"/>
    <col min="14" max="14" width="5.85546875" style="16" customWidth="1"/>
    <col min="15" max="18" width="3.7109375" style="16" customWidth="1"/>
    <col min="19" max="16384" width="9.140625" style="16"/>
  </cols>
  <sheetData>
    <row r="1" spans="1:28" s="14" customFormat="1" ht="15.75" x14ac:dyDescent="0.25">
      <c r="A1" s="153" t="s">
        <v>139</v>
      </c>
      <c r="B1" s="153"/>
      <c r="C1" s="153"/>
      <c r="D1" s="153"/>
      <c r="E1" s="153"/>
      <c r="F1" s="153"/>
      <c r="G1" s="153"/>
      <c r="H1" s="19"/>
      <c r="I1" s="5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8" s="14" customFormat="1" ht="15.75" x14ac:dyDescent="0.25">
      <c r="A2" s="148" t="s">
        <v>140</v>
      </c>
      <c r="B2" s="148"/>
      <c r="C2" s="148"/>
      <c r="D2" s="148"/>
      <c r="E2" s="148"/>
      <c r="F2" s="148"/>
      <c r="G2" s="148"/>
      <c r="H2" s="19"/>
      <c r="I2" s="5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8" s="14" customFormat="1" ht="16.5" customHeight="1" x14ac:dyDescent="0.25">
      <c r="A3" s="148"/>
      <c r="B3" s="148"/>
      <c r="C3" s="148"/>
      <c r="D3" s="148"/>
      <c r="E3" s="148"/>
      <c r="F3" s="148"/>
      <c r="G3" s="148"/>
      <c r="H3" s="19"/>
      <c r="I3" s="5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 s="14" customFormat="1" ht="2.25" customHeight="1" x14ac:dyDescent="0.25">
      <c r="A4" s="70"/>
      <c r="B4" s="23"/>
      <c r="C4" s="23"/>
      <c r="D4" s="23"/>
      <c r="E4" s="48"/>
      <c r="F4" s="48"/>
      <c r="G4" s="23"/>
      <c r="H4" s="19"/>
      <c r="I4" s="5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 s="14" customFormat="1" ht="7.5" customHeight="1" thickBot="1" x14ac:dyDescent="0.3">
      <c r="A5" s="70"/>
      <c r="B5" s="18"/>
      <c r="C5" s="18"/>
      <c r="D5" s="18"/>
      <c r="E5" s="48"/>
      <c r="F5" s="48"/>
      <c r="H5" s="19"/>
      <c r="I5" s="5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15" customHeight="1" x14ac:dyDescent="0.25">
      <c r="A6" s="155" t="s">
        <v>0</v>
      </c>
      <c r="B6" s="157" t="s">
        <v>24</v>
      </c>
      <c r="C6" s="157" t="s">
        <v>23</v>
      </c>
      <c r="D6" s="159"/>
      <c r="E6" s="161" t="s">
        <v>31</v>
      </c>
      <c r="F6" s="162"/>
      <c r="G6" s="146" t="s">
        <v>20</v>
      </c>
      <c r="H6" s="4"/>
      <c r="I6" s="6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9.25" customHeight="1" x14ac:dyDescent="0.25">
      <c r="A7" s="156"/>
      <c r="B7" s="158"/>
      <c r="C7" s="158"/>
      <c r="D7" s="160"/>
      <c r="E7" s="49" t="s">
        <v>27</v>
      </c>
      <c r="F7" s="50" t="s">
        <v>28</v>
      </c>
      <c r="G7" s="147"/>
      <c r="H7" s="4"/>
      <c r="I7" s="6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s="12" customFormat="1" x14ac:dyDescent="0.25">
      <c r="A8" s="75">
        <v>1</v>
      </c>
      <c r="B8" s="53" t="s">
        <v>9</v>
      </c>
      <c r="C8" s="27">
        <v>1</v>
      </c>
      <c r="D8" s="36" t="s">
        <v>132</v>
      </c>
      <c r="E8" s="138">
        <f>3*F8</f>
        <v>1962</v>
      </c>
      <c r="F8" s="26">
        <v>654</v>
      </c>
      <c r="G8" s="40"/>
      <c r="H8" s="4"/>
      <c r="I8" s="6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s="4" customFormat="1" x14ac:dyDescent="0.25">
      <c r="A9" s="76"/>
      <c r="B9" s="54"/>
      <c r="C9" s="28">
        <v>2</v>
      </c>
      <c r="D9" s="42" t="s">
        <v>26</v>
      </c>
      <c r="E9" s="43">
        <f t="shared" ref="E9:E19" si="0">3*F9</f>
        <v>2532</v>
      </c>
      <c r="F9" s="43">
        <v>844</v>
      </c>
      <c r="G9" s="44"/>
      <c r="I9" s="60"/>
    </row>
    <row r="10" spans="1:28" s="4" customFormat="1" x14ac:dyDescent="0.25">
      <c r="A10" s="76"/>
      <c r="B10" s="54"/>
      <c r="C10" s="28">
        <v>3</v>
      </c>
      <c r="D10" s="42" t="s">
        <v>8</v>
      </c>
      <c r="E10" s="43">
        <f t="shared" si="0"/>
        <v>951</v>
      </c>
      <c r="F10" s="43">
        <v>317</v>
      </c>
      <c r="G10" s="44"/>
      <c r="I10" s="60"/>
    </row>
    <row r="11" spans="1:28" s="4" customFormat="1" x14ac:dyDescent="0.25">
      <c r="A11" s="76"/>
      <c r="B11" s="54"/>
      <c r="C11" s="28">
        <v>4</v>
      </c>
      <c r="D11" s="42" t="s">
        <v>17</v>
      </c>
      <c r="E11" s="43">
        <f t="shared" si="0"/>
        <v>1008</v>
      </c>
      <c r="F11" s="43">
        <v>336</v>
      </c>
      <c r="G11" s="44"/>
      <c r="I11" s="60"/>
    </row>
    <row r="12" spans="1:28" s="4" customFormat="1" x14ac:dyDescent="0.25">
      <c r="A12" s="76"/>
      <c r="B12" s="54"/>
      <c r="C12" s="28">
        <v>5</v>
      </c>
      <c r="D12" s="42" t="s">
        <v>13</v>
      </c>
      <c r="E12" s="43">
        <f t="shared" si="0"/>
        <v>1623</v>
      </c>
      <c r="F12" s="43">
        <v>541</v>
      </c>
      <c r="G12" s="44"/>
      <c r="I12" s="60"/>
    </row>
    <row r="13" spans="1:28" s="4" customFormat="1" x14ac:dyDescent="0.25">
      <c r="A13" s="76"/>
      <c r="B13" s="54"/>
      <c r="C13" s="28">
        <v>6</v>
      </c>
      <c r="D13" s="42" t="s">
        <v>78</v>
      </c>
      <c r="E13" s="43">
        <f t="shared" si="0"/>
        <v>600</v>
      </c>
      <c r="F13" s="43">
        <v>200</v>
      </c>
      <c r="G13" s="44"/>
      <c r="I13" s="60"/>
    </row>
    <row r="14" spans="1:28" s="4" customFormat="1" x14ac:dyDescent="0.25">
      <c r="A14" s="76"/>
      <c r="B14" s="54"/>
      <c r="C14" s="28">
        <v>7</v>
      </c>
      <c r="D14" s="42" t="s">
        <v>16</v>
      </c>
      <c r="E14" s="43">
        <f t="shared" si="0"/>
        <v>630</v>
      </c>
      <c r="F14" s="43">
        <v>210</v>
      </c>
      <c r="G14" s="44"/>
      <c r="I14" s="60"/>
    </row>
    <row r="15" spans="1:28" s="4" customFormat="1" x14ac:dyDescent="0.25">
      <c r="A15" s="76"/>
      <c r="B15" s="54"/>
      <c r="C15" s="28">
        <v>8</v>
      </c>
      <c r="D15" s="42" t="s">
        <v>91</v>
      </c>
      <c r="E15" s="43">
        <f t="shared" si="0"/>
        <v>300</v>
      </c>
      <c r="F15" s="43">
        <v>100</v>
      </c>
      <c r="G15" s="69"/>
      <c r="I15" s="60"/>
    </row>
    <row r="16" spans="1:28" s="4" customFormat="1" x14ac:dyDescent="0.25">
      <c r="A16" s="76"/>
      <c r="B16" s="54"/>
      <c r="C16" s="28">
        <v>9</v>
      </c>
      <c r="D16" s="42" t="s">
        <v>94</v>
      </c>
      <c r="E16" s="43">
        <f t="shared" si="0"/>
        <v>900</v>
      </c>
      <c r="F16" s="43">
        <v>300</v>
      </c>
      <c r="G16" s="69"/>
      <c r="I16" s="60"/>
    </row>
    <row r="17" spans="1:28" s="4" customFormat="1" x14ac:dyDescent="0.25">
      <c r="A17" s="76"/>
      <c r="B17" s="54"/>
      <c r="C17" s="28">
        <v>10</v>
      </c>
      <c r="D17" s="42" t="s">
        <v>105</v>
      </c>
      <c r="E17" s="43">
        <f t="shared" si="0"/>
        <v>750</v>
      </c>
      <c r="F17" s="43">
        <v>250</v>
      </c>
      <c r="G17" s="69"/>
      <c r="I17" s="60"/>
    </row>
    <row r="18" spans="1:28" s="4" customFormat="1" x14ac:dyDescent="0.25">
      <c r="A18" s="76"/>
      <c r="B18" s="54"/>
      <c r="C18" s="37">
        <v>11</v>
      </c>
      <c r="D18" s="96" t="s">
        <v>42</v>
      </c>
      <c r="E18" s="43">
        <f t="shared" si="0"/>
        <v>900</v>
      </c>
      <c r="F18" s="92">
        <v>300</v>
      </c>
      <c r="G18" s="69"/>
      <c r="I18" s="60"/>
    </row>
    <row r="19" spans="1:28" s="4" customFormat="1" x14ac:dyDescent="0.25">
      <c r="A19" s="76"/>
      <c r="B19" s="54"/>
      <c r="C19" s="37">
        <v>12</v>
      </c>
      <c r="D19" s="96" t="s">
        <v>129</v>
      </c>
      <c r="E19" s="139">
        <f t="shared" si="0"/>
        <v>150</v>
      </c>
      <c r="F19" s="92">
        <v>50</v>
      </c>
      <c r="G19" s="69"/>
      <c r="I19" s="60"/>
    </row>
    <row r="20" spans="1:28" s="22" customFormat="1" ht="18.75" customHeight="1" x14ac:dyDescent="0.25">
      <c r="A20" s="35"/>
      <c r="B20" s="55"/>
      <c r="C20" s="154" t="s">
        <v>1</v>
      </c>
      <c r="D20" s="154"/>
      <c r="E20" s="97">
        <f>SUM(E8:E18)</f>
        <v>12156</v>
      </c>
      <c r="F20" s="97">
        <f>SUM(F8:F19)</f>
        <v>4102</v>
      </c>
      <c r="G20" s="30"/>
      <c r="I20" s="61"/>
    </row>
    <row r="21" spans="1:28" s="12" customFormat="1" x14ac:dyDescent="0.25">
      <c r="A21" s="75">
        <v>2</v>
      </c>
      <c r="B21" s="56" t="s">
        <v>11</v>
      </c>
      <c r="C21" s="26">
        <v>1</v>
      </c>
      <c r="D21" s="131" t="s">
        <v>12</v>
      </c>
      <c r="E21" s="26">
        <v>2520</v>
      </c>
      <c r="F21" s="26">
        <v>655</v>
      </c>
      <c r="G21" s="47"/>
      <c r="H21" s="4"/>
      <c r="I21" s="60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s="12" customFormat="1" x14ac:dyDescent="0.25">
      <c r="A22" s="76"/>
      <c r="B22" s="56"/>
      <c r="C22" s="43">
        <v>2</v>
      </c>
      <c r="D22" s="140" t="s">
        <v>14</v>
      </c>
      <c r="E22" s="43">
        <v>1950</v>
      </c>
      <c r="F22" s="43">
        <v>540</v>
      </c>
      <c r="G22" s="44"/>
      <c r="H22" s="4"/>
      <c r="I22" s="60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s="12" customFormat="1" x14ac:dyDescent="0.25">
      <c r="A23" s="76"/>
      <c r="B23" s="56"/>
      <c r="C23" s="11">
        <v>3</v>
      </c>
      <c r="D23" s="5" t="s">
        <v>15</v>
      </c>
      <c r="E23" s="122">
        <v>758</v>
      </c>
      <c r="F23" s="8">
        <v>250</v>
      </c>
      <c r="G23" s="69"/>
      <c r="H23" s="4"/>
      <c r="I23" s="60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s="12" customFormat="1" x14ac:dyDescent="0.25">
      <c r="A24" s="76"/>
      <c r="B24" s="56"/>
      <c r="C24" s="11">
        <v>4</v>
      </c>
      <c r="D24" s="5" t="s">
        <v>79</v>
      </c>
      <c r="E24" s="122">
        <v>500</v>
      </c>
      <c r="F24" s="8">
        <v>225</v>
      </c>
      <c r="G24" s="44"/>
      <c r="H24" s="4"/>
      <c r="I24" s="6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s="12" customFormat="1" x14ac:dyDescent="0.25">
      <c r="A25" s="76"/>
      <c r="B25" s="56"/>
      <c r="C25" s="11">
        <v>5</v>
      </c>
      <c r="D25" s="5" t="s">
        <v>86</v>
      </c>
      <c r="E25" s="11">
        <f>3*F25</f>
        <v>645</v>
      </c>
      <c r="F25" s="122">
        <v>215</v>
      </c>
      <c r="G25" s="44"/>
      <c r="H25" s="4"/>
      <c r="I25" s="6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s="12" customFormat="1" x14ac:dyDescent="0.25">
      <c r="A26" s="76"/>
      <c r="B26" s="56"/>
      <c r="C26" s="11">
        <v>6</v>
      </c>
      <c r="D26" s="5" t="s">
        <v>87</v>
      </c>
      <c r="E26" s="11">
        <f t="shared" ref="E26" si="1">3*F26</f>
        <v>750</v>
      </c>
      <c r="F26" s="122">
        <v>250</v>
      </c>
      <c r="G26" s="41"/>
      <c r="H26" s="4"/>
      <c r="I26" s="60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s="12" customFormat="1" x14ac:dyDescent="0.25">
      <c r="A27" s="76"/>
      <c r="B27" s="56"/>
      <c r="C27" s="126">
        <v>7</v>
      </c>
      <c r="D27" s="118" t="s">
        <v>104</v>
      </c>
      <c r="E27" s="126">
        <f>4*F27</f>
        <v>1800</v>
      </c>
      <c r="F27" s="119">
        <v>450</v>
      </c>
      <c r="G27" s="41"/>
      <c r="H27" s="4"/>
      <c r="I27" s="6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s="32" customFormat="1" ht="18" customHeight="1" x14ac:dyDescent="0.25">
      <c r="A28" s="35"/>
      <c r="B28" s="55"/>
      <c r="C28" s="154"/>
      <c r="D28" s="154"/>
      <c r="E28" s="31">
        <f>SUM(E21:E27)</f>
        <v>8923</v>
      </c>
      <c r="F28" s="31">
        <f>SUM(F21:F27)</f>
        <v>2585</v>
      </c>
      <c r="G28" s="30"/>
      <c r="H28" s="22"/>
      <c r="I28" s="61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x14ac:dyDescent="0.25">
      <c r="A29" s="73">
        <v>3</v>
      </c>
      <c r="B29" s="53" t="s">
        <v>2</v>
      </c>
      <c r="C29" s="37">
        <v>1</v>
      </c>
      <c r="D29" s="1" t="s">
        <v>3</v>
      </c>
      <c r="E29" s="2">
        <f>3*F29</f>
        <v>1812</v>
      </c>
      <c r="F29" s="2">
        <v>604</v>
      </c>
      <c r="G29" s="69"/>
      <c r="H29" s="4"/>
      <c r="I29" s="60"/>
      <c r="J29" s="4"/>
      <c r="K29" s="1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5">
      <c r="A30" s="73"/>
      <c r="B30" s="54"/>
      <c r="C30" s="28">
        <v>2</v>
      </c>
      <c r="D30" s="1" t="s">
        <v>4</v>
      </c>
      <c r="E30" s="2">
        <f t="shared" ref="E30:E34" si="2">3*F30</f>
        <v>900</v>
      </c>
      <c r="F30" s="2">
        <v>300</v>
      </c>
      <c r="G30" s="44"/>
      <c r="H30" s="4"/>
      <c r="I30" s="60"/>
      <c r="J30" s="4"/>
      <c r="K30" s="1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5">
      <c r="A31" s="73"/>
      <c r="B31" s="54"/>
      <c r="C31" s="37">
        <v>3</v>
      </c>
      <c r="D31" s="1" t="s">
        <v>6</v>
      </c>
      <c r="E31" s="2">
        <v>1250</v>
      </c>
      <c r="F31" s="2">
        <v>509</v>
      </c>
      <c r="G31" s="44"/>
      <c r="H31" s="4"/>
      <c r="I31" s="60"/>
      <c r="J31" s="4"/>
      <c r="K31" s="1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s="91" customFormat="1" x14ac:dyDescent="0.25">
      <c r="A32" s="73"/>
      <c r="B32" s="54"/>
      <c r="C32" s="28">
        <v>4</v>
      </c>
      <c r="D32" s="6" t="s">
        <v>5</v>
      </c>
      <c r="E32" s="2">
        <f t="shared" si="2"/>
        <v>390</v>
      </c>
      <c r="F32" s="2">
        <v>130</v>
      </c>
      <c r="G32" s="44"/>
      <c r="H32" s="4"/>
      <c r="I32" s="60"/>
      <c r="J32" s="4"/>
      <c r="K32" s="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s="91" customFormat="1" x14ac:dyDescent="0.25">
      <c r="A33" s="73"/>
      <c r="B33" s="54"/>
      <c r="C33" s="37">
        <v>5</v>
      </c>
      <c r="D33" s="6" t="s">
        <v>39</v>
      </c>
      <c r="E33" s="2">
        <f t="shared" si="2"/>
        <v>900</v>
      </c>
      <c r="F33" s="2">
        <v>300</v>
      </c>
      <c r="G33" s="44"/>
      <c r="H33" s="4"/>
      <c r="I33" s="60"/>
      <c r="J33" s="4"/>
      <c r="K33" s="6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s="93" customFormat="1" x14ac:dyDescent="0.25">
      <c r="A34" s="73"/>
      <c r="B34" s="54"/>
      <c r="C34" s="28">
        <v>6</v>
      </c>
      <c r="D34" s="6" t="s">
        <v>40</v>
      </c>
      <c r="E34" s="2">
        <f t="shared" si="2"/>
        <v>657</v>
      </c>
      <c r="F34" s="2">
        <v>219</v>
      </c>
      <c r="G34" s="44"/>
      <c r="H34" s="4"/>
      <c r="I34" s="60"/>
      <c r="J34" s="4"/>
      <c r="K34" s="6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s="93" customFormat="1" x14ac:dyDescent="0.25">
      <c r="A35" s="73"/>
      <c r="B35" s="54"/>
      <c r="C35" s="38">
        <v>7</v>
      </c>
      <c r="D35" s="6" t="s">
        <v>41</v>
      </c>
      <c r="E35" s="2">
        <v>994</v>
      </c>
      <c r="F35" s="2">
        <v>429</v>
      </c>
      <c r="G35" s="41"/>
      <c r="H35" s="4"/>
      <c r="I35" s="60"/>
      <c r="J35" s="4"/>
      <c r="K35" s="6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15" customFormat="1" ht="17.25" customHeight="1" x14ac:dyDescent="0.25">
      <c r="A36" s="77"/>
      <c r="B36" s="57"/>
      <c r="C36" s="154" t="s">
        <v>1</v>
      </c>
      <c r="D36" s="154"/>
      <c r="E36" s="31">
        <f>SUM(E29:E35)</f>
        <v>6903</v>
      </c>
      <c r="F36" s="31">
        <f>SUM(F29:F35)</f>
        <v>2491</v>
      </c>
      <c r="G36" s="30"/>
      <c r="H36" s="22"/>
      <c r="I36" s="61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</row>
    <row r="37" spans="1:28" s="15" customFormat="1" ht="16.5" customHeight="1" x14ac:dyDescent="0.25">
      <c r="A37" s="71">
        <v>4</v>
      </c>
      <c r="B37" s="72" t="s">
        <v>35</v>
      </c>
      <c r="C37" s="87">
        <v>1</v>
      </c>
      <c r="D37" s="88" t="s">
        <v>7</v>
      </c>
      <c r="E37" s="87">
        <f>F37*3</f>
        <v>1065</v>
      </c>
      <c r="F37" s="87">
        <v>355</v>
      </c>
      <c r="G37" s="113"/>
      <c r="H37" s="22"/>
      <c r="I37" s="61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</row>
    <row r="38" spans="1:28" s="15" customFormat="1" ht="16.5" customHeight="1" x14ac:dyDescent="0.25">
      <c r="A38" s="73"/>
      <c r="B38" s="74"/>
      <c r="C38" s="115">
        <v>2</v>
      </c>
      <c r="D38" s="114" t="s">
        <v>53</v>
      </c>
      <c r="E38" s="87">
        <f>F38*3</f>
        <v>1077</v>
      </c>
      <c r="F38" s="115">
        <v>359</v>
      </c>
      <c r="G38" s="116"/>
      <c r="H38" s="22"/>
      <c r="I38" s="61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s="15" customFormat="1" ht="18.75" customHeight="1" x14ac:dyDescent="0.25">
      <c r="A39" s="35"/>
      <c r="B39" s="58"/>
      <c r="C39" s="151" t="s">
        <v>1</v>
      </c>
      <c r="D39" s="152"/>
      <c r="E39" s="34">
        <f>SUM(E37:E38)</f>
        <v>2142</v>
      </c>
      <c r="F39" s="34">
        <f>SUM(F37:F38)</f>
        <v>714</v>
      </c>
      <c r="G39" s="30"/>
      <c r="I39" s="63"/>
    </row>
    <row r="40" spans="1:28" ht="17.25" customHeight="1" x14ac:dyDescent="0.25">
      <c r="A40" s="75">
        <v>5</v>
      </c>
      <c r="B40" s="72" t="s">
        <v>10</v>
      </c>
      <c r="C40" s="46">
        <v>1</v>
      </c>
      <c r="D40" s="89" t="s">
        <v>37</v>
      </c>
      <c r="E40" s="141">
        <v>800</v>
      </c>
      <c r="F40" s="27">
        <v>300</v>
      </c>
      <c r="G40" s="40"/>
    </row>
    <row r="41" spans="1:28" ht="17.25" customHeight="1" x14ac:dyDescent="0.25">
      <c r="A41" s="76"/>
      <c r="B41" s="74"/>
      <c r="C41" s="45">
        <v>2</v>
      </c>
      <c r="D41" s="105" t="s">
        <v>42</v>
      </c>
      <c r="E41" s="28">
        <f t="shared" ref="E41:E49" si="3">3*F41</f>
        <v>1200</v>
      </c>
      <c r="F41" s="28">
        <v>400</v>
      </c>
      <c r="G41" s="44"/>
    </row>
    <row r="42" spans="1:28" s="95" customFormat="1" ht="17.25" customHeight="1" x14ac:dyDescent="0.25">
      <c r="A42" s="76"/>
      <c r="B42" s="74"/>
      <c r="C42" s="45">
        <v>3</v>
      </c>
      <c r="D42" s="106" t="s">
        <v>43</v>
      </c>
      <c r="E42" s="28">
        <v>2046</v>
      </c>
      <c r="F42" s="28">
        <v>745</v>
      </c>
      <c r="G42" s="44"/>
      <c r="I42" s="62"/>
    </row>
    <row r="43" spans="1:28" s="98" customFormat="1" ht="17.25" customHeight="1" x14ac:dyDescent="0.25">
      <c r="A43" s="76"/>
      <c r="B43" s="74"/>
      <c r="C43" s="45">
        <v>4</v>
      </c>
      <c r="D43" s="106" t="s">
        <v>51</v>
      </c>
      <c r="E43" s="28">
        <f t="shared" si="3"/>
        <v>900</v>
      </c>
      <c r="F43" s="28">
        <v>300</v>
      </c>
      <c r="G43" s="44"/>
      <c r="I43" s="62"/>
    </row>
    <row r="44" spans="1:28" s="102" customFormat="1" ht="17.25" customHeight="1" x14ac:dyDescent="0.25">
      <c r="A44" s="76"/>
      <c r="B44" s="74"/>
      <c r="C44" s="45">
        <v>5</v>
      </c>
      <c r="D44" s="106" t="s">
        <v>63</v>
      </c>
      <c r="E44" s="28">
        <v>500</v>
      </c>
      <c r="F44" s="45">
        <v>200</v>
      </c>
      <c r="G44" s="44"/>
      <c r="I44" s="62"/>
    </row>
    <row r="45" spans="1:28" s="102" customFormat="1" ht="17.25" customHeight="1" x14ac:dyDescent="0.25">
      <c r="A45" s="76"/>
      <c r="B45" s="74"/>
      <c r="C45" s="123">
        <v>6</v>
      </c>
      <c r="D45" s="124" t="s">
        <v>68</v>
      </c>
      <c r="E45" s="28">
        <f t="shared" si="3"/>
        <v>1500</v>
      </c>
      <c r="F45" s="45">
        <v>500</v>
      </c>
      <c r="G45" s="44"/>
      <c r="I45" s="62"/>
    </row>
    <row r="46" spans="1:28" s="102" customFormat="1" ht="17.25" customHeight="1" x14ac:dyDescent="0.25">
      <c r="A46" s="76"/>
      <c r="B46" s="74"/>
      <c r="C46" s="45">
        <v>7</v>
      </c>
      <c r="D46" s="106" t="s">
        <v>72</v>
      </c>
      <c r="E46" s="28">
        <v>1000</v>
      </c>
      <c r="F46" s="45">
        <v>300</v>
      </c>
      <c r="G46" s="44"/>
      <c r="I46" s="62"/>
    </row>
    <row r="47" spans="1:28" s="102" customFormat="1" ht="17.25" customHeight="1" x14ac:dyDescent="0.25">
      <c r="A47" s="76"/>
      <c r="B47" s="74"/>
      <c r="C47" s="123">
        <v>8</v>
      </c>
      <c r="D47" s="6" t="s">
        <v>90</v>
      </c>
      <c r="E47" s="28">
        <f>3*F47</f>
        <v>1500</v>
      </c>
      <c r="F47" s="45">
        <v>500</v>
      </c>
      <c r="G47" s="69"/>
      <c r="I47" s="62"/>
    </row>
    <row r="48" spans="1:28" s="102" customFormat="1" ht="17.25" customHeight="1" x14ac:dyDescent="0.25">
      <c r="A48" s="76"/>
      <c r="B48" s="74"/>
      <c r="C48" s="45">
        <v>9</v>
      </c>
      <c r="D48" s="129" t="s">
        <v>103</v>
      </c>
      <c r="E48" s="28">
        <f t="shared" si="3"/>
        <v>1104</v>
      </c>
      <c r="F48" s="45">
        <v>368</v>
      </c>
      <c r="G48" s="69"/>
      <c r="I48" s="62"/>
    </row>
    <row r="49" spans="1:9" s="102" customFormat="1" ht="17.25" customHeight="1" x14ac:dyDescent="0.25">
      <c r="A49" s="76"/>
      <c r="B49" s="74"/>
      <c r="C49" s="45">
        <v>10</v>
      </c>
      <c r="D49" s="129" t="s">
        <v>109</v>
      </c>
      <c r="E49" s="28">
        <f t="shared" si="3"/>
        <v>1056</v>
      </c>
      <c r="F49" s="45">
        <v>352</v>
      </c>
      <c r="G49" s="69"/>
      <c r="I49" s="62"/>
    </row>
    <row r="50" spans="1:9" s="102" customFormat="1" ht="17.25" customHeight="1" x14ac:dyDescent="0.25">
      <c r="A50" s="76"/>
      <c r="B50" s="74"/>
      <c r="C50" s="112">
        <v>11</v>
      </c>
      <c r="D50" s="130" t="s">
        <v>120</v>
      </c>
      <c r="E50" s="108">
        <f>3*F50</f>
        <v>600</v>
      </c>
      <c r="F50" s="108">
        <v>200</v>
      </c>
      <c r="G50" s="69"/>
      <c r="I50" s="62"/>
    </row>
    <row r="51" spans="1:9" s="15" customFormat="1" ht="18" customHeight="1" x14ac:dyDescent="0.25">
      <c r="A51" s="35"/>
      <c r="B51" s="55"/>
      <c r="C51" s="151" t="s">
        <v>1</v>
      </c>
      <c r="D51" s="152"/>
      <c r="E51" s="33">
        <f>SUM(E40:E50)</f>
        <v>12206</v>
      </c>
      <c r="F51" s="33">
        <f>SUM(F40:F50)</f>
        <v>4165</v>
      </c>
      <c r="G51" s="30"/>
      <c r="I51" s="63"/>
    </row>
    <row r="52" spans="1:9" x14ac:dyDescent="0.25">
      <c r="A52" s="75">
        <v>6</v>
      </c>
      <c r="B52" s="72" t="s">
        <v>33</v>
      </c>
      <c r="C52" s="109">
        <v>1</v>
      </c>
      <c r="D52" s="110" t="s">
        <v>38</v>
      </c>
      <c r="E52" s="109">
        <v>1232</v>
      </c>
      <c r="F52" s="109">
        <v>512</v>
      </c>
      <c r="G52" s="47"/>
    </row>
    <row r="53" spans="1:9" s="102" customFormat="1" x14ac:dyDescent="0.25">
      <c r="A53" s="76"/>
      <c r="B53" s="74"/>
      <c r="C53" s="123">
        <v>2</v>
      </c>
      <c r="D53" s="136" t="s">
        <v>77</v>
      </c>
      <c r="E53" s="123">
        <f>3*F53</f>
        <v>675</v>
      </c>
      <c r="F53" s="123">
        <v>225</v>
      </c>
      <c r="G53" s="69"/>
      <c r="I53" s="62"/>
    </row>
    <row r="54" spans="1:9" s="102" customFormat="1" x14ac:dyDescent="0.25">
      <c r="A54" s="76"/>
      <c r="B54" s="74"/>
      <c r="C54" s="45">
        <v>3</v>
      </c>
      <c r="D54" s="105" t="s">
        <v>113</v>
      </c>
      <c r="E54" s="45">
        <f>3*F54</f>
        <v>900</v>
      </c>
      <c r="F54" s="45">
        <v>300</v>
      </c>
      <c r="G54" s="44"/>
      <c r="I54" s="62"/>
    </row>
    <row r="55" spans="1:9" s="102" customFormat="1" x14ac:dyDescent="0.25">
      <c r="A55" s="76"/>
      <c r="B55" s="74"/>
      <c r="C55" s="45">
        <v>4</v>
      </c>
      <c r="D55" s="105" t="s">
        <v>118</v>
      </c>
      <c r="E55" s="45">
        <v>1000</v>
      </c>
      <c r="F55" s="45">
        <v>300</v>
      </c>
      <c r="G55" s="44"/>
      <c r="I55" s="62"/>
    </row>
    <row r="56" spans="1:9" s="102" customFormat="1" x14ac:dyDescent="0.25">
      <c r="A56" s="76"/>
      <c r="B56" s="74"/>
      <c r="C56" s="107">
        <v>5</v>
      </c>
      <c r="D56" s="111" t="s">
        <v>124</v>
      </c>
      <c r="E56" s="107">
        <f>3*F56</f>
        <v>825</v>
      </c>
      <c r="F56" s="107">
        <v>275</v>
      </c>
      <c r="G56" s="41"/>
      <c r="I56" s="62"/>
    </row>
    <row r="57" spans="1:9" s="15" customFormat="1" ht="19.5" customHeight="1" x14ac:dyDescent="0.25">
      <c r="A57" s="35"/>
      <c r="B57" s="55"/>
      <c r="C57" s="144" t="s">
        <v>1</v>
      </c>
      <c r="D57" s="144"/>
      <c r="E57" s="34">
        <f>SUM(E52:E56)</f>
        <v>4632</v>
      </c>
      <c r="F57" s="34">
        <f>SUM(F52:F56)</f>
        <v>1612</v>
      </c>
      <c r="G57" s="30"/>
      <c r="I57" s="63"/>
    </row>
    <row r="58" spans="1:9" s="15" customFormat="1" ht="19.5" customHeight="1" x14ac:dyDescent="0.25">
      <c r="A58" s="75">
        <v>7</v>
      </c>
      <c r="B58" s="72" t="s">
        <v>32</v>
      </c>
      <c r="C58" s="109">
        <v>1</v>
      </c>
      <c r="D58" s="110" t="s">
        <v>30</v>
      </c>
      <c r="E58" s="109">
        <v>650</v>
      </c>
      <c r="F58" s="109">
        <v>200</v>
      </c>
      <c r="G58" s="125"/>
      <c r="I58" s="63"/>
    </row>
    <row r="59" spans="1:9" s="15" customFormat="1" ht="19.5" customHeight="1" x14ac:dyDescent="0.25">
      <c r="A59" s="76"/>
      <c r="B59" s="74"/>
      <c r="C59" s="45">
        <v>2</v>
      </c>
      <c r="D59" s="105" t="s">
        <v>18</v>
      </c>
      <c r="E59" s="45">
        <v>840</v>
      </c>
      <c r="F59" s="45">
        <v>280</v>
      </c>
      <c r="G59" s="117"/>
      <c r="I59" s="63"/>
    </row>
    <row r="60" spans="1:9" s="15" customFormat="1" ht="19.5" customHeight="1" x14ac:dyDescent="0.25">
      <c r="A60" s="76"/>
      <c r="B60" s="74"/>
      <c r="C60" s="45">
        <v>3</v>
      </c>
      <c r="D60" s="105" t="s">
        <v>93</v>
      </c>
      <c r="E60" s="45">
        <v>1500</v>
      </c>
      <c r="F60" s="45">
        <v>449</v>
      </c>
      <c r="G60" s="117"/>
      <c r="I60" s="63"/>
    </row>
    <row r="61" spans="1:9" s="15" customFormat="1" ht="19.5" customHeight="1" x14ac:dyDescent="0.25">
      <c r="A61" s="76"/>
      <c r="B61" s="74"/>
      <c r="C61" s="45">
        <v>4</v>
      </c>
      <c r="D61" s="105" t="s">
        <v>106</v>
      </c>
      <c r="E61" s="45">
        <f>3*F61</f>
        <v>1095</v>
      </c>
      <c r="F61" s="45">
        <v>365</v>
      </c>
      <c r="G61" s="117"/>
      <c r="I61" s="63"/>
    </row>
    <row r="62" spans="1:9" s="15" customFormat="1" ht="19.5" customHeight="1" x14ac:dyDescent="0.25">
      <c r="A62" s="76"/>
      <c r="B62" s="74"/>
      <c r="C62" s="45">
        <v>5</v>
      </c>
      <c r="D62" s="105" t="s">
        <v>117</v>
      </c>
      <c r="E62" s="45">
        <f>3*F62</f>
        <v>1050</v>
      </c>
      <c r="F62" s="45">
        <v>350</v>
      </c>
      <c r="G62" s="94"/>
      <c r="I62" s="63"/>
    </row>
    <row r="63" spans="1:9" s="15" customFormat="1" ht="19.5" customHeight="1" x14ac:dyDescent="0.25">
      <c r="A63" s="76"/>
      <c r="B63" s="74"/>
      <c r="C63" s="107">
        <v>6</v>
      </c>
      <c r="D63" s="111" t="s">
        <v>123</v>
      </c>
      <c r="E63" s="107">
        <f>3*F63</f>
        <v>900</v>
      </c>
      <c r="F63" s="107">
        <v>300</v>
      </c>
      <c r="G63" s="94"/>
      <c r="I63" s="63"/>
    </row>
    <row r="64" spans="1:9" s="15" customFormat="1" ht="19.5" customHeight="1" x14ac:dyDescent="0.25">
      <c r="A64" s="35"/>
      <c r="B64" s="55"/>
      <c r="C64" s="144" t="s">
        <v>1</v>
      </c>
      <c r="D64" s="144"/>
      <c r="E64" s="34">
        <f>SUM(E58:E63)</f>
        <v>6035</v>
      </c>
      <c r="F64" s="34">
        <f>SUM(F58:F63)</f>
        <v>1944</v>
      </c>
      <c r="G64" s="94"/>
      <c r="I64" s="63"/>
    </row>
    <row r="65" spans="1:9" s="15" customFormat="1" ht="19.5" customHeight="1" x14ac:dyDescent="0.25">
      <c r="A65" s="75">
        <v>8</v>
      </c>
      <c r="B65" s="72" t="s">
        <v>44</v>
      </c>
      <c r="C65" s="109">
        <v>1</v>
      </c>
      <c r="D65" s="132" t="s">
        <v>133</v>
      </c>
      <c r="E65" s="109">
        <f>3*F65</f>
        <v>1095</v>
      </c>
      <c r="F65" s="109">
        <v>365</v>
      </c>
      <c r="G65" s="40"/>
      <c r="I65" s="63"/>
    </row>
    <row r="66" spans="1:9" s="15" customFormat="1" ht="19.5" customHeight="1" x14ac:dyDescent="0.25">
      <c r="A66" s="76"/>
      <c r="B66" s="74"/>
      <c r="C66" s="2">
        <v>2</v>
      </c>
      <c r="D66" s="1" t="s">
        <v>82</v>
      </c>
      <c r="E66" s="12">
        <f>3*F66</f>
        <v>900</v>
      </c>
      <c r="F66" s="2">
        <v>300</v>
      </c>
      <c r="G66" s="44"/>
      <c r="I66" s="63"/>
    </row>
    <row r="67" spans="1:9" s="15" customFormat="1" ht="19.5" customHeight="1" x14ac:dyDescent="0.25">
      <c r="A67" s="76"/>
      <c r="B67" s="74"/>
      <c r="C67" s="2">
        <v>3</v>
      </c>
      <c r="D67" s="1" t="s">
        <v>135</v>
      </c>
      <c r="E67" s="12">
        <f t="shared" ref="E67" si="4">3*F67</f>
        <v>675</v>
      </c>
      <c r="F67" s="2">
        <v>225</v>
      </c>
      <c r="G67" s="44"/>
      <c r="I67" s="63"/>
    </row>
    <row r="68" spans="1:9" s="15" customFormat="1" ht="19.5" customHeight="1" x14ac:dyDescent="0.25">
      <c r="A68" s="76"/>
      <c r="B68" s="74"/>
      <c r="C68" s="2">
        <v>4</v>
      </c>
      <c r="D68" s="1" t="s">
        <v>92</v>
      </c>
      <c r="E68" s="12">
        <f>3*F68</f>
        <v>1185</v>
      </c>
      <c r="F68" s="2">
        <v>395</v>
      </c>
      <c r="G68" s="44"/>
      <c r="I68" s="63"/>
    </row>
    <row r="69" spans="1:9" s="15" customFormat="1" ht="19.5" customHeight="1" x14ac:dyDescent="0.25">
      <c r="A69" s="76"/>
      <c r="B69" s="74"/>
      <c r="C69" s="103">
        <v>5</v>
      </c>
      <c r="D69" s="104" t="s">
        <v>122</v>
      </c>
      <c r="E69" s="17">
        <f>F69*2.5</f>
        <v>1250</v>
      </c>
      <c r="F69" s="103">
        <v>500</v>
      </c>
      <c r="G69" s="41"/>
      <c r="I69" s="63"/>
    </row>
    <row r="70" spans="1:9" s="15" customFormat="1" ht="19.5" customHeight="1" x14ac:dyDescent="0.25">
      <c r="A70" s="35"/>
      <c r="B70" s="55"/>
      <c r="C70" s="144" t="s">
        <v>1</v>
      </c>
      <c r="D70" s="144"/>
      <c r="E70" s="34">
        <f>SUM(E65:E69)</f>
        <v>5105</v>
      </c>
      <c r="F70" s="34">
        <f>SUM(F65:F69)</f>
        <v>1785</v>
      </c>
      <c r="G70" s="30"/>
      <c r="I70" s="63"/>
    </row>
    <row r="71" spans="1:9" s="15" customFormat="1" ht="19.5" customHeight="1" x14ac:dyDescent="0.25">
      <c r="A71" s="75">
        <v>9</v>
      </c>
      <c r="B71" s="72" t="s">
        <v>45</v>
      </c>
      <c r="C71" s="29">
        <v>1</v>
      </c>
      <c r="D71" s="39" t="s">
        <v>46</v>
      </c>
      <c r="E71" s="29">
        <v>780</v>
      </c>
      <c r="F71" s="29">
        <v>350</v>
      </c>
      <c r="G71" s="25"/>
      <c r="I71" s="63"/>
    </row>
    <row r="72" spans="1:9" s="15" customFormat="1" ht="19.5" customHeight="1" x14ac:dyDescent="0.25">
      <c r="A72" s="35"/>
      <c r="B72" s="55"/>
      <c r="C72" s="144" t="s">
        <v>1</v>
      </c>
      <c r="D72" s="144"/>
      <c r="E72" s="34">
        <f t="shared" ref="E72:F72" si="5">SUM(E71:E71)</f>
        <v>780</v>
      </c>
      <c r="F72" s="34">
        <f t="shared" si="5"/>
        <v>350</v>
      </c>
      <c r="G72" s="30"/>
      <c r="I72" s="63"/>
    </row>
    <row r="73" spans="1:9" s="15" customFormat="1" ht="19.5" customHeight="1" x14ac:dyDescent="0.25">
      <c r="A73" s="75">
        <v>10</v>
      </c>
      <c r="B73" s="72" t="s">
        <v>47</v>
      </c>
      <c r="C73" s="109">
        <v>1</v>
      </c>
      <c r="D73" s="110" t="s">
        <v>50</v>
      </c>
      <c r="E73" s="109">
        <v>875</v>
      </c>
      <c r="F73" s="109">
        <v>395</v>
      </c>
      <c r="G73" s="40"/>
      <c r="I73" s="63"/>
    </row>
    <row r="74" spans="1:9" s="15" customFormat="1" ht="19.5" customHeight="1" x14ac:dyDescent="0.25">
      <c r="A74" s="76"/>
      <c r="B74" s="74"/>
      <c r="C74" s="45">
        <v>2</v>
      </c>
      <c r="D74" s="105" t="s">
        <v>52</v>
      </c>
      <c r="E74" s="45">
        <v>900</v>
      </c>
      <c r="F74" s="45">
        <v>300</v>
      </c>
      <c r="G74" s="44"/>
      <c r="I74" s="63"/>
    </row>
    <row r="75" spans="1:9" s="15" customFormat="1" ht="19.5" customHeight="1" x14ac:dyDescent="0.25">
      <c r="A75" s="76"/>
      <c r="B75" s="74"/>
      <c r="C75" s="45">
        <v>3</v>
      </c>
      <c r="D75" s="105" t="s">
        <v>102</v>
      </c>
      <c r="E75" s="45">
        <f>3*F75</f>
        <v>801</v>
      </c>
      <c r="F75" s="45">
        <v>267</v>
      </c>
      <c r="G75" s="44"/>
      <c r="I75" s="63"/>
    </row>
    <row r="76" spans="1:9" s="15" customFormat="1" ht="19.5" customHeight="1" x14ac:dyDescent="0.25">
      <c r="A76" s="76"/>
      <c r="B76" s="74"/>
      <c r="C76" s="45">
        <v>4</v>
      </c>
      <c r="D76" s="105" t="s">
        <v>110</v>
      </c>
      <c r="E76" s="45">
        <f>3*F76</f>
        <v>900</v>
      </c>
      <c r="F76" s="45">
        <v>300</v>
      </c>
      <c r="G76" s="44"/>
      <c r="I76" s="63"/>
    </row>
    <row r="77" spans="1:9" s="15" customFormat="1" ht="19.5" customHeight="1" x14ac:dyDescent="0.25">
      <c r="A77" s="76"/>
      <c r="B77" s="74"/>
      <c r="C77" s="45">
        <v>5</v>
      </c>
      <c r="D77" s="105" t="s">
        <v>119</v>
      </c>
      <c r="E77" s="45">
        <f>3*F77</f>
        <v>300</v>
      </c>
      <c r="F77" s="45">
        <v>100</v>
      </c>
      <c r="G77" s="44"/>
      <c r="I77" s="63"/>
    </row>
    <row r="78" spans="1:9" s="15" customFormat="1" ht="19.5" customHeight="1" x14ac:dyDescent="0.25">
      <c r="A78" s="76"/>
      <c r="B78" s="74"/>
      <c r="C78" s="107">
        <v>6</v>
      </c>
      <c r="D78" s="111" t="s">
        <v>126</v>
      </c>
      <c r="E78" s="107">
        <f>3*F78</f>
        <v>765</v>
      </c>
      <c r="F78" s="107">
        <v>255</v>
      </c>
      <c r="G78" s="41"/>
      <c r="I78" s="63"/>
    </row>
    <row r="79" spans="1:9" s="15" customFormat="1" ht="19.5" customHeight="1" x14ac:dyDescent="0.25">
      <c r="A79" s="35"/>
      <c r="B79" s="55"/>
      <c r="C79" s="144" t="s">
        <v>1</v>
      </c>
      <c r="D79" s="144"/>
      <c r="E79" s="34">
        <f>SUM(E73:E78)</f>
        <v>4541</v>
      </c>
      <c r="F79" s="34">
        <f>SUM(F73:F78)</f>
        <v>1617</v>
      </c>
      <c r="G79" s="30"/>
      <c r="I79" s="63"/>
    </row>
    <row r="80" spans="1:9" s="15" customFormat="1" ht="19.5" customHeight="1" x14ac:dyDescent="0.25">
      <c r="A80" s="75">
        <v>11</v>
      </c>
      <c r="B80" s="72" t="s">
        <v>48</v>
      </c>
      <c r="C80" s="46">
        <v>1</v>
      </c>
      <c r="D80" s="89" t="s">
        <v>49</v>
      </c>
      <c r="E80" s="46">
        <v>1255</v>
      </c>
      <c r="F80" s="46">
        <v>451</v>
      </c>
      <c r="G80" s="47"/>
      <c r="I80" s="63"/>
    </row>
    <row r="81" spans="1:9" s="15" customFormat="1" ht="19.5" customHeight="1" x14ac:dyDescent="0.25">
      <c r="A81" s="76"/>
      <c r="B81" s="74"/>
      <c r="C81" s="45">
        <v>2</v>
      </c>
      <c r="D81" s="105" t="s">
        <v>112</v>
      </c>
      <c r="E81" s="45">
        <f>3*F81</f>
        <v>1200</v>
      </c>
      <c r="F81" s="45">
        <v>400</v>
      </c>
      <c r="G81" s="44"/>
      <c r="I81" s="63"/>
    </row>
    <row r="82" spans="1:9" s="15" customFormat="1" ht="19.5" customHeight="1" x14ac:dyDescent="0.25">
      <c r="A82" s="76"/>
      <c r="B82" s="74"/>
      <c r="C82" s="107">
        <v>3</v>
      </c>
      <c r="D82" s="111" t="s">
        <v>134</v>
      </c>
      <c r="E82" s="107">
        <f>3*F82</f>
        <v>360</v>
      </c>
      <c r="F82" s="107">
        <v>120</v>
      </c>
      <c r="G82" s="41"/>
      <c r="I82" s="63"/>
    </row>
    <row r="83" spans="1:9" s="15" customFormat="1" ht="19.5" customHeight="1" x14ac:dyDescent="0.25">
      <c r="A83" s="35"/>
      <c r="B83" s="55"/>
      <c r="C83" s="144" t="s">
        <v>1</v>
      </c>
      <c r="D83" s="144"/>
      <c r="E83" s="34">
        <f>SUM(E80:E82)</f>
        <v>2815</v>
      </c>
      <c r="F83" s="34">
        <f>SUM(F80:F82)</f>
        <v>971</v>
      </c>
      <c r="G83" s="30"/>
      <c r="I83" s="63"/>
    </row>
    <row r="84" spans="1:9" s="15" customFormat="1" ht="19.5" customHeight="1" x14ac:dyDescent="0.25">
      <c r="A84" s="75">
        <v>12</v>
      </c>
      <c r="B84" s="72" t="s">
        <v>54</v>
      </c>
      <c r="C84" s="109">
        <v>1</v>
      </c>
      <c r="D84" s="110" t="s">
        <v>55</v>
      </c>
      <c r="E84" s="109">
        <v>1042</v>
      </c>
      <c r="F84" s="109">
        <v>400</v>
      </c>
      <c r="G84" s="40"/>
      <c r="I84" s="63"/>
    </row>
    <row r="85" spans="1:9" s="15" customFormat="1" ht="19.5" customHeight="1" x14ac:dyDescent="0.25">
      <c r="A85" s="76"/>
      <c r="B85" s="74"/>
      <c r="C85" s="45">
        <v>2</v>
      </c>
      <c r="D85" s="105" t="s">
        <v>83</v>
      </c>
      <c r="E85" s="12">
        <f>3*F85</f>
        <v>1125</v>
      </c>
      <c r="F85" s="2">
        <v>375</v>
      </c>
      <c r="G85" s="44"/>
      <c r="I85" s="63"/>
    </row>
    <row r="86" spans="1:9" s="15" customFormat="1" ht="19.5" customHeight="1" x14ac:dyDescent="0.25">
      <c r="A86" s="76"/>
      <c r="B86" s="74"/>
      <c r="C86" s="45">
        <v>3</v>
      </c>
      <c r="D86" s="105" t="s">
        <v>71</v>
      </c>
      <c r="E86" s="12">
        <f>3*F86</f>
        <v>1095</v>
      </c>
      <c r="F86" s="45">
        <v>365</v>
      </c>
      <c r="G86" s="44"/>
      <c r="I86" s="63"/>
    </row>
    <row r="87" spans="1:9" s="15" customFormat="1" ht="19.5" customHeight="1" x14ac:dyDescent="0.25">
      <c r="A87" s="76"/>
      <c r="B87" s="74"/>
      <c r="C87" s="107">
        <v>4</v>
      </c>
      <c r="D87" s="111" t="s">
        <v>100</v>
      </c>
      <c r="E87" s="4">
        <f>3*F87</f>
        <v>636</v>
      </c>
      <c r="F87" s="107">
        <v>212</v>
      </c>
      <c r="G87" s="41"/>
      <c r="I87" s="63"/>
    </row>
    <row r="88" spans="1:9" s="15" customFormat="1" ht="19.5" customHeight="1" x14ac:dyDescent="0.25">
      <c r="A88" s="35"/>
      <c r="B88" s="55"/>
      <c r="C88" s="144" t="s">
        <v>1</v>
      </c>
      <c r="D88" s="144"/>
      <c r="E88" s="34">
        <f>SUM(E84:E87)</f>
        <v>3898</v>
      </c>
      <c r="F88" s="34">
        <f>SUM(F84:F87)</f>
        <v>1352</v>
      </c>
      <c r="G88" s="30"/>
      <c r="I88" s="63"/>
    </row>
    <row r="89" spans="1:9" s="15" customFormat="1" ht="19.5" customHeight="1" x14ac:dyDescent="0.25">
      <c r="A89" s="75">
        <v>13</v>
      </c>
      <c r="B89" s="72" t="s">
        <v>56</v>
      </c>
      <c r="C89" s="109">
        <v>1</v>
      </c>
      <c r="D89" s="110" t="s">
        <v>57</v>
      </c>
      <c r="E89" s="109">
        <f>3*F89</f>
        <v>1077</v>
      </c>
      <c r="F89" s="109">
        <v>359</v>
      </c>
      <c r="G89" s="40"/>
      <c r="I89" s="63"/>
    </row>
    <row r="90" spans="1:9" s="15" customFormat="1" ht="19.5" customHeight="1" x14ac:dyDescent="0.25">
      <c r="A90" s="76"/>
      <c r="B90" s="74"/>
      <c r="C90" s="45">
        <v>2</v>
      </c>
      <c r="D90" s="105" t="s">
        <v>58</v>
      </c>
      <c r="E90" s="45">
        <f t="shared" ref="E90:E93" si="6">3*F90</f>
        <v>1107</v>
      </c>
      <c r="F90" s="45">
        <v>369</v>
      </c>
      <c r="G90" s="44"/>
      <c r="I90" s="63"/>
    </row>
    <row r="91" spans="1:9" s="15" customFormat="1" ht="19.5" customHeight="1" x14ac:dyDescent="0.25">
      <c r="A91" s="76"/>
      <c r="B91" s="74"/>
      <c r="C91" s="45">
        <v>3</v>
      </c>
      <c r="D91" s="105" t="s">
        <v>75</v>
      </c>
      <c r="E91" s="45">
        <f t="shared" si="6"/>
        <v>1155</v>
      </c>
      <c r="F91" s="45">
        <v>385</v>
      </c>
      <c r="G91" s="44"/>
      <c r="I91" s="63"/>
    </row>
    <row r="92" spans="1:9" s="15" customFormat="1" ht="19.5" customHeight="1" x14ac:dyDescent="0.25">
      <c r="A92" s="76"/>
      <c r="B92" s="74"/>
      <c r="C92" s="45">
        <v>4</v>
      </c>
      <c r="D92" s="105" t="s">
        <v>76</v>
      </c>
      <c r="E92" s="45">
        <f t="shared" si="6"/>
        <v>1197</v>
      </c>
      <c r="F92" s="45">
        <v>399</v>
      </c>
      <c r="G92" s="44"/>
      <c r="I92" s="63"/>
    </row>
    <row r="93" spans="1:9" s="15" customFormat="1" ht="19.5" customHeight="1" x14ac:dyDescent="0.25">
      <c r="A93" s="76"/>
      <c r="B93" s="74"/>
      <c r="C93" s="45">
        <v>5</v>
      </c>
      <c r="D93" s="1" t="s">
        <v>88</v>
      </c>
      <c r="E93" s="45">
        <f t="shared" si="6"/>
        <v>930</v>
      </c>
      <c r="F93" s="2">
        <v>310</v>
      </c>
      <c r="G93" s="44"/>
      <c r="I93" s="63"/>
    </row>
    <row r="94" spans="1:9" s="15" customFormat="1" ht="19.5" customHeight="1" x14ac:dyDescent="0.25">
      <c r="A94" s="76"/>
      <c r="B94" s="74"/>
      <c r="C94" s="45">
        <v>6</v>
      </c>
      <c r="D94" s="1" t="s">
        <v>96</v>
      </c>
      <c r="E94" s="12">
        <f>3*F94</f>
        <v>1077</v>
      </c>
      <c r="F94" s="2">
        <v>359</v>
      </c>
      <c r="G94" s="44"/>
      <c r="I94" s="63"/>
    </row>
    <row r="95" spans="1:9" s="15" customFormat="1" ht="19.5" customHeight="1" x14ac:dyDescent="0.25">
      <c r="A95" s="76"/>
      <c r="B95" s="74"/>
      <c r="C95" s="45">
        <v>7</v>
      </c>
      <c r="D95" s="1" t="s">
        <v>99</v>
      </c>
      <c r="E95" s="12">
        <f>3*F95</f>
        <v>525</v>
      </c>
      <c r="F95" s="2">
        <v>175</v>
      </c>
      <c r="G95" s="44"/>
      <c r="I95" s="63"/>
    </row>
    <row r="96" spans="1:9" s="15" customFormat="1" ht="19.5" customHeight="1" x14ac:dyDescent="0.25">
      <c r="A96" s="76"/>
      <c r="B96" s="74"/>
      <c r="C96" s="45">
        <v>8</v>
      </c>
      <c r="D96" s="1" t="s">
        <v>108</v>
      </c>
      <c r="E96" s="12">
        <f>3*F96</f>
        <v>900</v>
      </c>
      <c r="F96" s="2">
        <v>300</v>
      </c>
      <c r="G96" s="44"/>
      <c r="I96" s="63"/>
    </row>
    <row r="97" spans="1:9" s="15" customFormat="1" ht="19.5" customHeight="1" x14ac:dyDescent="0.25">
      <c r="A97" s="76"/>
      <c r="B97" s="74"/>
      <c r="C97" s="45">
        <v>9</v>
      </c>
      <c r="D97" s="1" t="s">
        <v>125</v>
      </c>
      <c r="E97" s="4">
        <f>3*F97</f>
        <v>1050</v>
      </c>
      <c r="F97" s="7">
        <v>350</v>
      </c>
      <c r="G97" s="41"/>
      <c r="I97" s="63"/>
    </row>
    <row r="98" spans="1:9" s="15" customFormat="1" ht="19.5" customHeight="1" x14ac:dyDescent="0.25">
      <c r="A98" s="76"/>
      <c r="B98" s="74"/>
      <c r="C98" s="112">
        <v>10</v>
      </c>
      <c r="D98" s="99" t="s">
        <v>131</v>
      </c>
      <c r="E98" s="4">
        <f>270+191</f>
        <v>461</v>
      </c>
      <c r="F98" s="7">
        <f>85+52</f>
        <v>137</v>
      </c>
      <c r="G98" s="41"/>
      <c r="I98" s="63"/>
    </row>
    <row r="99" spans="1:9" s="15" customFormat="1" ht="19.5" customHeight="1" x14ac:dyDescent="0.25">
      <c r="A99" s="35"/>
      <c r="B99" s="55"/>
      <c r="C99" s="144" t="s">
        <v>1</v>
      </c>
      <c r="D99" s="144"/>
      <c r="E99" s="34">
        <f>SUM(E89:E98)</f>
        <v>9479</v>
      </c>
      <c r="F99" s="34">
        <f>SUM(F89:F98)</f>
        <v>3143</v>
      </c>
      <c r="G99" s="30"/>
      <c r="I99" s="63"/>
    </row>
    <row r="100" spans="1:9" s="15" customFormat="1" ht="19.5" customHeight="1" x14ac:dyDescent="0.25">
      <c r="A100" s="75">
        <v>14</v>
      </c>
      <c r="B100" s="72" t="s">
        <v>59</v>
      </c>
      <c r="C100" s="109">
        <v>1</v>
      </c>
      <c r="D100" s="132" t="s">
        <v>60</v>
      </c>
      <c r="E100" s="100">
        <v>600</v>
      </c>
      <c r="F100" s="101">
        <v>250</v>
      </c>
      <c r="G100" s="133"/>
      <c r="I100" s="63"/>
    </row>
    <row r="101" spans="1:9" s="15" customFormat="1" ht="19.5" customHeight="1" x14ac:dyDescent="0.25">
      <c r="A101" s="76"/>
      <c r="B101" s="74"/>
      <c r="C101" s="45">
        <v>2</v>
      </c>
      <c r="D101" s="106" t="s">
        <v>80</v>
      </c>
      <c r="E101" s="12">
        <v>700</v>
      </c>
      <c r="F101" s="2">
        <v>250</v>
      </c>
      <c r="G101" s="117"/>
      <c r="I101" s="63"/>
    </row>
    <row r="102" spans="1:9" s="15" customFormat="1" ht="19.5" customHeight="1" x14ac:dyDescent="0.25">
      <c r="A102" s="76"/>
      <c r="B102" s="74"/>
      <c r="C102" s="103">
        <v>3</v>
      </c>
      <c r="D102" s="6" t="s">
        <v>81</v>
      </c>
      <c r="E102" s="4">
        <v>500</v>
      </c>
      <c r="F102" s="7">
        <v>200</v>
      </c>
      <c r="G102" s="94"/>
      <c r="I102" s="63"/>
    </row>
    <row r="103" spans="1:9" s="15" customFormat="1" ht="19.5" customHeight="1" x14ac:dyDescent="0.25">
      <c r="A103" s="35"/>
      <c r="B103" s="55"/>
      <c r="C103" s="144" t="s">
        <v>1</v>
      </c>
      <c r="D103" s="144"/>
      <c r="E103" s="34">
        <f>SUM(E100:E102)</f>
        <v>1800</v>
      </c>
      <c r="F103" s="34">
        <f>SUM(F100:F102)</f>
        <v>700</v>
      </c>
      <c r="G103" s="94"/>
      <c r="I103" s="63"/>
    </row>
    <row r="104" spans="1:9" s="15" customFormat="1" ht="19.5" customHeight="1" x14ac:dyDescent="0.25">
      <c r="A104" s="75">
        <v>15</v>
      </c>
      <c r="B104" s="72" t="s">
        <v>61</v>
      </c>
      <c r="C104" s="29">
        <v>1</v>
      </c>
      <c r="D104" s="39" t="s">
        <v>62</v>
      </c>
      <c r="E104" s="29">
        <v>524</v>
      </c>
      <c r="F104" s="29">
        <v>200</v>
      </c>
      <c r="G104" s="94"/>
      <c r="I104" s="63"/>
    </row>
    <row r="105" spans="1:9" s="15" customFormat="1" ht="19.5" customHeight="1" x14ac:dyDescent="0.25">
      <c r="A105" s="76"/>
      <c r="B105" s="74"/>
      <c r="C105" s="29">
        <v>2</v>
      </c>
      <c r="D105" s="39" t="s">
        <v>127</v>
      </c>
      <c r="E105" s="29">
        <v>621</v>
      </c>
      <c r="F105" s="29">
        <v>246</v>
      </c>
      <c r="G105" s="94"/>
      <c r="I105" s="63"/>
    </row>
    <row r="106" spans="1:9" s="15" customFormat="1" ht="19.5" customHeight="1" x14ac:dyDescent="0.25">
      <c r="A106" s="35"/>
      <c r="B106" s="55"/>
      <c r="C106" s="144" t="s">
        <v>1</v>
      </c>
      <c r="D106" s="144"/>
      <c r="E106" s="34">
        <f>SUM(E104:E105)</f>
        <v>1145</v>
      </c>
      <c r="F106" s="34">
        <f>SUM(F104:F105)</f>
        <v>446</v>
      </c>
      <c r="G106" s="94"/>
      <c r="I106" s="63"/>
    </row>
    <row r="107" spans="1:9" s="15" customFormat="1" ht="19.5" customHeight="1" x14ac:dyDescent="0.25">
      <c r="A107" s="75">
        <v>16</v>
      </c>
      <c r="B107" s="72" t="s">
        <v>64</v>
      </c>
      <c r="C107" s="109">
        <v>1</v>
      </c>
      <c r="D107" s="110" t="s">
        <v>65</v>
      </c>
      <c r="E107" s="109">
        <f>F107*3</f>
        <v>1836</v>
      </c>
      <c r="F107" s="109">
        <v>612</v>
      </c>
      <c r="G107" s="125"/>
      <c r="I107" s="63"/>
    </row>
    <row r="108" spans="1:9" s="15" customFormat="1" ht="19.5" customHeight="1" x14ac:dyDescent="0.25">
      <c r="A108" s="76"/>
      <c r="B108" s="74"/>
      <c r="C108" s="45">
        <v>2</v>
      </c>
      <c r="D108" s="105" t="s">
        <v>73</v>
      </c>
      <c r="E108" s="45">
        <v>1220</v>
      </c>
      <c r="F108" s="45">
        <v>400</v>
      </c>
      <c r="G108" s="117"/>
      <c r="I108" s="63"/>
    </row>
    <row r="109" spans="1:9" s="15" customFormat="1" ht="19.5" customHeight="1" x14ac:dyDescent="0.25">
      <c r="A109" s="76"/>
      <c r="B109" s="74"/>
      <c r="C109" s="45">
        <v>3</v>
      </c>
      <c r="D109" s="105" t="s">
        <v>74</v>
      </c>
      <c r="E109" s="45">
        <v>400</v>
      </c>
      <c r="F109" s="45">
        <v>100</v>
      </c>
      <c r="G109" s="117"/>
      <c r="I109" s="63"/>
    </row>
    <row r="110" spans="1:9" s="15" customFormat="1" ht="19.5" customHeight="1" x14ac:dyDescent="0.25">
      <c r="A110" s="76"/>
      <c r="B110" s="74"/>
      <c r="C110" s="45">
        <v>4</v>
      </c>
      <c r="D110" s="105" t="s">
        <v>4</v>
      </c>
      <c r="E110" s="45">
        <f>3*F110</f>
        <v>750</v>
      </c>
      <c r="F110" s="45">
        <v>250</v>
      </c>
      <c r="G110" s="117"/>
      <c r="I110" s="63"/>
    </row>
    <row r="111" spans="1:9" s="15" customFormat="1" ht="19.5" customHeight="1" x14ac:dyDescent="0.25">
      <c r="A111" s="76"/>
      <c r="B111" s="74"/>
      <c r="C111" s="45">
        <v>5</v>
      </c>
      <c r="D111" s="105" t="s">
        <v>98</v>
      </c>
      <c r="E111" s="45">
        <f t="shared" ref="E111" si="7">3*F111</f>
        <v>627</v>
      </c>
      <c r="F111" s="45">
        <v>209</v>
      </c>
      <c r="G111" s="117"/>
      <c r="I111" s="63"/>
    </row>
    <row r="112" spans="1:9" s="15" customFormat="1" ht="19.5" customHeight="1" x14ac:dyDescent="0.25">
      <c r="A112" s="76"/>
      <c r="B112" s="74"/>
      <c r="C112" s="107">
        <v>6</v>
      </c>
      <c r="D112" s="111" t="s">
        <v>101</v>
      </c>
      <c r="E112" s="107">
        <v>519</v>
      </c>
      <c r="F112" s="107">
        <v>185</v>
      </c>
      <c r="G112" s="94"/>
      <c r="I112" s="63"/>
    </row>
    <row r="113" spans="1:9" s="15" customFormat="1" ht="19.5" customHeight="1" x14ac:dyDescent="0.25">
      <c r="A113" s="35"/>
      <c r="B113" s="55"/>
      <c r="C113" s="144" t="s">
        <v>1</v>
      </c>
      <c r="D113" s="144"/>
      <c r="E113" s="34">
        <f>SUM(E107:E112)</f>
        <v>5352</v>
      </c>
      <c r="F113" s="34">
        <f>SUM(F107:F112)</f>
        <v>1756</v>
      </c>
      <c r="G113" s="94"/>
      <c r="I113" s="63"/>
    </row>
    <row r="114" spans="1:9" s="15" customFormat="1" ht="19.5" customHeight="1" x14ac:dyDescent="0.25">
      <c r="A114" s="75">
        <v>17</v>
      </c>
      <c r="B114" s="72" t="s">
        <v>66</v>
      </c>
      <c r="C114" s="109">
        <v>1</v>
      </c>
      <c r="D114" s="110" t="s">
        <v>67</v>
      </c>
      <c r="E114" s="46">
        <f>3*F114</f>
        <v>1200</v>
      </c>
      <c r="F114" s="109">
        <v>400</v>
      </c>
      <c r="G114" s="133"/>
      <c r="I114" s="63"/>
    </row>
    <row r="115" spans="1:9" s="15" customFormat="1" ht="19.5" customHeight="1" x14ac:dyDescent="0.25">
      <c r="A115" s="76"/>
      <c r="B115" s="74"/>
      <c r="C115" s="45">
        <v>2</v>
      </c>
      <c r="D115" s="105" t="s">
        <v>89</v>
      </c>
      <c r="E115" s="45">
        <f t="shared" ref="E115:E121" si="8">3*F115</f>
        <v>795</v>
      </c>
      <c r="F115" s="135">
        <v>265</v>
      </c>
      <c r="G115" s="117"/>
      <c r="I115" s="63"/>
    </row>
    <row r="116" spans="1:9" s="15" customFormat="1" ht="19.5" customHeight="1" x14ac:dyDescent="0.25">
      <c r="A116" s="76"/>
      <c r="B116" s="74"/>
      <c r="C116" s="45">
        <v>3</v>
      </c>
      <c r="D116" s="105" t="s">
        <v>50</v>
      </c>
      <c r="E116" s="45">
        <v>430</v>
      </c>
      <c r="F116" s="135">
        <v>175</v>
      </c>
      <c r="G116" s="117"/>
      <c r="I116" s="63"/>
    </row>
    <row r="117" spans="1:9" s="15" customFormat="1" ht="19.5" customHeight="1" x14ac:dyDescent="0.25">
      <c r="A117" s="76"/>
      <c r="B117" s="74"/>
      <c r="C117" s="45">
        <v>4</v>
      </c>
      <c r="D117" s="105" t="s">
        <v>107</v>
      </c>
      <c r="E117" s="45">
        <f t="shared" si="8"/>
        <v>975</v>
      </c>
      <c r="F117" s="135">
        <v>325</v>
      </c>
      <c r="G117" s="117"/>
      <c r="I117" s="63"/>
    </row>
    <row r="118" spans="1:9" s="15" customFormat="1" ht="19.5" customHeight="1" x14ac:dyDescent="0.25">
      <c r="A118" s="76"/>
      <c r="B118" s="74"/>
      <c r="C118" s="45">
        <v>5</v>
      </c>
      <c r="D118" s="105" t="s">
        <v>114</v>
      </c>
      <c r="E118" s="45">
        <f t="shared" si="8"/>
        <v>1155</v>
      </c>
      <c r="F118" s="135">
        <v>385</v>
      </c>
      <c r="G118" s="117"/>
      <c r="I118" s="63"/>
    </row>
    <row r="119" spans="1:9" s="15" customFormat="1" ht="19.5" customHeight="1" x14ac:dyDescent="0.25">
      <c r="A119" s="76"/>
      <c r="B119" s="74"/>
      <c r="C119" s="45">
        <v>6</v>
      </c>
      <c r="D119" s="105" t="s">
        <v>136</v>
      </c>
      <c r="E119" s="45">
        <f t="shared" si="8"/>
        <v>900</v>
      </c>
      <c r="F119" s="135">
        <v>300</v>
      </c>
      <c r="G119" s="117"/>
      <c r="I119" s="63"/>
    </row>
    <row r="120" spans="1:9" s="15" customFormat="1" ht="19.5" customHeight="1" x14ac:dyDescent="0.25">
      <c r="A120" s="76"/>
      <c r="B120" s="74"/>
      <c r="C120" s="45">
        <v>7</v>
      </c>
      <c r="D120" s="105" t="s">
        <v>121</v>
      </c>
      <c r="E120" s="45">
        <f t="shared" si="8"/>
        <v>672</v>
      </c>
      <c r="F120" s="135">
        <f>71+73+80</f>
        <v>224</v>
      </c>
      <c r="G120" s="117"/>
      <c r="I120" s="63"/>
    </row>
    <row r="121" spans="1:9" s="15" customFormat="1" ht="19.5" customHeight="1" x14ac:dyDescent="0.25">
      <c r="A121" s="76"/>
      <c r="B121" s="74"/>
      <c r="C121" s="107">
        <v>8</v>
      </c>
      <c r="D121" s="111" t="s">
        <v>130</v>
      </c>
      <c r="E121" s="107">
        <f t="shared" si="8"/>
        <v>765</v>
      </c>
      <c r="F121" s="134">
        <v>255</v>
      </c>
      <c r="G121" s="94"/>
      <c r="I121" s="63"/>
    </row>
    <row r="122" spans="1:9" s="15" customFormat="1" ht="19.5" customHeight="1" x14ac:dyDescent="0.25">
      <c r="A122" s="35"/>
      <c r="B122" s="55"/>
      <c r="C122" s="144" t="s">
        <v>1</v>
      </c>
      <c r="D122" s="144"/>
      <c r="E122" s="34">
        <f>SUM(E114:E121)</f>
        <v>6892</v>
      </c>
      <c r="F122" s="34">
        <f>SUM(F114:F121)</f>
        <v>2329</v>
      </c>
      <c r="G122" s="94"/>
      <c r="I122" s="63"/>
    </row>
    <row r="123" spans="1:9" s="15" customFormat="1" ht="19.5" customHeight="1" x14ac:dyDescent="0.25">
      <c r="A123" s="75">
        <v>18</v>
      </c>
      <c r="B123" s="72" t="s">
        <v>69</v>
      </c>
      <c r="C123" s="109">
        <v>1</v>
      </c>
      <c r="D123" s="110" t="s">
        <v>70</v>
      </c>
      <c r="E123" s="109">
        <f>F123*4</f>
        <v>1144</v>
      </c>
      <c r="F123" s="109">
        <v>286</v>
      </c>
      <c r="G123" s="133"/>
      <c r="I123" s="63"/>
    </row>
    <row r="124" spans="1:9" s="15" customFormat="1" ht="19.5" customHeight="1" x14ac:dyDescent="0.25">
      <c r="A124" s="76"/>
      <c r="B124" s="74"/>
      <c r="C124" s="45">
        <v>2</v>
      </c>
      <c r="D124" s="105" t="s">
        <v>95</v>
      </c>
      <c r="E124" s="45">
        <f>F124*4</f>
        <v>1260</v>
      </c>
      <c r="F124" s="45">
        <v>315</v>
      </c>
      <c r="G124" s="117"/>
      <c r="I124" s="63"/>
    </row>
    <row r="125" spans="1:9" s="15" customFormat="1" ht="19.5" customHeight="1" x14ac:dyDescent="0.25">
      <c r="A125" s="76"/>
      <c r="B125" s="74"/>
      <c r="C125" s="45">
        <v>3</v>
      </c>
      <c r="D125" s="105" t="s">
        <v>97</v>
      </c>
      <c r="E125" s="45">
        <f>F125*4</f>
        <v>1280</v>
      </c>
      <c r="F125" s="45">
        <v>320</v>
      </c>
      <c r="G125" s="117"/>
      <c r="I125" s="63"/>
    </row>
    <row r="126" spans="1:9" s="15" customFormat="1" ht="19.5" customHeight="1" x14ac:dyDescent="0.25">
      <c r="A126" s="76"/>
      <c r="B126" s="74"/>
      <c r="C126" s="45">
        <v>4</v>
      </c>
      <c r="D126" s="105" t="s">
        <v>111</v>
      </c>
      <c r="E126" s="45">
        <f>F126*4</f>
        <v>1320</v>
      </c>
      <c r="F126" s="45">
        <f>105+100+50+75</f>
        <v>330</v>
      </c>
      <c r="G126" s="117"/>
      <c r="I126" s="63"/>
    </row>
    <row r="127" spans="1:9" s="15" customFormat="1" ht="19.5" customHeight="1" x14ac:dyDescent="0.25">
      <c r="A127" s="76"/>
      <c r="B127" s="74"/>
      <c r="C127" s="107">
        <v>5</v>
      </c>
      <c r="D127" s="111" t="s">
        <v>115</v>
      </c>
      <c r="E127" s="107">
        <f>F127*4</f>
        <v>1200</v>
      </c>
      <c r="F127" s="107">
        <v>300</v>
      </c>
      <c r="G127" s="94"/>
      <c r="I127" s="63"/>
    </row>
    <row r="128" spans="1:9" s="15" customFormat="1" ht="19.5" customHeight="1" x14ac:dyDescent="0.25">
      <c r="A128" s="35"/>
      <c r="B128" s="55"/>
      <c r="C128" s="144" t="s">
        <v>1</v>
      </c>
      <c r="D128" s="144"/>
      <c r="E128" s="34">
        <f>SUM(E123:E127)</f>
        <v>6204</v>
      </c>
      <c r="F128" s="34">
        <f>SUM(F123:F127)</f>
        <v>1551</v>
      </c>
      <c r="G128" s="94"/>
      <c r="I128" s="63"/>
    </row>
    <row r="129" spans="1:28" s="15" customFormat="1" ht="19.5" customHeight="1" x14ac:dyDescent="0.25">
      <c r="A129" s="75">
        <v>19</v>
      </c>
      <c r="B129" s="72" t="s">
        <v>84</v>
      </c>
      <c r="C129" s="29">
        <v>1</v>
      </c>
      <c r="D129" s="39" t="s">
        <v>85</v>
      </c>
      <c r="E129" s="29">
        <f>3*F129</f>
        <v>1350</v>
      </c>
      <c r="F129" s="29">
        <v>450</v>
      </c>
      <c r="G129" s="94"/>
      <c r="I129" s="63"/>
    </row>
    <row r="130" spans="1:28" s="15" customFormat="1" ht="19.5" customHeight="1" x14ac:dyDescent="0.25">
      <c r="A130" s="35"/>
      <c r="B130" s="55"/>
      <c r="C130" s="144" t="s">
        <v>1</v>
      </c>
      <c r="D130" s="144"/>
      <c r="E130" s="34">
        <f t="shared" ref="E130:F130" si="9">SUM(E129:E129)</f>
        <v>1350</v>
      </c>
      <c r="F130" s="34">
        <f t="shared" si="9"/>
        <v>450</v>
      </c>
      <c r="G130" s="94"/>
      <c r="I130" s="63"/>
    </row>
    <row r="131" spans="1:28" s="15" customFormat="1" ht="19.5" customHeight="1" x14ac:dyDescent="0.25">
      <c r="A131" s="75">
        <v>20</v>
      </c>
      <c r="B131" s="72" t="s">
        <v>116</v>
      </c>
      <c r="C131" s="29">
        <v>1</v>
      </c>
      <c r="D131" s="39" t="s">
        <v>128</v>
      </c>
      <c r="E131" s="29">
        <f>F131*3</f>
        <v>636</v>
      </c>
      <c r="F131" s="29">
        <v>212</v>
      </c>
      <c r="G131" s="94"/>
      <c r="I131" s="63"/>
    </row>
    <row r="132" spans="1:28" s="15" customFormat="1" ht="19.5" customHeight="1" x14ac:dyDescent="0.25">
      <c r="A132" s="35"/>
      <c r="B132" s="55"/>
      <c r="C132" s="144" t="s">
        <v>1</v>
      </c>
      <c r="D132" s="144"/>
      <c r="E132" s="34">
        <f t="shared" ref="E132:F132" si="10">SUM(E131:E131)</f>
        <v>636</v>
      </c>
      <c r="F132" s="34">
        <f t="shared" si="10"/>
        <v>212</v>
      </c>
      <c r="G132" s="94"/>
      <c r="I132" s="63"/>
    </row>
    <row r="133" spans="1:28" ht="5.25" customHeight="1" x14ac:dyDescent="0.25">
      <c r="A133" s="78"/>
      <c r="B133" s="17"/>
      <c r="C133" s="17"/>
      <c r="D133" s="17"/>
      <c r="E133" s="24"/>
      <c r="F133" s="24"/>
      <c r="G133" s="20"/>
      <c r="H133" s="4"/>
      <c r="I133" s="60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s="68" customFormat="1" ht="22.5" customHeight="1" thickBot="1" x14ac:dyDescent="0.3">
      <c r="A134" s="149" t="s">
        <v>29</v>
      </c>
      <c r="B134" s="150"/>
      <c r="C134" s="64">
        <f>C19+C27+C35+C38+C50+C56+C63+C69+C71+C78+C82+C87+C98+C102+C105+C112+C121+C127+C129+C131</f>
        <v>105</v>
      </c>
      <c r="D134" s="65" t="s">
        <v>34</v>
      </c>
      <c r="E134" s="66">
        <f>E20+E28+E36+E39+E51+E351+E57+E64+E70+E72+E79+E83+E88+E99+E103+E106+E113+E122+E128+E130+E132</f>
        <v>102994</v>
      </c>
      <c r="F134" s="66">
        <f>F20+F28+F36+F39+F51+F351+F57+F64+F70+F72+F79+F83+F88+F99+F103+F106+F113+F122+F128+F130+F132</f>
        <v>34275</v>
      </c>
      <c r="G134" s="90" t="e">
        <f>SUM(#REF!)</f>
        <v>#REF!</v>
      </c>
      <c r="H134" s="67"/>
      <c r="I134" s="127"/>
      <c r="J134" s="128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</row>
    <row r="135" spans="1:28" x14ac:dyDescent="0.25">
      <c r="A135" s="21" t="s">
        <v>36</v>
      </c>
      <c r="B135" s="13"/>
      <c r="C135" s="9"/>
      <c r="D135" s="9"/>
      <c r="E135" s="51"/>
      <c r="F135" s="51"/>
      <c r="H135" s="4"/>
      <c r="I135" s="60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s="81" customFormat="1" ht="16.5" customHeight="1" x14ac:dyDescent="0.3">
      <c r="A136" s="145"/>
      <c r="B136" s="145"/>
      <c r="C136" s="80"/>
      <c r="D136" s="80"/>
      <c r="F136" s="81" t="s">
        <v>25</v>
      </c>
      <c r="K136" s="82"/>
      <c r="N136" s="82"/>
      <c r="O136" s="82"/>
      <c r="P136" s="82"/>
      <c r="Q136" s="82"/>
      <c r="R136" s="82"/>
      <c r="S136" s="82"/>
      <c r="U136" s="82"/>
      <c r="V136" s="82"/>
      <c r="W136" s="82"/>
      <c r="X136" s="82"/>
      <c r="Y136" s="82"/>
      <c r="Z136" s="82"/>
      <c r="AA136" s="82"/>
      <c r="AB136" s="82"/>
    </row>
    <row r="137" spans="1:28" s="81" customFormat="1" ht="16.5" customHeight="1" x14ac:dyDescent="0.3">
      <c r="A137" s="145"/>
      <c r="B137" s="145"/>
      <c r="C137" s="80"/>
      <c r="D137" s="80"/>
      <c r="F137" s="81" t="s">
        <v>21</v>
      </c>
      <c r="K137" s="82"/>
      <c r="N137" s="82"/>
      <c r="O137" s="82"/>
      <c r="P137" s="82"/>
      <c r="Q137" s="82"/>
      <c r="R137" s="82"/>
      <c r="S137" s="82"/>
      <c r="U137" s="82"/>
      <c r="V137" s="82"/>
      <c r="W137" s="82"/>
      <c r="X137" s="82"/>
      <c r="Y137" s="82"/>
      <c r="Z137" s="82"/>
      <c r="AA137" s="82"/>
      <c r="AB137" s="82"/>
    </row>
    <row r="138" spans="1:28" s="81" customFormat="1" ht="16.5" customHeight="1" x14ac:dyDescent="0.3">
      <c r="A138" s="145"/>
      <c r="B138" s="145"/>
      <c r="D138" s="80" t="s">
        <v>36</v>
      </c>
      <c r="F138" s="81" t="s">
        <v>22</v>
      </c>
      <c r="K138" s="82"/>
      <c r="N138" s="82"/>
      <c r="O138" s="82"/>
      <c r="P138" s="82"/>
      <c r="Q138" s="82"/>
      <c r="R138" s="82"/>
      <c r="S138" s="82"/>
      <c r="U138" s="82"/>
      <c r="V138" s="82"/>
      <c r="W138" s="82"/>
      <c r="X138" s="82"/>
      <c r="Y138" s="82"/>
      <c r="Z138" s="82"/>
      <c r="AA138" s="82"/>
      <c r="AB138" s="82"/>
    </row>
    <row r="139" spans="1:28" s="81" customFormat="1" ht="23.25" customHeight="1" x14ac:dyDescent="0.3">
      <c r="A139" s="145"/>
      <c r="B139" s="145"/>
      <c r="D139" s="121"/>
      <c r="E139" s="120"/>
      <c r="K139" s="82"/>
      <c r="N139" s="82"/>
      <c r="O139" s="82"/>
      <c r="P139" s="82"/>
      <c r="Q139" s="82"/>
      <c r="R139" s="82"/>
      <c r="S139" s="82"/>
      <c r="U139" s="82"/>
      <c r="V139" s="82"/>
      <c r="W139" s="82"/>
      <c r="X139" s="82"/>
      <c r="Y139" s="82"/>
      <c r="Z139" s="82"/>
      <c r="AA139" s="82"/>
      <c r="AB139" s="82"/>
    </row>
    <row r="140" spans="1:28" s="81" customFormat="1" ht="23.25" customHeight="1" x14ac:dyDescent="0.3">
      <c r="A140" s="137"/>
      <c r="B140" s="137"/>
      <c r="D140" s="121"/>
      <c r="E140" s="120"/>
      <c r="K140" s="82"/>
      <c r="N140" s="82"/>
      <c r="O140" s="82"/>
      <c r="P140" s="82"/>
      <c r="Q140" s="82"/>
      <c r="R140" s="82"/>
      <c r="S140" s="82"/>
      <c r="U140" s="82"/>
      <c r="V140" s="82"/>
      <c r="W140" s="82"/>
      <c r="X140" s="82"/>
      <c r="Y140" s="82"/>
      <c r="Z140" s="82"/>
      <c r="AA140" s="82"/>
      <c r="AB140" s="82"/>
    </row>
    <row r="141" spans="1:28" s="81" customFormat="1" ht="23.25" customHeight="1" x14ac:dyDescent="0.3">
      <c r="A141" s="83"/>
      <c r="B141" s="83"/>
      <c r="C141" s="84"/>
      <c r="D141" s="84"/>
      <c r="K141" s="82"/>
      <c r="N141" s="82"/>
      <c r="O141" s="82"/>
      <c r="P141" s="82"/>
      <c r="Q141" s="82"/>
      <c r="R141" s="82"/>
      <c r="S141" s="82"/>
      <c r="U141" s="82"/>
      <c r="V141" s="82"/>
      <c r="W141" s="82"/>
      <c r="X141" s="82"/>
      <c r="Y141" s="82"/>
      <c r="Z141" s="82"/>
      <c r="AA141" s="82"/>
      <c r="AB141" s="82"/>
    </row>
    <row r="142" spans="1:28" s="81" customFormat="1" ht="19.5" x14ac:dyDescent="0.3">
      <c r="A142" s="83"/>
      <c r="B142" s="83"/>
      <c r="C142" s="84"/>
      <c r="D142" s="84"/>
      <c r="F142" s="142" t="s">
        <v>137</v>
      </c>
      <c r="K142" s="82"/>
      <c r="N142" s="82"/>
      <c r="O142" s="82"/>
      <c r="P142" s="82"/>
      <c r="Q142" s="82"/>
      <c r="R142" s="82"/>
      <c r="S142" s="82"/>
      <c r="T142" s="85"/>
      <c r="U142" s="82"/>
      <c r="V142" s="82"/>
      <c r="W142" s="82"/>
      <c r="X142" s="82"/>
      <c r="Y142" s="82"/>
      <c r="Z142" s="82"/>
      <c r="AA142" s="82"/>
      <c r="AB142" s="82"/>
    </row>
    <row r="143" spans="1:28" s="81" customFormat="1" ht="19.5" x14ac:dyDescent="0.3">
      <c r="A143" s="83"/>
      <c r="B143" s="83"/>
      <c r="C143" s="84"/>
      <c r="D143" s="84"/>
      <c r="F143" s="143" t="s">
        <v>19</v>
      </c>
      <c r="K143" s="82"/>
      <c r="N143" s="82"/>
      <c r="O143" s="82"/>
      <c r="P143" s="82"/>
      <c r="Q143" s="82"/>
      <c r="R143" s="82"/>
      <c r="S143" s="82"/>
      <c r="U143" s="82"/>
      <c r="V143" s="82"/>
      <c r="W143" s="82"/>
      <c r="X143" s="82"/>
      <c r="Y143" s="82"/>
      <c r="Z143" s="82"/>
      <c r="AA143" s="82"/>
      <c r="AB143" s="82"/>
    </row>
    <row r="144" spans="1:28" s="81" customFormat="1" ht="19.5" x14ac:dyDescent="0.3">
      <c r="A144" s="86"/>
      <c r="B144" s="84"/>
      <c r="C144" s="84"/>
      <c r="F144" s="143" t="s">
        <v>138</v>
      </c>
      <c r="K144" s="82"/>
      <c r="N144" s="82"/>
      <c r="O144" s="82"/>
      <c r="P144" s="82"/>
      <c r="Q144" s="82"/>
      <c r="R144" s="82"/>
      <c r="S144" s="82"/>
      <c r="U144" s="82"/>
      <c r="V144" s="82"/>
      <c r="W144" s="82"/>
      <c r="X144" s="82"/>
      <c r="Y144" s="82"/>
      <c r="Z144" s="82"/>
      <c r="AA144" s="82"/>
      <c r="AB144" s="82"/>
    </row>
    <row r="145" spans="2:28" x14ac:dyDescent="0.25">
      <c r="B145" s="10"/>
      <c r="C145" s="10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2:28" x14ac:dyDescent="0.25">
      <c r="B146" s="10"/>
      <c r="C146" s="10"/>
      <c r="G146" s="3"/>
      <c r="H146" s="3"/>
      <c r="J146" s="3"/>
      <c r="K146" s="3"/>
      <c r="L146" s="3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2:28" x14ac:dyDescent="0.25">
      <c r="B147" s="10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2:28" x14ac:dyDescent="0.25">
      <c r="H148" s="4"/>
      <c r="I148" s="60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2:28" x14ac:dyDescent="0.25">
      <c r="H149" s="4"/>
      <c r="I149" s="60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2:28" x14ac:dyDescent="0.25">
      <c r="H150" s="4"/>
      <c r="I150" s="60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2:28" x14ac:dyDescent="0.25">
      <c r="H151" s="4"/>
      <c r="I151" s="60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2:28" x14ac:dyDescent="0.25">
      <c r="H152" s="4"/>
      <c r="I152" s="60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2:28" x14ac:dyDescent="0.25">
      <c r="H153" s="4"/>
      <c r="I153" s="60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2:28" x14ac:dyDescent="0.25">
      <c r="H154" s="4"/>
      <c r="I154" s="60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2:28" x14ac:dyDescent="0.25">
      <c r="H155" s="4"/>
      <c r="I155" s="60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2:28" x14ac:dyDescent="0.25">
      <c r="H156" s="4"/>
      <c r="I156" s="60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2:28" x14ac:dyDescent="0.25">
      <c r="H157" s="4"/>
      <c r="I157" s="60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2:28" x14ac:dyDescent="0.25">
      <c r="H158" s="4"/>
      <c r="I158" s="60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2:28" x14ac:dyDescent="0.25">
      <c r="H159" s="4"/>
      <c r="I159" s="60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2:28" x14ac:dyDescent="0.25">
      <c r="H160" s="4"/>
      <c r="I160" s="60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8:28" x14ac:dyDescent="0.25">
      <c r="H161" s="4"/>
      <c r="I161" s="60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8:28" x14ac:dyDescent="0.25">
      <c r="H162" s="4"/>
      <c r="I162" s="60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8:28" x14ac:dyDescent="0.25">
      <c r="H163" s="4"/>
      <c r="I163" s="60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8:28" x14ac:dyDescent="0.25">
      <c r="H164" s="4"/>
      <c r="I164" s="60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8:28" x14ac:dyDescent="0.25">
      <c r="H165" s="4"/>
      <c r="I165" s="60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8:28" x14ac:dyDescent="0.25">
      <c r="H166" s="4"/>
      <c r="I166" s="60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8:28" x14ac:dyDescent="0.25">
      <c r="H167" s="4"/>
      <c r="I167" s="60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8:28" x14ac:dyDescent="0.25">
      <c r="H168" s="4"/>
      <c r="I168" s="60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8:28" x14ac:dyDescent="0.25">
      <c r="H169" s="4"/>
      <c r="I169" s="60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8:28" x14ac:dyDescent="0.25">
      <c r="H170" s="4"/>
      <c r="I170" s="60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8:28" x14ac:dyDescent="0.25">
      <c r="H171" s="4"/>
      <c r="I171" s="60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8:28" x14ac:dyDescent="0.25">
      <c r="H172" s="4"/>
      <c r="I172" s="60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8:28" x14ac:dyDescent="0.25">
      <c r="H173" s="4"/>
      <c r="I173" s="60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8:28" x14ac:dyDescent="0.25">
      <c r="H174" s="4"/>
      <c r="I174" s="60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8:28" x14ac:dyDescent="0.25">
      <c r="H175" s="4"/>
      <c r="I175" s="60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8:28" x14ac:dyDescent="0.25">
      <c r="H176" s="4"/>
      <c r="I176" s="60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8:28" x14ac:dyDescent="0.25">
      <c r="H177" s="4"/>
      <c r="I177" s="60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8:28" x14ac:dyDescent="0.25">
      <c r="H178" s="4"/>
      <c r="I178" s="60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8:28" x14ac:dyDescent="0.25">
      <c r="H179" s="4"/>
      <c r="I179" s="60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8:28" x14ac:dyDescent="0.25">
      <c r="H180" s="4"/>
      <c r="I180" s="60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8:28" x14ac:dyDescent="0.25">
      <c r="H181" s="4"/>
      <c r="I181" s="60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8:28" x14ac:dyDescent="0.25">
      <c r="H182" s="4"/>
      <c r="I182" s="60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8:28" x14ac:dyDescent="0.25">
      <c r="H183" s="4"/>
      <c r="I183" s="60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8:28" x14ac:dyDescent="0.25">
      <c r="H184" s="4"/>
      <c r="I184" s="60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8:28" x14ac:dyDescent="0.25">
      <c r="H185" s="4"/>
      <c r="I185" s="60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8:28" x14ac:dyDescent="0.25">
      <c r="H186" s="4"/>
      <c r="I186" s="60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8:28" x14ac:dyDescent="0.25">
      <c r="H187" s="4"/>
      <c r="I187" s="60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8:28" x14ac:dyDescent="0.25">
      <c r="H188" s="4"/>
      <c r="I188" s="60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8:28" x14ac:dyDescent="0.25">
      <c r="H189" s="4"/>
      <c r="I189" s="60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8:28" x14ac:dyDescent="0.25">
      <c r="H190" s="4"/>
      <c r="I190" s="60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8:28" x14ac:dyDescent="0.25">
      <c r="H191" s="4"/>
      <c r="I191" s="60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8:28" x14ac:dyDescent="0.25">
      <c r="H192" s="4"/>
      <c r="I192" s="60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8:28" x14ac:dyDescent="0.25">
      <c r="H193" s="4"/>
      <c r="I193" s="60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8:28" x14ac:dyDescent="0.25">
      <c r="H194" s="4"/>
      <c r="I194" s="60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8:28" x14ac:dyDescent="0.25">
      <c r="H195" s="4"/>
      <c r="I195" s="60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8:28" x14ac:dyDescent="0.25">
      <c r="H196" s="4"/>
      <c r="I196" s="60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8:28" x14ac:dyDescent="0.25">
      <c r="H197" s="4"/>
      <c r="I197" s="60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8:28" x14ac:dyDescent="0.25">
      <c r="H198" s="4"/>
      <c r="I198" s="60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8:28" x14ac:dyDescent="0.25">
      <c r="H199" s="4"/>
      <c r="I199" s="60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8:28" x14ac:dyDescent="0.25">
      <c r="H200" s="4"/>
      <c r="I200" s="60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8:28" x14ac:dyDescent="0.25">
      <c r="H201" s="4"/>
      <c r="I201" s="60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8:28" x14ac:dyDescent="0.25">
      <c r="H202" s="4"/>
      <c r="I202" s="60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8:28" x14ac:dyDescent="0.25">
      <c r="H203" s="4"/>
      <c r="I203" s="60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8:28" x14ac:dyDescent="0.25">
      <c r="H204" s="4"/>
      <c r="I204" s="60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8:28" x14ac:dyDescent="0.25">
      <c r="H205" s="4"/>
      <c r="I205" s="60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8:28" x14ac:dyDescent="0.25">
      <c r="H206" s="4"/>
      <c r="I206" s="60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8:28" x14ac:dyDescent="0.25">
      <c r="H207" s="4"/>
      <c r="I207" s="60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8:28" x14ac:dyDescent="0.25">
      <c r="H208" s="4"/>
      <c r="I208" s="60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8:28" x14ac:dyDescent="0.25">
      <c r="H209" s="4"/>
      <c r="I209" s="60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8:28" x14ac:dyDescent="0.25">
      <c r="H210" s="4"/>
      <c r="I210" s="60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8:28" x14ac:dyDescent="0.25">
      <c r="H211" s="4"/>
      <c r="I211" s="60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8:28" x14ac:dyDescent="0.25">
      <c r="H212" s="4"/>
      <c r="I212" s="60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8:28" x14ac:dyDescent="0.25">
      <c r="H213" s="4"/>
      <c r="I213" s="60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8:28" x14ac:dyDescent="0.25">
      <c r="H214" s="4"/>
      <c r="I214" s="60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8:28" x14ac:dyDescent="0.25">
      <c r="H215" s="4"/>
      <c r="I215" s="60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8:28" x14ac:dyDescent="0.25">
      <c r="H216" s="4"/>
      <c r="I216" s="60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8:28" x14ac:dyDescent="0.25">
      <c r="H217" s="4"/>
      <c r="I217" s="60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8:28" x14ac:dyDescent="0.25">
      <c r="H218" s="4"/>
      <c r="I218" s="60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8:28" x14ac:dyDescent="0.25">
      <c r="H219" s="4"/>
      <c r="I219" s="60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8:28" x14ac:dyDescent="0.25">
      <c r="H220" s="4"/>
      <c r="I220" s="60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8:28" x14ac:dyDescent="0.25">
      <c r="H221" s="4"/>
      <c r="I221" s="60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8:28" x14ac:dyDescent="0.25">
      <c r="H222" s="4"/>
      <c r="I222" s="60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8:28" x14ac:dyDescent="0.25">
      <c r="H223" s="4"/>
      <c r="I223" s="60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8:28" x14ac:dyDescent="0.25">
      <c r="H224" s="4"/>
      <c r="I224" s="60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8:28" x14ac:dyDescent="0.25">
      <c r="H225" s="4"/>
      <c r="I225" s="60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8:28" x14ac:dyDescent="0.25">
      <c r="H226" s="4"/>
      <c r="I226" s="60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8:28" x14ac:dyDescent="0.25">
      <c r="H227" s="4"/>
      <c r="I227" s="60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8:28" x14ac:dyDescent="0.25">
      <c r="H228" s="4"/>
      <c r="I228" s="60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8:28" x14ac:dyDescent="0.25">
      <c r="H229" s="4"/>
      <c r="I229" s="60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8:28" x14ac:dyDescent="0.25">
      <c r="H230" s="4"/>
      <c r="I230" s="60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8:28" x14ac:dyDescent="0.25">
      <c r="H231" s="4"/>
      <c r="I231" s="60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8:28" x14ac:dyDescent="0.25">
      <c r="H232" s="4"/>
      <c r="I232" s="60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8:28" x14ac:dyDescent="0.25">
      <c r="H233" s="4"/>
      <c r="I233" s="60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8:28" x14ac:dyDescent="0.25">
      <c r="H234" s="4"/>
      <c r="I234" s="60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8:28" x14ac:dyDescent="0.25">
      <c r="H235" s="4"/>
      <c r="I235" s="60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8:28" x14ac:dyDescent="0.25">
      <c r="H236" s="4"/>
      <c r="I236" s="60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8:28" x14ac:dyDescent="0.25">
      <c r="H237" s="4"/>
      <c r="I237" s="60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8:28" x14ac:dyDescent="0.25">
      <c r="H238" s="4"/>
      <c r="I238" s="60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8:28" x14ac:dyDescent="0.25">
      <c r="H239" s="4"/>
      <c r="I239" s="60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8:28" x14ac:dyDescent="0.25">
      <c r="H240" s="4"/>
      <c r="I240" s="60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8:28" x14ac:dyDescent="0.25">
      <c r="H241" s="4"/>
      <c r="I241" s="60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8:28" x14ac:dyDescent="0.25">
      <c r="H242" s="4"/>
      <c r="I242" s="60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8:28" x14ac:dyDescent="0.25">
      <c r="H243" s="4"/>
      <c r="I243" s="60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8:28" x14ac:dyDescent="0.25">
      <c r="H244" s="4"/>
      <c r="I244" s="60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8:28" x14ac:dyDescent="0.25">
      <c r="H245" s="4"/>
      <c r="I245" s="60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8:28" x14ac:dyDescent="0.25">
      <c r="H246" s="4"/>
      <c r="I246" s="60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8:28" x14ac:dyDescent="0.25">
      <c r="H247" s="4"/>
      <c r="I247" s="60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8:28" x14ac:dyDescent="0.25">
      <c r="H248" s="4"/>
      <c r="I248" s="60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8:28" x14ac:dyDescent="0.25">
      <c r="H249" s="4"/>
      <c r="I249" s="60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8:28" x14ac:dyDescent="0.25">
      <c r="H250" s="4"/>
      <c r="I250" s="60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8:28" x14ac:dyDescent="0.25">
      <c r="H251" s="4"/>
      <c r="I251" s="60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8:28" x14ac:dyDescent="0.25">
      <c r="H252" s="4"/>
      <c r="I252" s="60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8:28" x14ac:dyDescent="0.25">
      <c r="H253" s="4"/>
      <c r="I253" s="60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8:28" x14ac:dyDescent="0.25">
      <c r="H254" s="4"/>
      <c r="I254" s="60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8:28" x14ac:dyDescent="0.25">
      <c r="H255" s="4"/>
      <c r="I255" s="60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8:28" x14ac:dyDescent="0.25">
      <c r="H256" s="4"/>
      <c r="I256" s="60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8:28" x14ac:dyDescent="0.25">
      <c r="H257" s="4"/>
      <c r="I257" s="60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8:28" x14ac:dyDescent="0.25">
      <c r="H258" s="4"/>
      <c r="I258" s="60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8:28" x14ac:dyDescent="0.25">
      <c r="H259" s="4"/>
      <c r="I259" s="60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8:28" x14ac:dyDescent="0.25">
      <c r="H260" s="4"/>
      <c r="I260" s="60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8:28" x14ac:dyDescent="0.25">
      <c r="H261" s="4"/>
      <c r="I261" s="60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8:28" x14ac:dyDescent="0.25">
      <c r="H262" s="4"/>
      <c r="I262" s="60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8:28" x14ac:dyDescent="0.25">
      <c r="H263" s="4"/>
      <c r="I263" s="60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8:28" x14ac:dyDescent="0.25">
      <c r="H264" s="4"/>
      <c r="I264" s="60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8:28" x14ac:dyDescent="0.25">
      <c r="H265" s="4"/>
      <c r="I265" s="60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8:28" x14ac:dyDescent="0.25">
      <c r="H266" s="4"/>
      <c r="I266" s="60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8:28" x14ac:dyDescent="0.25">
      <c r="H267" s="4"/>
      <c r="I267" s="60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8:28" x14ac:dyDescent="0.25">
      <c r="H268" s="4"/>
      <c r="I268" s="60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8:28" x14ac:dyDescent="0.25">
      <c r="H269" s="4"/>
      <c r="I269" s="60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8:28" x14ac:dyDescent="0.25">
      <c r="H270" s="4"/>
      <c r="I270" s="60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8:28" x14ac:dyDescent="0.25">
      <c r="H271" s="4"/>
      <c r="I271" s="60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8:28" x14ac:dyDescent="0.25">
      <c r="H272" s="4"/>
      <c r="I272" s="60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8:28" x14ac:dyDescent="0.25">
      <c r="H273" s="4"/>
      <c r="I273" s="60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8:28" x14ac:dyDescent="0.25">
      <c r="H274" s="4"/>
      <c r="I274" s="60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8:28" x14ac:dyDescent="0.25">
      <c r="H275" s="4"/>
      <c r="I275" s="60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8:28" x14ac:dyDescent="0.25">
      <c r="H276" s="4"/>
      <c r="I276" s="60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8:28" x14ac:dyDescent="0.25">
      <c r="H277" s="4"/>
      <c r="I277" s="60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8:28" x14ac:dyDescent="0.25">
      <c r="H278" s="4"/>
      <c r="I278" s="60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8:28" x14ac:dyDescent="0.25">
      <c r="H279" s="4"/>
      <c r="I279" s="60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8:28" x14ac:dyDescent="0.25">
      <c r="H280" s="4"/>
      <c r="I280" s="60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8:28" x14ac:dyDescent="0.25">
      <c r="H281" s="4"/>
      <c r="I281" s="60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8:28" x14ac:dyDescent="0.25">
      <c r="H282" s="4"/>
      <c r="I282" s="60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8:28" x14ac:dyDescent="0.25">
      <c r="H283" s="4"/>
      <c r="I283" s="60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8:28" x14ac:dyDescent="0.25">
      <c r="H284" s="4"/>
      <c r="I284" s="60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8:28" x14ac:dyDescent="0.25">
      <c r="H285" s="4"/>
      <c r="I285" s="60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8:28" x14ac:dyDescent="0.25">
      <c r="H286" s="4"/>
      <c r="I286" s="60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8:28" x14ac:dyDescent="0.25">
      <c r="H287" s="4"/>
      <c r="I287" s="60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8:28" x14ac:dyDescent="0.25">
      <c r="H288" s="4"/>
      <c r="I288" s="60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8:28" x14ac:dyDescent="0.25">
      <c r="H289" s="4"/>
      <c r="I289" s="60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8:28" x14ac:dyDescent="0.25">
      <c r="H290" s="4"/>
      <c r="I290" s="60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8:28" x14ac:dyDescent="0.25">
      <c r="H291" s="4"/>
      <c r="I291" s="60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8:28" x14ac:dyDescent="0.25">
      <c r="H292" s="4"/>
      <c r="I292" s="60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8:28" x14ac:dyDescent="0.25">
      <c r="H293" s="4"/>
      <c r="I293" s="60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8:28" x14ac:dyDescent="0.25">
      <c r="H294" s="4"/>
      <c r="I294" s="60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8:28" x14ac:dyDescent="0.25">
      <c r="H295" s="4"/>
      <c r="I295" s="60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8:28" x14ac:dyDescent="0.25">
      <c r="H296" s="4"/>
      <c r="I296" s="60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8:28" x14ac:dyDescent="0.25">
      <c r="H297" s="4"/>
      <c r="I297" s="60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8:28" x14ac:dyDescent="0.25">
      <c r="H298" s="4"/>
      <c r="I298" s="60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8:28" x14ac:dyDescent="0.25">
      <c r="H299" s="4"/>
      <c r="I299" s="60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8:28" x14ac:dyDescent="0.25">
      <c r="H300" s="4"/>
      <c r="I300" s="60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8:28" x14ac:dyDescent="0.25">
      <c r="H301" s="4"/>
      <c r="I301" s="60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8:28" x14ac:dyDescent="0.25">
      <c r="H302" s="4"/>
      <c r="I302" s="60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8:28" x14ac:dyDescent="0.25">
      <c r="H303" s="4"/>
      <c r="I303" s="60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8:28" x14ac:dyDescent="0.25">
      <c r="H304" s="4"/>
      <c r="I304" s="60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8:28" x14ac:dyDescent="0.25">
      <c r="H305" s="4"/>
      <c r="I305" s="60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8:28" x14ac:dyDescent="0.25">
      <c r="H306" s="4"/>
      <c r="I306" s="60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8:28" x14ac:dyDescent="0.25">
      <c r="H307" s="4"/>
      <c r="I307" s="60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8:28" x14ac:dyDescent="0.25">
      <c r="H308" s="4"/>
      <c r="I308" s="60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8:28" x14ac:dyDescent="0.25">
      <c r="H309" s="4"/>
      <c r="I309" s="60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8:28" x14ac:dyDescent="0.25">
      <c r="H310" s="4"/>
      <c r="I310" s="60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8:28" x14ac:dyDescent="0.25">
      <c r="H311" s="4"/>
      <c r="I311" s="60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8:28" x14ac:dyDescent="0.25">
      <c r="H312" s="4"/>
      <c r="I312" s="60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8:28" x14ac:dyDescent="0.25">
      <c r="H313" s="4"/>
      <c r="I313" s="60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8:28" x14ac:dyDescent="0.25">
      <c r="H314" s="4"/>
      <c r="I314" s="60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8:28" x14ac:dyDescent="0.25">
      <c r="H315" s="4"/>
      <c r="I315" s="60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8:28" x14ac:dyDescent="0.25">
      <c r="H316" s="4"/>
      <c r="I316" s="60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8:28" x14ac:dyDescent="0.25">
      <c r="H317" s="4"/>
      <c r="I317" s="60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8:28" x14ac:dyDescent="0.25">
      <c r="H318" s="4"/>
      <c r="I318" s="60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8:28" x14ac:dyDescent="0.25">
      <c r="H319" s="4"/>
      <c r="I319" s="60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8:28" x14ac:dyDescent="0.25">
      <c r="H320" s="4"/>
      <c r="I320" s="60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8:28" x14ac:dyDescent="0.25">
      <c r="H321" s="4"/>
      <c r="I321" s="60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8:28" x14ac:dyDescent="0.25">
      <c r="H322" s="4"/>
      <c r="I322" s="60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8:28" x14ac:dyDescent="0.25">
      <c r="H323" s="4"/>
      <c r="I323" s="60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8:28" x14ac:dyDescent="0.25">
      <c r="H324" s="4"/>
      <c r="I324" s="60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8:28" x14ac:dyDescent="0.25">
      <c r="H325" s="4"/>
      <c r="I325" s="60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8:28" x14ac:dyDescent="0.25">
      <c r="H326" s="4"/>
      <c r="I326" s="60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8:28" x14ac:dyDescent="0.25">
      <c r="H327" s="4"/>
      <c r="I327" s="60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8:28" x14ac:dyDescent="0.25">
      <c r="H328" s="4"/>
      <c r="I328" s="60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8:28" x14ac:dyDescent="0.25">
      <c r="H329" s="4"/>
      <c r="I329" s="60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8:28" x14ac:dyDescent="0.25">
      <c r="H330" s="4"/>
      <c r="I330" s="60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8:28" x14ac:dyDescent="0.25">
      <c r="H331" s="4"/>
      <c r="I331" s="60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8:28" x14ac:dyDescent="0.25">
      <c r="H332" s="4"/>
      <c r="I332" s="60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8:28" x14ac:dyDescent="0.25">
      <c r="H333" s="4"/>
      <c r="I333" s="60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8:28" x14ac:dyDescent="0.25">
      <c r="H334" s="4"/>
      <c r="I334" s="60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8:28" x14ac:dyDescent="0.25">
      <c r="H335" s="4"/>
      <c r="I335" s="60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8:28" x14ac:dyDescent="0.25">
      <c r="H336" s="4"/>
      <c r="I336" s="60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8:28" x14ac:dyDescent="0.25">
      <c r="H337" s="4"/>
      <c r="I337" s="60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8:28" x14ac:dyDescent="0.25">
      <c r="H338" s="4"/>
      <c r="I338" s="60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8:28" x14ac:dyDescent="0.25">
      <c r="H339" s="4"/>
      <c r="I339" s="60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8:28" x14ac:dyDescent="0.25">
      <c r="H340" s="4"/>
      <c r="I340" s="60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8:28" x14ac:dyDescent="0.25">
      <c r="H341" s="4"/>
      <c r="I341" s="60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8:28" x14ac:dyDescent="0.25">
      <c r="H342" s="4"/>
      <c r="I342" s="60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8:28" x14ac:dyDescent="0.25">
      <c r="H343" s="4"/>
      <c r="I343" s="60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8:28" x14ac:dyDescent="0.25">
      <c r="H344" s="4"/>
      <c r="I344" s="60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8:28" x14ac:dyDescent="0.25">
      <c r="H345" s="4"/>
      <c r="I345" s="60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8:28" x14ac:dyDescent="0.25">
      <c r="H346" s="4"/>
      <c r="I346" s="60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8:28" x14ac:dyDescent="0.25">
      <c r="H347" s="4"/>
      <c r="I347" s="60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8:28" x14ac:dyDescent="0.25">
      <c r="H348" s="4"/>
      <c r="I348" s="60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8:28" x14ac:dyDescent="0.25">
      <c r="H349" s="4"/>
      <c r="I349" s="60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8:28" x14ac:dyDescent="0.25">
      <c r="H350" s="4"/>
      <c r="I350" s="60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8:28" x14ac:dyDescent="0.25">
      <c r="H351" s="4"/>
      <c r="I351" s="60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8:28" x14ac:dyDescent="0.25">
      <c r="H352" s="4"/>
      <c r="I352" s="60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8:28" x14ac:dyDescent="0.25">
      <c r="H353" s="4"/>
      <c r="I353" s="60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8:28" x14ac:dyDescent="0.25">
      <c r="H354" s="4"/>
      <c r="I354" s="60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8:28" x14ac:dyDescent="0.25">
      <c r="H355" s="4"/>
      <c r="I355" s="60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8:28" x14ac:dyDescent="0.25">
      <c r="H356" s="4"/>
      <c r="I356" s="60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8:28" x14ac:dyDescent="0.25">
      <c r="H357" s="4"/>
      <c r="I357" s="60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8:28" x14ac:dyDescent="0.25">
      <c r="H358" s="4"/>
      <c r="I358" s="60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8:28" x14ac:dyDescent="0.25">
      <c r="H359" s="4"/>
      <c r="I359" s="60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8:28" x14ac:dyDescent="0.25">
      <c r="H360" s="4"/>
      <c r="I360" s="60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8:28" x14ac:dyDescent="0.25">
      <c r="H361" s="4"/>
      <c r="I361" s="60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8:28" x14ac:dyDescent="0.25">
      <c r="H362" s="4"/>
      <c r="I362" s="60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8:28" x14ac:dyDescent="0.25">
      <c r="H363" s="4"/>
      <c r="I363" s="60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8:28" x14ac:dyDescent="0.25">
      <c r="H364" s="4"/>
      <c r="I364" s="60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8:28" x14ac:dyDescent="0.25">
      <c r="H365" s="4"/>
      <c r="I365" s="60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8:28" x14ac:dyDescent="0.25">
      <c r="H366" s="4"/>
      <c r="I366" s="60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8:28" x14ac:dyDescent="0.25">
      <c r="H367" s="4"/>
      <c r="I367" s="60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8:28" x14ac:dyDescent="0.25">
      <c r="H368" s="4"/>
      <c r="I368" s="60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8:28" x14ac:dyDescent="0.25">
      <c r="H369" s="4"/>
      <c r="I369" s="60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8:28" x14ac:dyDescent="0.25">
      <c r="H370" s="4"/>
      <c r="I370" s="60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8:28" x14ac:dyDescent="0.25">
      <c r="H371" s="4"/>
      <c r="I371" s="60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8:28" x14ac:dyDescent="0.25">
      <c r="H372" s="4"/>
      <c r="I372" s="60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8:28" x14ac:dyDescent="0.25">
      <c r="H373" s="4"/>
      <c r="I373" s="60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8:28" x14ac:dyDescent="0.25">
      <c r="H374" s="4"/>
      <c r="I374" s="60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8:28" x14ac:dyDescent="0.25">
      <c r="H375" s="4"/>
      <c r="I375" s="60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8:28" x14ac:dyDescent="0.25">
      <c r="H376" s="4"/>
      <c r="I376" s="60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8:28" x14ac:dyDescent="0.25">
      <c r="H377" s="4"/>
      <c r="I377" s="60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8:28" x14ac:dyDescent="0.25">
      <c r="H378" s="4"/>
      <c r="I378" s="60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8:28" x14ac:dyDescent="0.25">
      <c r="H379" s="4"/>
      <c r="I379" s="60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8:28" x14ac:dyDescent="0.25">
      <c r="H380" s="4"/>
      <c r="I380" s="60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8:28" x14ac:dyDescent="0.25">
      <c r="H381" s="4"/>
      <c r="I381" s="60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8:28" x14ac:dyDescent="0.25">
      <c r="H382" s="4"/>
      <c r="I382" s="60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8:28" x14ac:dyDescent="0.25">
      <c r="H383" s="4"/>
      <c r="I383" s="60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8:28" x14ac:dyDescent="0.25">
      <c r="H384" s="4"/>
      <c r="I384" s="60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8:28" x14ac:dyDescent="0.25">
      <c r="H385" s="4"/>
      <c r="I385" s="60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8:28" x14ac:dyDescent="0.25">
      <c r="H386" s="4"/>
      <c r="I386" s="60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8:28" x14ac:dyDescent="0.25">
      <c r="H387" s="4"/>
      <c r="I387" s="60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8:28" x14ac:dyDescent="0.25">
      <c r="H388" s="4"/>
      <c r="I388" s="60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8:28" x14ac:dyDescent="0.25">
      <c r="H389" s="4"/>
      <c r="I389" s="60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8:28" x14ac:dyDescent="0.25">
      <c r="H390" s="4"/>
      <c r="I390" s="60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8:28" x14ac:dyDescent="0.25">
      <c r="H391" s="4"/>
      <c r="I391" s="60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8:28" x14ac:dyDescent="0.25">
      <c r="H392" s="4"/>
      <c r="I392" s="60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8:28" x14ac:dyDescent="0.25">
      <c r="H393" s="4"/>
      <c r="I393" s="60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8:28" x14ac:dyDescent="0.25">
      <c r="H394" s="4"/>
      <c r="I394" s="60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8:28" x14ac:dyDescent="0.25">
      <c r="H395" s="4"/>
      <c r="I395" s="60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8:28" x14ac:dyDescent="0.25">
      <c r="H396" s="4"/>
      <c r="I396" s="60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8:28" x14ac:dyDescent="0.25">
      <c r="H397" s="4"/>
      <c r="I397" s="60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8:28" x14ac:dyDescent="0.25">
      <c r="H398" s="4"/>
      <c r="I398" s="60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8:28" x14ac:dyDescent="0.25">
      <c r="H399" s="4"/>
      <c r="I399" s="60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8:28" x14ac:dyDescent="0.25">
      <c r="H400" s="4"/>
      <c r="I400" s="60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8:28" x14ac:dyDescent="0.25">
      <c r="H401" s="4"/>
      <c r="I401" s="60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8:28" x14ac:dyDescent="0.25">
      <c r="H402" s="4"/>
      <c r="I402" s="60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8:28" x14ac:dyDescent="0.25">
      <c r="H403" s="4"/>
      <c r="I403" s="60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8:28" x14ac:dyDescent="0.25">
      <c r="H404" s="4"/>
      <c r="I404" s="60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8:28" x14ac:dyDescent="0.25">
      <c r="H405" s="4"/>
      <c r="I405" s="60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8:28" x14ac:dyDescent="0.25">
      <c r="H406" s="4"/>
      <c r="I406" s="60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8:28" x14ac:dyDescent="0.25">
      <c r="H407" s="4"/>
      <c r="I407" s="60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8:28" x14ac:dyDescent="0.25">
      <c r="H408" s="4"/>
      <c r="I408" s="60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8:28" x14ac:dyDescent="0.25">
      <c r="H409" s="4"/>
      <c r="I409" s="60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8:28" x14ac:dyDescent="0.25">
      <c r="H410" s="4"/>
      <c r="I410" s="60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8:28" x14ac:dyDescent="0.25">
      <c r="H411" s="4"/>
      <c r="I411" s="60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8:28" x14ac:dyDescent="0.25">
      <c r="H412" s="4"/>
      <c r="I412" s="60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8:28" x14ac:dyDescent="0.25">
      <c r="H413" s="4"/>
      <c r="I413" s="60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8:28" x14ac:dyDescent="0.25">
      <c r="H414" s="4"/>
      <c r="I414" s="60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8:28" x14ac:dyDescent="0.25">
      <c r="H415" s="4"/>
      <c r="I415" s="60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8:28" x14ac:dyDescent="0.25">
      <c r="H416" s="4"/>
      <c r="I416" s="60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8:28" x14ac:dyDescent="0.25">
      <c r="H417" s="4"/>
      <c r="I417" s="60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8:28" x14ac:dyDescent="0.25">
      <c r="H418" s="4"/>
      <c r="I418" s="60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8:28" x14ac:dyDescent="0.25">
      <c r="H419" s="4"/>
      <c r="I419" s="60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8:28" x14ac:dyDescent="0.25">
      <c r="H420" s="4"/>
      <c r="I420" s="60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8:28" x14ac:dyDescent="0.25">
      <c r="H421" s="4"/>
      <c r="I421" s="60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8:28" x14ac:dyDescent="0.25">
      <c r="H422" s="4"/>
      <c r="I422" s="60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8:28" x14ac:dyDescent="0.25">
      <c r="H423" s="4"/>
      <c r="I423" s="60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8:28" x14ac:dyDescent="0.25">
      <c r="H424" s="4"/>
      <c r="I424" s="60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8:28" x14ac:dyDescent="0.25">
      <c r="H425" s="4"/>
      <c r="I425" s="60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8:28" x14ac:dyDescent="0.25">
      <c r="H426" s="4"/>
      <c r="I426" s="60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8:28" x14ac:dyDescent="0.25">
      <c r="H427" s="4"/>
      <c r="I427" s="60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8:28" x14ac:dyDescent="0.25">
      <c r="H428" s="4"/>
      <c r="I428" s="60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8:28" x14ac:dyDescent="0.25">
      <c r="H429" s="4"/>
      <c r="I429" s="60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8:28" x14ac:dyDescent="0.25">
      <c r="H430" s="4"/>
      <c r="I430" s="60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8:28" x14ac:dyDescent="0.25">
      <c r="H431" s="4"/>
      <c r="I431" s="60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8:28" x14ac:dyDescent="0.25">
      <c r="H432" s="4"/>
      <c r="I432" s="60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8:28" x14ac:dyDescent="0.25">
      <c r="H433" s="4"/>
      <c r="I433" s="60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8:28" x14ac:dyDescent="0.25">
      <c r="H434" s="4"/>
      <c r="I434" s="60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8:28" x14ac:dyDescent="0.25">
      <c r="H435" s="4"/>
      <c r="I435" s="60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8:28" x14ac:dyDescent="0.25">
      <c r="H436" s="4"/>
      <c r="I436" s="60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8:28" x14ac:dyDescent="0.25">
      <c r="H437" s="4"/>
      <c r="I437" s="60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8:28" x14ac:dyDescent="0.25">
      <c r="H438" s="4"/>
      <c r="I438" s="60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8:28" x14ac:dyDescent="0.25">
      <c r="H439" s="4"/>
      <c r="I439" s="60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8:28" x14ac:dyDescent="0.25">
      <c r="H440" s="4"/>
      <c r="I440" s="60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8:28" x14ac:dyDescent="0.25">
      <c r="H441" s="4"/>
      <c r="I441" s="60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8:28" x14ac:dyDescent="0.25">
      <c r="H442" s="4"/>
      <c r="I442" s="60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8:28" x14ac:dyDescent="0.25">
      <c r="H443" s="4"/>
      <c r="I443" s="60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8:28" x14ac:dyDescent="0.25">
      <c r="H444" s="4"/>
      <c r="I444" s="60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8:28" x14ac:dyDescent="0.25">
      <c r="H445" s="4"/>
      <c r="I445" s="60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8:28" x14ac:dyDescent="0.25">
      <c r="H446" s="4"/>
      <c r="I446" s="60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8:28" x14ac:dyDescent="0.25">
      <c r="H447" s="4"/>
      <c r="I447" s="60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8:28" x14ac:dyDescent="0.25">
      <c r="H448" s="4"/>
      <c r="I448" s="60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8:28" x14ac:dyDescent="0.25">
      <c r="H449" s="4"/>
      <c r="I449" s="60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8:28" x14ac:dyDescent="0.25">
      <c r="H450" s="4"/>
      <c r="I450" s="60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8:28" x14ac:dyDescent="0.25">
      <c r="H451" s="4"/>
      <c r="I451" s="60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8:28" x14ac:dyDescent="0.25">
      <c r="H452" s="4"/>
      <c r="I452" s="60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8:28" x14ac:dyDescent="0.25">
      <c r="H453" s="4"/>
      <c r="I453" s="60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8:28" x14ac:dyDescent="0.25">
      <c r="H454" s="4"/>
      <c r="I454" s="60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8:28" x14ac:dyDescent="0.25">
      <c r="H455" s="4"/>
      <c r="I455" s="60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8:28" x14ac:dyDescent="0.25">
      <c r="H456" s="4"/>
      <c r="I456" s="60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8:28" x14ac:dyDescent="0.25">
      <c r="H457" s="4"/>
      <c r="I457" s="60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8:28" x14ac:dyDescent="0.25">
      <c r="H458" s="4"/>
      <c r="I458" s="60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8:28" x14ac:dyDescent="0.25">
      <c r="H459" s="4"/>
      <c r="I459" s="60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8:28" x14ac:dyDescent="0.25">
      <c r="H460" s="4"/>
      <c r="I460" s="60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8:28" x14ac:dyDescent="0.25">
      <c r="H461" s="4"/>
      <c r="I461" s="60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8:28" x14ac:dyDescent="0.25">
      <c r="H462" s="4"/>
      <c r="I462" s="60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8:28" x14ac:dyDescent="0.25">
      <c r="H463" s="4"/>
      <c r="I463" s="60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8:28" x14ac:dyDescent="0.25">
      <c r="H464" s="4"/>
      <c r="I464" s="60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8:28" x14ac:dyDescent="0.25">
      <c r="H465" s="4"/>
      <c r="I465" s="60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8:28" x14ac:dyDescent="0.25">
      <c r="H466" s="4"/>
      <c r="I466" s="60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8:28" x14ac:dyDescent="0.25">
      <c r="H467" s="4"/>
      <c r="I467" s="60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8:28" x14ac:dyDescent="0.25">
      <c r="H468" s="4"/>
      <c r="I468" s="60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8:28" x14ac:dyDescent="0.25">
      <c r="H469" s="4"/>
      <c r="I469" s="60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8:28" x14ac:dyDescent="0.25">
      <c r="H470" s="4"/>
      <c r="I470" s="60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8:28" x14ac:dyDescent="0.25">
      <c r="H471" s="4"/>
      <c r="I471" s="60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8:28" x14ac:dyDescent="0.25">
      <c r="H472" s="4"/>
      <c r="I472" s="60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8:28" x14ac:dyDescent="0.25">
      <c r="H473" s="4"/>
      <c r="I473" s="60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8:28" x14ac:dyDescent="0.25">
      <c r="H474" s="4"/>
      <c r="I474" s="60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8:28" x14ac:dyDescent="0.25">
      <c r="H475" s="4"/>
      <c r="I475" s="60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8:28" x14ac:dyDescent="0.25">
      <c r="H476" s="4"/>
      <c r="I476" s="60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8:28" x14ac:dyDescent="0.25">
      <c r="H477" s="4"/>
      <c r="I477" s="60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8:28" x14ac:dyDescent="0.25">
      <c r="H478" s="4"/>
      <c r="I478" s="60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8:28" x14ac:dyDescent="0.25">
      <c r="H479" s="4"/>
      <c r="I479" s="60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8:28" x14ac:dyDescent="0.25">
      <c r="H480" s="4"/>
      <c r="I480" s="60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8:28" x14ac:dyDescent="0.25">
      <c r="H481" s="4"/>
      <c r="I481" s="60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8:28" x14ac:dyDescent="0.25">
      <c r="H482" s="4"/>
      <c r="I482" s="60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8:28" x14ac:dyDescent="0.25">
      <c r="H483" s="4"/>
      <c r="I483" s="60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8:28" x14ac:dyDescent="0.25">
      <c r="H484" s="4"/>
      <c r="I484" s="60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8:28" x14ac:dyDescent="0.25">
      <c r="H485" s="4"/>
      <c r="I485" s="60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8:28" x14ac:dyDescent="0.25">
      <c r="H486" s="4"/>
      <c r="I486" s="60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8:28" x14ac:dyDescent="0.25">
      <c r="H487" s="4"/>
      <c r="I487" s="60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8:28" x14ac:dyDescent="0.25">
      <c r="H488" s="4"/>
      <c r="I488" s="60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8:28" x14ac:dyDescent="0.25">
      <c r="H489" s="4"/>
      <c r="I489" s="60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8:28" x14ac:dyDescent="0.25">
      <c r="H490" s="4"/>
      <c r="I490" s="60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8:28" x14ac:dyDescent="0.25">
      <c r="H491" s="4"/>
      <c r="I491" s="60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8:28" x14ac:dyDescent="0.25">
      <c r="H492" s="4"/>
      <c r="I492" s="60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8:28" x14ac:dyDescent="0.25">
      <c r="H493" s="4"/>
      <c r="I493" s="60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8:28" x14ac:dyDescent="0.25">
      <c r="H494" s="4"/>
      <c r="I494" s="60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8:28" x14ac:dyDescent="0.25">
      <c r="H495" s="4"/>
      <c r="I495" s="60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8:28" x14ac:dyDescent="0.25">
      <c r="H496" s="4"/>
      <c r="I496" s="60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8:28" x14ac:dyDescent="0.25">
      <c r="H497" s="4"/>
      <c r="I497" s="60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8:28" x14ac:dyDescent="0.25">
      <c r="H498" s="4"/>
      <c r="I498" s="60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8:28" x14ac:dyDescent="0.25">
      <c r="H499" s="4"/>
      <c r="I499" s="60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8:28" x14ac:dyDescent="0.25">
      <c r="H500" s="4"/>
      <c r="I500" s="60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8:28" x14ac:dyDescent="0.25">
      <c r="H501" s="4"/>
      <c r="I501" s="60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8:28" x14ac:dyDescent="0.25">
      <c r="H502" s="4"/>
      <c r="I502" s="60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8:28" x14ac:dyDescent="0.25">
      <c r="H503" s="4"/>
      <c r="I503" s="60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8:28" x14ac:dyDescent="0.25">
      <c r="H504" s="4"/>
      <c r="I504" s="60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8:28" x14ac:dyDescent="0.25">
      <c r="H505" s="4"/>
      <c r="I505" s="60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8:28" x14ac:dyDescent="0.25">
      <c r="H506" s="4"/>
      <c r="I506" s="60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8:28" x14ac:dyDescent="0.25">
      <c r="H507" s="4"/>
      <c r="I507" s="60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8:28" x14ac:dyDescent="0.25">
      <c r="H508" s="4"/>
      <c r="I508" s="60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8:28" x14ac:dyDescent="0.25">
      <c r="H509" s="4"/>
      <c r="I509" s="60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8:28" x14ac:dyDescent="0.25">
      <c r="H510" s="4"/>
      <c r="I510" s="60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8:28" x14ac:dyDescent="0.25">
      <c r="H511" s="4"/>
      <c r="I511" s="60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8:28" x14ac:dyDescent="0.25">
      <c r="H512" s="4"/>
      <c r="I512" s="60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8:28" x14ac:dyDescent="0.25">
      <c r="H513" s="4"/>
      <c r="I513" s="60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8:28" x14ac:dyDescent="0.25">
      <c r="H514" s="4"/>
      <c r="I514" s="60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8:28" x14ac:dyDescent="0.25">
      <c r="H515" s="4"/>
      <c r="I515" s="60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8:28" x14ac:dyDescent="0.25">
      <c r="H516" s="4"/>
      <c r="I516" s="60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8:28" x14ac:dyDescent="0.25">
      <c r="H517" s="4"/>
      <c r="I517" s="60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8:28" x14ac:dyDescent="0.25">
      <c r="H518" s="4"/>
      <c r="I518" s="60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8:28" x14ac:dyDescent="0.25">
      <c r="H519" s="4"/>
      <c r="I519" s="60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8:28" x14ac:dyDescent="0.25">
      <c r="H520" s="4"/>
      <c r="I520" s="60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8:28" x14ac:dyDescent="0.25">
      <c r="H521" s="4"/>
      <c r="I521" s="60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8:28" x14ac:dyDescent="0.25">
      <c r="H522" s="4"/>
      <c r="I522" s="60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8:28" x14ac:dyDescent="0.25">
      <c r="H523" s="4"/>
      <c r="I523" s="60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8:28" x14ac:dyDescent="0.25">
      <c r="H524" s="4"/>
      <c r="I524" s="60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8:28" x14ac:dyDescent="0.25">
      <c r="H525" s="4"/>
      <c r="I525" s="60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8:28" x14ac:dyDescent="0.25">
      <c r="H526" s="4"/>
      <c r="I526" s="60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8:28" x14ac:dyDescent="0.25">
      <c r="H527" s="4"/>
      <c r="I527" s="60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8:28" x14ac:dyDescent="0.25">
      <c r="H528" s="4"/>
      <c r="I528" s="60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8:28" x14ac:dyDescent="0.25">
      <c r="H529" s="4"/>
      <c r="I529" s="60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8:28" x14ac:dyDescent="0.25">
      <c r="H530" s="4"/>
      <c r="I530" s="60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8:28" x14ac:dyDescent="0.25">
      <c r="H531" s="4"/>
      <c r="I531" s="60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8:28" x14ac:dyDescent="0.25">
      <c r="H532" s="4"/>
      <c r="I532" s="60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8:28" x14ac:dyDescent="0.25">
      <c r="H533" s="4"/>
      <c r="I533" s="60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8:28" x14ac:dyDescent="0.25">
      <c r="H534" s="4"/>
      <c r="I534" s="60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8:28" x14ac:dyDescent="0.25">
      <c r="H535" s="4"/>
      <c r="I535" s="60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8:28" x14ac:dyDescent="0.25">
      <c r="H536" s="4"/>
      <c r="I536" s="60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8:28" x14ac:dyDescent="0.25">
      <c r="H537" s="4"/>
      <c r="I537" s="60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8:28" x14ac:dyDescent="0.25">
      <c r="H538" s="4"/>
      <c r="I538" s="60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8:28" x14ac:dyDescent="0.25">
      <c r="H539" s="4"/>
      <c r="I539" s="60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8:28" x14ac:dyDescent="0.25">
      <c r="H540" s="4"/>
      <c r="I540" s="60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8:28" x14ac:dyDescent="0.25">
      <c r="H541" s="4"/>
      <c r="I541" s="60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8:28" x14ac:dyDescent="0.25">
      <c r="H542" s="4"/>
      <c r="I542" s="60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8:28" x14ac:dyDescent="0.25">
      <c r="H543" s="4"/>
      <c r="I543" s="60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8:28" x14ac:dyDescent="0.25">
      <c r="H544" s="4"/>
      <c r="I544" s="60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8:28" x14ac:dyDescent="0.25">
      <c r="H545" s="4"/>
      <c r="I545" s="60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8:28" x14ac:dyDescent="0.25">
      <c r="H546" s="4"/>
      <c r="I546" s="60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8:28" x14ac:dyDescent="0.25">
      <c r="H547" s="4"/>
      <c r="I547" s="60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8:28" x14ac:dyDescent="0.25">
      <c r="H548" s="4"/>
      <c r="I548" s="60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8:28" x14ac:dyDescent="0.25">
      <c r="H549" s="4"/>
      <c r="I549" s="60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8:28" x14ac:dyDescent="0.25">
      <c r="H550" s="4"/>
      <c r="I550" s="60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8:28" x14ac:dyDescent="0.25">
      <c r="H551" s="4"/>
      <c r="I551" s="60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8:28" x14ac:dyDescent="0.25">
      <c r="H552" s="4"/>
      <c r="I552" s="60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8:28" x14ac:dyDescent="0.25">
      <c r="H553" s="4"/>
      <c r="I553" s="60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8:28" x14ac:dyDescent="0.25">
      <c r="H554" s="4"/>
      <c r="I554" s="60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8:28" x14ac:dyDescent="0.25">
      <c r="H555" s="4"/>
      <c r="I555" s="60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8:28" x14ac:dyDescent="0.25">
      <c r="H556" s="4"/>
      <c r="I556" s="60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8:28" x14ac:dyDescent="0.25">
      <c r="H557" s="4"/>
      <c r="I557" s="60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8:28" x14ac:dyDescent="0.25">
      <c r="H558" s="4"/>
      <c r="I558" s="60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8:28" x14ac:dyDescent="0.25">
      <c r="H559" s="4"/>
      <c r="I559" s="60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8:28" x14ac:dyDescent="0.25">
      <c r="H560" s="4"/>
      <c r="I560" s="60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8:28" x14ac:dyDescent="0.25">
      <c r="H561" s="4"/>
      <c r="I561" s="60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8:28" x14ac:dyDescent="0.25">
      <c r="H562" s="4"/>
      <c r="I562" s="60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8:28" x14ac:dyDescent="0.25">
      <c r="H563" s="4"/>
      <c r="I563" s="60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8:28" x14ac:dyDescent="0.25">
      <c r="H564" s="4"/>
      <c r="I564" s="60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8:28" x14ac:dyDescent="0.25">
      <c r="H565" s="4"/>
      <c r="I565" s="60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8:28" x14ac:dyDescent="0.25">
      <c r="H566" s="4"/>
      <c r="I566" s="60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8:28" x14ac:dyDescent="0.25">
      <c r="H567" s="4"/>
      <c r="I567" s="60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8:28" x14ac:dyDescent="0.25">
      <c r="H568" s="4"/>
      <c r="I568" s="60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8:28" x14ac:dyDescent="0.25">
      <c r="H569" s="4"/>
      <c r="I569" s="60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8:28" x14ac:dyDescent="0.25">
      <c r="H570" s="4"/>
      <c r="I570" s="60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8:28" x14ac:dyDescent="0.25">
      <c r="H571" s="4"/>
      <c r="I571" s="60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8:28" x14ac:dyDescent="0.25">
      <c r="H572" s="4"/>
      <c r="I572" s="60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8:28" x14ac:dyDescent="0.25">
      <c r="H573" s="4"/>
      <c r="I573" s="60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8:28" x14ac:dyDescent="0.25">
      <c r="H574" s="4"/>
      <c r="I574" s="60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8:28" x14ac:dyDescent="0.25">
      <c r="H575" s="4"/>
      <c r="I575" s="60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8:28" x14ac:dyDescent="0.25">
      <c r="H576" s="4"/>
      <c r="I576" s="60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8:28" x14ac:dyDescent="0.25">
      <c r="H577" s="4"/>
      <c r="I577" s="60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8:28" x14ac:dyDescent="0.25">
      <c r="H578" s="4"/>
      <c r="I578" s="60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8:28" x14ac:dyDescent="0.25">
      <c r="H579" s="4"/>
      <c r="I579" s="60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8:28" x14ac:dyDescent="0.25">
      <c r="H580" s="4"/>
      <c r="I580" s="60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8:28" x14ac:dyDescent="0.25">
      <c r="H581" s="4"/>
      <c r="I581" s="60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8:28" x14ac:dyDescent="0.25">
      <c r="H582" s="4"/>
      <c r="I582" s="60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8:28" x14ac:dyDescent="0.25">
      <c r="H583" s="4"/>
      <c r="I583" s="60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8:28" x14ac:dyDescent="0.25">
      <c r="H584" s="4"/>
      <c r="I584" s="60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8:28" x14ac:dyDescent="0.25">
      <c r="H585" s="4"/>
      <c r="I585" s="60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8:28" x14ac:dyDescent="0.25">
      <c r="H586" s="4"/>
      <c r="I586" s="60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8:28" x14ac:dyDescent="0.25">
      <c r="H587" s="4"/>
      <c r="I587" s="60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8:28" x14ac:dyDescent="0.25">
      <c r="H588" s="4"/>
      <c r="I588" s="60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8:28" x14ac:dyDescent="0.25">
      <c r="H589" s="4"/>
      <c r="I589" s="60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8:28" x14ac:dyDescent="0.25">
      <c r="H590" s="4"/>
      <c r="I590" s="60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8:28" x14ac:dyDescent="0.25">
      <c r="H591" s="4"/>
      <c r="I591" s="60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8:28" x14ac:dyDescent="0.25">
      <c r="H592" s="4"/>
      <c r="I592" s="60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8:28" x14ac:dyDescent="0.25">
      <c r="H593" s="4"/>
      <c r="I593" s="60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8:28" x14ac:dyDescent="0.25">
      <c r="H594" s="4"/>
      <c r="I594" s="60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8:28" x14ac:dyDescent="0.25">
      <c r="H595" s="4"/>
      <c r="I595" s="60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8:28" x14ac:dyDescent="0.25">
      <c r="H596" s="4"/>
      <c r="I596" s="60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8:28" x14ac:dyDescent="0.25">
      <c r="H597" s="4"/>
      <c r="I597" s="60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8:28" x14ac:dyDescent="0.25">
      <c r="H598" s="4"/>
      <c r="I598" s="60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8:28" x14ac:dyDescent="0.25">
      <c r="H599" s="4"/>
      <c r="I599" s="60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8:28" x14ac:dyDescent="0.25">
      <c r="H600" s="4"/>
      <c r="I600" s="60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8:28" x14ac:dyDescent="0.25">
      <c r="H601" s="4"/>
      <c r="I601" s="60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8:28" x14ac:dyDescent="0.25">
      <c r="H602" s="4"/>
      <c r="I602" s="60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8:28" x14ac:dyDescent="0.25">
      <c r="H603" s="4"/>
      <c r="I603" s="60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8:28" x14ac:dyDescent="0.25">
      <c r="H604" s="4"/>
      <c r="I604" s="60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8:28" x14ac:dyDescent="0.25">
      <c r="H605" s="4"/>
      <c r="I605" s="60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8:28" x14ac:dyDescent="0.25">
      <c r="H606" s="4"/>
      <c r="I606" s="60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8:28" x14ac:dyDescent="0.25">
      <c r="H607" s="4"/>
      <c r="I607" s="60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8:28" x14ac:dyDescent="0.25">
      <c r="H608" s="4"/>
      <c r="I608" s="60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8:28" x14ac:dyDescent="0.25">
      <c r="H609" s="4"/>
      <c r="I609" s="60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8:28" x14ac:dyDescent="0.25">
      <c r="H610" s="4"/>
      <c r="I610" s="60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8:28" x14ac:dyDescent="0.25">
      <c r="H611" s="4"/>
      <c r="I611" s="60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8:28" x14ac:dyDescent="0.25">
      <c r="H612" s="4"/>
      <c r="I612" s="60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8:28" x14ac:dyDescent="0.25">
      <c r="H613" s="4"/>
      <c r="I613" s="60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8:28" x14ac:dyDescent="0.25">
      <c r="H614" s="4"/>
      <c r="I614" s="60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8:28" x14ac:dyDescent="0.25">
      <c r="H615" s="4"/>
      <c r="I615" s="60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8:28" x14ac:dyDescent="0.25">
      <c r="H616" s="4"/>
      <c r="I616" s="60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8:28" x14ac:dyDescent="0.25">
      <c r="H617" s="4"/>
      <c r="I617" s="60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8:28" x14ac:dyDescent="0.25">
      <c r="H618" s="4"/>
      <c r="I618" s="60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8:28" x14ac:dyDescent="0.25">
      <c r="H619" s="4"/>
      <c r="I619" s="60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8:28" x14ac:dyDescent="0.25">
      <c r="H620" s="4"/>
      <c r="I620" s="60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8:28" x14ac:dyDescent="0.25">
      <c r="H621" s="4"/>
      <c r="I621" s="60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8:28" x14ac:dyDescent="0.25">
      <c r="H622" s="4"/>
      <c r="I622" s="60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8:28" x14ac:dyDescent="0.25">
      <c r="H623" s="4"/>
      <c r="I623" s="60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8:28" x14ac:dyDescent="0.25">
      <c r="H624" s="4"/>
      <c r="I624" s="60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8:28" x14ac:dyDescent="0.25">
      <c r="H625" s="4"/>
      <c r="I625" s="60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8:28" x14ac:dyDescent="0.25">
      <c r="H626" s="4"/>
      <c r="I626" s="60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8:28" x14ac:dyDescent="0.25">
      <c r="H627" s="4"/>
      <c r="I627" s="60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8:28" x14ac:dyDescent="0.25">
      <c r="H628" s="4"/>
      <c r="I628" s="60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8:28" x14ac:dyDescent="0.25">
      <c r="H629" s="4"/>
      <c r="I629" s="60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8:28" x14ac:dyDescent="0.25">
      <c r="H630" s="4"/>
      <c r="I630" s="60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</sheetData>
  <mergeCells count="30">
    <mergeCell ref="C130:D130"/>
    <mergeCell ref="C122:D122"/>
    <mergeCell ref="C128:D128"/>
    <mergeCell ref="C106:D106"/>
    <mergeCell ref="C113:D113"/>
    <mergeCell ref="A1:G1"/>
    <mergeCell ref="C20:D20"/>
    <mergeCell ref="C28:D28"/>
    <mergeCell ref="C36:D36"/>
    <mergeCell ref="A6:A7"/>
    <mergeCell ref="B6:B7"/>
    <mergeCell ref="C6:D7"/>
    <mergeCell ref="E6:F6"/>
    <mergeCell ref="A2:G2"/>
    <mergeCell ref="C132:D132"/>
    <mergeCell ref="A136:B139"/>
    <mergeCell ref="G6:G7"/>
    <mergeCell ref="A3:G3"/>
    <mergeCell ref="A134:B134"/>
    <mergeCell ref="C39:D39"/>
    <mergeCell ref="C57:D57"/>
    <mergeCell ref="C51:D51"/>
    <mergeCell ref="C64:D64"/>
    <mergeCell ref="C70:D70"/>
    <mergeCell ref="C72:D72"/>
    <mergeCell ref="C79:D79"/>
    <mergeCell ref="C83:D83"/>
    <mergeCell ref="C88:D88"/>
    <mergeCell ref="C99:D99"/>
    <mergeCell ref="C103:D103"/>
  </mergeCells>
  <pageMargins left="0.88" right="0.19685039370078741" top="0.41" bottom="0.15" header="0.42" footer="0.15748031496062992"/>
  <pageSetup paperSize="14" scale="70" orientation="portrait" horizontalDpi="4294967293" r:id="rId1"/>
  <rowBreaks count="1" manualBreakCount="1">
    <brk id="7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KEKERINGAN</vt:lpstr>
      <vt:lpstr>KEKERINGAN!Print_Area</vt:lpstr>
      <vt:lpstr>KEKERINGAN!Print_Titles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2023-01-09T01:16:04Z</cp:lastPrinted>
  <dcterms:created xsi:type="dcterms:W3CDTF">2012-06-28T02:15:06Z</dcterms:created>
  <dcterms:modified xsi:type="dcterms:W3CDTF">2023-05-05T01:17:42Z</dcterms:modified>
</cp:coreProperties>
</file>