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F5543C2-6E49-4625-BE39-69AB9D9BDA6B}" xr6:coauthVersionLast="47" xr6:coauthVersionMax="47" xr10:uidLastSave="{00000000-0000-0000-0000-000000000000}"/>
  <bookViews>
    <workbookView xWindow="-120" yWindow="-120" windowWidth="20730" windowHeight="11760" xr2:uid="{BD85CED8-0E0F-4CB1-B0A5-6A5E2BD1D02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" l="1"/>
  <c r="K61" i="1"/>
  <c r="L60" i="1"/>
  <c r="J60" i="1"/>
  <c r="I60" i="1"/>
  <c r="M59" i="1"/>
  <c r="K59" i="1"/>
  <c r="M58" i="1"/>
  <c r="K58" i="1"/>
  <c r="L57" i="1"/>
  <c r="J57" i="1"/>
  <c r="M57" i="1" s="1"/>
  <c r="I57" i="1"/>
  <c r="M56" i="1"/>
  <c r="K56" i="1"/>
  <c r="M55" i="1"/>
  <c r="K55" i="1"/>
  <c r="M54" i="1"/>
  <c r="K54" i="1"/>
  <c r="M53" i="1"/>
  <c r="K53" i="1"/>
  <c r="L52" i="1"/>
  <c r="J52" i="1"/>
  <c r="M52" i="1" s="1"/>
  <c r="I52" i="1"/>
  <c r="M51" i="1"/>
  <c r="K51" i="1"/>
  <c r="L50" i="1"/>
  <c r="J50" i="1"/>
  <c r="I50" i="1"/>
  <c r="K49" i="1"/>
  <c r="M47" i="1"/>
  <c r="K47" i="1"/>
  <c r="M46" i="1"/>
  <c r="K46" i="1"/>
  <c r="L45" i="1"/>
  <c r="M45" i="1" s="1"/>
  <c r="J45" i="1"/>
  <c r="I45" i="1"/>
  <c r="M44" i="1"/>
  <c r="K44" i="1"/>
  <c r="M43" i="1"/>
  <c r="K43" i="1"/>
  <c r="M42" i="1"/>
  <c r="K42" i="1"/>
  <c r="L41" i="1"/>
  <c r="J41" i="1"/>
  <c r="I41" i="1"/>
  <c r="M40" i="1"/>
  <c r="K40" i="1"/>
  <c r="M39" i="1"/>
  <c r="K39" i="1"/>
  <c r="M38" i="1"/>
  <c r="K38" i="1"/>
  <c r="M37" i="1"/>
  <c r="K37" i="1"/>
  <c r="L36" i="1"/>
  <c r="J36" i="1"/>
  <c r="I36" i="1"/>
  <c r="M35" i="1"/>
  <c r="K35" i="1"/>
  <c r="M34" i="1"/>
  <c r="K34" i="1"/>
  <c r="M33" i="1"/>
  <c r="K33" i="1"/>
  <c r="L32" i="1"/>
  <c r="J32" i="1"/>
  <c r="I32" i="1"/>
  <c r="M31" i="1"/>
  <c r="K31" i="1"/>
  <c r="M30" i="1"/>
  <c r="K30" i="1"/>
  <c r="M29" i="1"/>
  <c r="K29" i="1"/>
  <c r="L28" i="1"/>
  <c r="J28" i="1"/>
  <c r="I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L20" i="1"/>
  <c r="M20" i="1" s="1"/>
  <c r="J20" i="1"/>
  <c r="I20" i="1"/>
  <c r="M19" i="1"/>
  <c r="K19" i="1"/>
  <c r="M18" i="1"/>
  <c r="K18" i="1"/>
  <c r="M17" i="1"/>
  <c r="K17" i="1"/>
  <c r="L16" i="1"/>
  <c r="J16" i="1"/>
  <c r="I16" i="1"/>
  <c r="M15" i="1"/>
  <c r="K15" i="1"/>
  <c r="K14" i="1" s="1"/>
  <c r="K8" i="1" s="1"/>
  <c r="L14" i="1"/>
  <c r="J14" i="1"/>
  <c r="I14" i="1"/>
  <c r="M13" i="1"/>
  <c r="K13" i="1"/>
  <c r="L12" i="1"/>
  <c r="J12" i="1"/>
  <c r="I12" i="1"/>
  <c r="M11" i="1"/>
  <c r="K11" i="1"/>
  <c r="M10" i="1"/>
  <c r="K10" i="1"/>
  <c r="L9" i="1"/>
  <c r="J9" i="1"/>
  <c r="I9" i="1"/>
  <c r="L49" i="1" l="1"/>
  <c r="M32" i="1"/>
  <c r="M9" i="1"/>
  <c r="M16" i="1"/>
  <c r="I8" i="1"/>
  <c r="M41" i="1"/>
  <c r="I49" i="1"/>
  <c r="M28" i="1"/>
  <c r="M36" i="1"/>
  <c r="L8" i="1"/>
  <c r="L62" i="1" s="1"/>
  <c r="J8" i="1"/>
  <c r="M12" i="1"/>
  <c r="M60" i="1"/>
  <c r="J49" i="1"/>
  <c r="M49" i="1" s="1"/>
  <c r="I62" i="1"/>
  <c r="M50" i="1"/>
  <c r="M14" i="1"/>
  <c r="M8" i="1" l="1"/>
  <c r="J62" i="1"/>
  <c r="M62" i="1" s="1"/>
</calcChain>
</file>

<file path=xl/sharedStrings.xml><?xml version="1.0" encoding="utf-8"?>
<sst xmlns="http://schemas.openxmlformats.org/spreadsheetml/2006/main" count="222" uniqueCount="155">
  <si>
    <r>
      <rPr>
        <b/>
        <sz val="11"/>
        <rFont val="Arial"/>
        <family val="2"/>
      </rPr>
      <t>Kode</t>
    </r>
  </si>
  <si>
    <r>
      <rPr>
        <b/>
        <sz val="11"/>
        <rFont val="Arial"/>
        <family val="2"/>
      </rPr>
      <t>Uraian</t>
    </r>
  </si>
  <si>
    <t>Indikator</t>
  </si>
  <si>
    <t>Satuan</t>
  </si>
  <si>
    <r>
      <rPr>
        <b/>
        <sz val="11"/>
        <rFont val="Arial"/>
        <family val="2"/>
      </rPr>
      <t>Urusan</t>
    </r>
  </si>
  <si>
    <r>
      <rPr>
        <b/>
        <sz val="11"/>
        <rFont val="Arial"/>
        <family val="2"/>
      </rPr>
      <t>Bidang Urusan</t>
    </r>
  </si>
  <si>
    <r>
      <rPr>
        <b/>
        <sz val="11"/>
        <rFont val="Arial"/>
        <family val="2"/>
      </rPr>
      <t>Program</t>
    </r>
  </si>
  <si>
    <r>
      <rPr>
        <b/>
        <sz val="11"/>
        <rFont val="Arial"/>
        <family val="2"/>
      </rPr>
      <t>Kegiatan</t>
    </r>
  </si>
  <si>
    <r>
      <rPr>
        <b/>
        <sz val="11"/>
        <rFont val="Arial"/>
        <family val="2"/>
      </rPr>
      <t>Sub Kegiatan</t>
    </r>
  </si>
  <si>
    <t>ANGGARAN</t>
  </si>
  <si>
    <t>REALISASI</t>
  </si>
  <si>
    <r>
      <rPr>
        <b/>
        <sz val="11"/>
        <rFont val="Arial"/>
        <family val="2"/>
      </rPr>
      <t>UNSUR PENDUKUNG URUSAN PEMERINTAHAN</t>
    </r>
  </si>
  <si>
    <t>DEFINITIF</t>
  </si>
  <si>
    <t>PERUBAHAN</t>
  </si>
  <si>
    <t>±</t>
  </si>
  <si>
    <t>Rp</t>
  </si>
  <si>
    <t>%</t>
  </si>
  <si>
    <t>SEKRETARIAT DPRD</t>
  </si>
  <si>
    <r>
      <rPr>
        <b/>
        <sz val="11"/>
        <rFont val="Arial"/>
        <family val="2"/>
      </rPr>
      <t>PROGRAM PENUNJANG URUSAN PEMERINTAHAN DAERAH KABUPATEN/KOTA</t>
    </r>
  </si>
  <si>
    <t xml:space="preserve">Prosentase Ketercapaian perencanaan dan keuangan
Prosentase terpenuhinya layanan umum, kepegawaian dan keuangan perangkat daerah
Prosentase implementasi tugas dan kewajiban fasilitasi terhadap DPRD yang terselesaikan sesuai SOP
</t>
  </si>
  <si>
    <t>%
%
%</t>
  </si>
  <si>
    <r>
      <rPr>
        <b/>
        <sz val="11"/>
        <rFont val="Arial"/>
        <family val="2"/>
      </rPr>
      <t>2.01</t>
    </r>
  </si>
  <si>
    <r>
      <rPr>
        <b/>
        <sz val="11"/>
        <rFont val="Arial"/>
        <family val="2"/>
      </rPr>
      <t>Perencanaan, Penganggaran, dan Evaluasi Kinerja Perangkat Daerah</t>
    </r>
  </si>
  <si>
    <t xml:space="preserve">Jumlah dokumen perencanaan, penganggaran, dan evaluasi kinerja perangkat daerah
</t>
  </si>
  <si>
    <t>dokumen</t>
  </si>
  <si>
    <r>
      <rPr>
        <sz val="11"/>
        <rFont val="Arial MT"/>
        <family val="2"/>
      </rPr>
      <t>2.01</t>
    </r>
  </si>
  <si>
    <r>
      <rPr>
        <sz val="11"/>
        <rFont val="Arial MT"/>
        <family val="2"/>
      </rPr>
      <t>Penyusunan Dokumen Perencanaan Perangkat Daerah</t>
    </r>
  </si>
  <si>
    <t xml:space="preserve">Jumlah Dokumen Perencanaan Perangkat Daerah
</t>
  </si>
  <si>
    <r>
      <rPr>
        <sz val="11"/>
        <rFont val="Arial MT"/>
        <family val="2"/>
      </rPr>
      <t>Evaluasi Kinerja Perangkat Daerah</t>
    </r>
  </si>
  <si>
    <t xml:space="preserve">Jumlah Laporan Evaluasi Kinerja Perangkat Daerah
</t>
  </si>
  <si>
    <t>laporan</t>
  </si>
  <si>
    <r>
      <rPr>
        <b/>
        <sz val="11"/>
        <rFont val="Arial"/>
        <family val="2"/>
      </rPr>
      <t>2.02</t>
    </r>
  </si>
  <si>
    <r>
      <rPr>
        <b/>
        <sz val="11"/>
        <rFont val="Arial"/>
        <family val="2"/>
      </rPr>
      <t>Administrasi Keuangan Perangkat Daerah</t>
    </r>
  </si>
  <si>
    <t xml:space="preserve">Jumlah Dokumentasi Administrasi Keuangan Perangkat Daerah
</t>
  </si>
  <si>
    <r>
      <rPr>
        <sz val="11"/>
        <rFont val="Arial MT"/>
        <family val="2"/>
      </rPr>
      <t>2.02</t>
    </r>
  </si>
  <si>
    <r>
      <rPr>
        <sz val="11"/>
        <rFont val="Arial MT"/>
        <family val="2"/>
      </rPr>
      <t>Penyediaan Gaji dan Tunjangan ASN</t>
    </r>
  </si>
  <si>
    <t xml:space="preserve">Jumlah Orang yang Menerima Gaji dan Tunjangan ASN
</t>
  </si>
  <si>
    <t>orang</t>
  </si>
  <si>
    <r>
      <rPr>
        <b/>
        <sz val="11"/>
        <rFont val="Arial"/>
        <family val="2"/>
      </rPr>
      <t>2.03</t>
    </r>
  </si>
  <si>
    <r>
      <rPr>
        <b/>
        <sz val="11"/>
        <rFont val="Arial"/>
        <family val="2"/>
      </rPr>
      <t>Administrasi Barang Milik Daerah pada Perangkat Daerah</t>
    </r>
  </si>
  <si>
    <t xml:space="preserve">Jumlah dokumen administrasi barang milik daerah setwan dalam pembayaran asuransi kendaraan dinas setwan
</t>
  </si>
  <si>
    <r>
      <rPr>
        <sz val="11"/>
        <rFont val="Arial MT"/>
        <family val="2"/>
      </rPr>
      <t>2.03</t>
    </r>
  </si>
  <si>
    <r>
      <rPr>
        <sz val="11"/>
        <rFont val="Arial MT"/>
        <family val="2"/>
      </rPr>
      <t>Pengamanan Barang Milik Daerah SKPD</t>
    </r>
  </si>
  <si>
    <t xml:space="preserve">Jumlah Dokumen Pengamanan Barang Milik Daerah SKPD
</t>
  </si>
  <si>
    <t>2.05</t>
  </si>
  <si>
    <t>Administrasi Kepegawaian Perangkat Daerah</t>
  </si>
  <si>
    <t>Pengadaan pakaian dinas beserta atribut kelengkapannya</t>
  </si>
  <si>
    <t>Bimbingan teknis implementasi perundang undangan</t>
  </si>
  <si>
    <t>Sosialisasi Peraturan Perundang-undangan</t>
  </si>
  <si>
    <r>
      <rPr>
        <b/>
        <sz val="11"/>
        <rFont val="Arial"/>
        <family val="2"/>
      </rPr>
      <t>2.06</t>
    </r>
  </si>
  <si>
    <r>
      <rPr>
        <b/>
        <sz val="11"/>
        <rFont val="Arial"/>
        <family val="2"/>
      </rPr>
      <t>Administrasi Umum Perangkat Daerah</t>
    </r>
  </si>
  <si>
    <t xml:space="preserve">Jumlah dokumen administrasi umum kantor setwan kab. cilacap
</t>
  </si>
  <si>
    <r>
      <rPr>
        <sz val="11"/>
        <rFont val="Arial MT"/>
        <family val="2"/>
      </rPr>
      <t>2.06</t>
    </r>
  </si>
  <si>
    <r>
      <rPr>
        <sz val="11"/>
        <rFont val="Arial MT"/>
        <family val="2"/>
      </rPr>
      <t>Penyediaan Komponen Instalasi Listrik/Penerangan Bangunan Kantor</t>
    </r>
  </si>
  <si>
    <t>Jumlah Paket Komponen Instalasi Listrik/Penerangan Bangunan Kantor yang Disediakan</t>
  </si>
  <si>
    <t>paket</t>
  </si>
  <si>
    <r>
      <rPr>
        <sz val="11"/>
        <rFont val="Arial MT"/>
        <family val="2"/>
      </rPr>
      <t>Penyediaan Peralatan dan Perlengkapan Kantor</t>
    </r>
  </si>
  <si>
    <t>Jumlah Paket Peralatan dan Perlengkapan Kantor yang Disediakan</t>
  </si>
  <si>
    <r>
      <rPr>
        <sz val="11"/>
        <rFont val="Arial MT"/>
        <family val="2"/>
      </rPr>
      <t>Penyediaan Bahan Logistik Kantor</t>
    </r>
  </si>
  <si>
    <t>Jumlah Paket Bahan Logistik Kantor yang Disediakan</t>
  </si>
  <si>
    <r>
      <rPr>
        <sz val="11"/>
        <rFont val="Arial MT"/>
        <family val="2"/>
      </rPr>
      <t>Penyediaan Barang Cetakan dan Penggandaan</t>
    </r>
  </si>
  <si>
    <t>Jumlah Paket Barang Cetakan dan Penggandaan yang Disediakan</t>
  </si>
  <si>
    <r>
      <rPr>
        <sz val="11"/>
        <rFont val="Arial MT"/>
        <family val="2"/>
      </rPr>
      <t>Penyediaan Bahan Bacaan dan Peraturan Perundang-undangan</t>
    </r>
  </si>
  <si>
    <t>Jumlah Dokumen Bahan Bacaan dan Peraturan Perundang-Undangan yang Disediakan</t>
  </si>
  <si>
    <r>
      <rPr>
        <sz val="11"/>
        <rFont val="Arial MT"/>
        <family val="2"/>
      </rPr>
      <t>Fasilitasi Kunjungan Tamu</t>
    </r>
  </si>
  <si>
    <t>Jumlah Laporan Fasilitasi Kunjungan Tamu</t>
  </si>
  <si>
    <r>
      <rPr>
        <sz val="11"/>
        <rFont val="Arial MT"/>
        <family val="2"/>
      </rPr>
      <t>Penyelenggaraan Rapat Koordinasi dan Konsultasi SKPD</t>
    </r>
  </si>
  <si>
    <t>Jumlah Laporan Penyelenggaraan Rapat Koordinasi dan Konsultasi SKPD</t>
  </si>
  <si>
    <r>
      <rPr>
        <b/>
        <sz val="11"/>
        <rFont val="Arial"/>
        <family val="2"/>
      </rPr>
      <t>2.07</t>
    </r>
  </si>
  <si>
    <r>
      <rPr>
        <b/>
        <sz val="11"/>
        <rFont val="Arial"/>
        <family val="2"/>
      </rPr>
      <t>Pengadaan Barang Milik Daerah Penunjang Urusan Pemerintah Daerah</t>
    </r>
  </si>
  <si>
    <t>Jumlah Dokumen Pengadaan Barang Milik Daerah Penunjang Urusan Pemerintah Daerah</t>
  </si>
  <si>
    <r>
      <rPr>
        <sz val="11"/>
        <rFont val="Arial MT"/>
        <family val="2"/>
      </rPr>
      <t>2.07</t>
    </r>
  </si>
  <si>
    <r>
      <rPr>
        <sz val="11"/>
        <rFont val="Arial MT"/>
        <family val="2"/>
      </rPr>
      <t>Pengadaan Mebel</t>
    </r>
  </si>
  <si>
    <t>Jumlah Paket Mebel yang Disediakan</t>
  </si>
  <si>
    <t>Pengadaan Peralatan dan Mesin Lainnya</t>
  </si>
  <si>
    <t>Jumlah Unit Peralatan dan Mesin Lainnya yang Disediakan</t>
  </si>
  <si>
    <t>unit</t>
  </si>
  <si>
    <t>Pengadaan Sarana dan Prasarana Pendukung Gedung Kantor atau Bangunan Lainnya</t>
  </si>
  <si>
    <t>Jumlah Unit Sarana dan Prasarana Pendukung Gedung Kantor atau Bangunan Lainnya yang Disediakan</t>
  </si>
  <si>
    <r>
      <rPr>
        <b/>
        <sz val="11"/>
        <rFont val="Arial"/>
        <family val="2"/>
      </rPr>
      <t>2.08</t>
    </r>
  </si>
  <si>
    <r>
      <rPr>
        <b/>
        <sz val="11"/>
        <rFont val="Arial"/>
        <family val="2"/>
      </rPr>
      <t>Penyediaan Jasa Penunjang Urusan Pemerintahan Daerah</t>
    </r>
  </si>
  <si>
    <t xml:space="preserve">Jumlah Laporan Penyediaan Jasa penunjang urusan pemerintahan daerah pada setwan kab. cilacap
</t>
  </si>
  <si>
    <r>
      <rPr>
        <sz val="11"/>
        <rFont val="Arial MT"/>
        <family val="2"/>
      </rPr>
      <t>2.08</t>
    </r>
  </si>
  <si>
    <r>
      <rPr>
        <sz val="11"/>
        <rFont val="Arial MT"/>
        <family val="2"/>
      </rPr>
      <t>Penyediaan Jasa Surat Menyurat</t>
    </r>
  </si>
  <si>
    <t>Jumlah Laporan Penyediaan Jasa Surat Menyurat</t>
  </si>
  <si>
    <r>
      <rPr>
        <sz val="11"/>
        <rFont val="Arial MT"/>
        <family val="2"/>
      </rPr>
      <t>Penyediaan Jasa Komunikasi, Sumber Daya Air dan Listrik</t>
    </r>
  </si>
  <si>
    <t>Jumlah Laporan Penyediaan Jasa Komunikasi, Sumber Daya Air dan Listrik yang Disediakan</t>
  </si>
  <si>
    <r>
      <rPr>
        <sz val="11"/>
        <rFont val="Arial MT"/>
        <family val="2"/>
      </rPr>
      <t>Penyediaan Jasa Pelayanan Umum Kantor</t>
    </r>
  </si>
  <si>
    <t>Jumlah Laporan Penyediaan Jasa Pelayanan Umum Kantor yang Disediakan</t>
  </si>
  <si>
    <r>
      <rPr>
        <b/>
        <sz val="11"/>
        <rFont val="Arial"/>
        <family val="2"/>
      </rPr>
      <t>2.09</t>
    </r>
  </si>
  <si>
    <r>
      <rPr>
        <b/>
        <sz val="11"/>
        <rFont val="Arial"/>
        <family val="2"/>
      </rPr>
      <t>Pemeliharaan Barang Milik Daerah Penunjang Urusan Pemerintahan Daerah</t>
    </r>
  </si>
  <si>
    <t>Jumlah Barang Milik Daerah Penunjang Urusan Pemerintahan Daerah yang dipelihara</t>
  </si>
  <si>
    <r>
      <rPr>
        <sz val="11"/>
        <rFont val="Arial MT"/>
        <family val="2"/>
      </rPr>
      <t>2.09</t>
    </r>
  </si>
  <si>
    <r>
      <rPr>
        <sz val="11"/>
        <rFont val="Arial MT"/>
        <family val="2"/>
      </rPr>
      <t>Penyediaan Jasa Pemeliharaan, Biaya Pemeliharaan, Pajak, dan Perizinan Kendaraan Dinas Operasional atau Lapangan</t>
    </r>
  </si>
  <si>
    <t>Jumlah Kendaraan Dinas Operasional atau Lapangan yang Dipelihara dan dibayarkan Pajak dan Perizinannya</t>
  </si>
  <si>
    <r>
      <rPr>
        <sz val="11"/>
        <rFont val="Arial MT"/>
        <family val="2"/>
      </rPr>
      <t>Pemeliharaan Peralatan dan Mesin Lainnya</t>
    </r>
  </si>
  <si>
    <t>Jumlah Peralatan dan Mesin Lainnya yang Dipelihara</t>
  </si>
  <si>
    <r>
      <rPr>
        <sz val="11"/>
        <rFont val="Arial MT"/>
        <family val="2"/>
      </rPr>
      <t>Pemeliharaan/Rehabilitasi Gedung Kantor dan Bangunan Lainnya</t>
    </r>
  </si>
  <si>
    <t>Jumlah Sarana dan Prasarana Gedung Kantor atau Bangunan Lainnya yang Dipelihara/Direhabilitasi</t>
  </si>
  <si>
    <r>
      <rPr>
        <sz val="11"/>
        <rFont val="Arial MT"/>
        <family val="2"/>
      </rPr>
      <t>Pemeliharaan/Rehabilitasi Sarana dan Prasarana Pendukung Gedung Kantor atau Bangunan Lainnya</t>
    </r>
  </si>
  <si>
    <t>Jumlah Sarana dan Prasarana Pendukung Gedung Kantor atau Bangunan Lainnya yang Dipelihara/Direhabilitasi</t>
  </si>
  <si>
    <r>
      <rPr>
        <b/>
        <sz val="11"/>
        <rFont val="Arial"/>
        <family val="2"/>
      </rPr>
      <t>2.15</t>
    </r>
  </si>
  <si>
    <r>
      <rPr>
        <b/>
        <sz val="11"/>
        <rFont val="Arial"/>
        <family val="2"/>
      </rPr>
      <t>Layanan Keuangan dan Kesejahteraan DPRD</t>
    </r>
  </si>
  <si>
    <t>Jumlah laporan keuangan dan kesejahteraan DPRD yang terlayani</t>
  </si>
  <si>
    <t>Laporan</t>
  </si>
  <si>
    <r>
      <rPr>
        <sz val="11"/>
        <rFont val="Arial MT"/>
        <family val="2"/>
      </rPr>
      <t>2.15</t>
    </r>
  </si>
  <si>
    <r>
      <rPr>
        <sz val="11"/>
        <rFont val="Arial MT"/>
        <family val="2"/>
      </rPr>
      <t>Penyelenggaraan Administrasi Keuangan DPRD</t>
    </r>
  </si>
  <si>
    <t>Jumlah Anggota DPRD yang Menerima Hak Keuangan DPRD</t>
  </si>
  <si>
    <r>
      <rPr>
        <sz val="11"/>
        <rFont val="Arial MT"/>
        <family val="2"/>
      </rPr>
      <t>Penyediaan Pakaian Dinas dan Atribut DPRD</t>
    </r>
  </si>
  <si>
    <t>Jumlah Paket Pakaian Dinas dan Atribut DPRD yang Disediakan</t>
  </si>
  <si>
    <r>
      <rPr>
        <sz val="11"/>
        <rFont val="Arial MT"/>
        <family val="2"/>
      </rPr>
      <t>Pelaksanaan Medical Check Up DPRD</t>
    </r>
  </si>
  <si>
    <t>Jumlah Orang yang Mengikuti Medical Check Up DPRD</t>
  </si>
  <si>
    <r>
      <rPr>
        <b/>
        <sz val="11"/>
        <rFont val="Arial"/>
        <family val="2"/>
      </rPr>
      <t>2.16</t>
    </r>
  </si>
  <si>
    <r>
      <rPr>
        <b/>
        <sz val="11"/>
        <rFont val="Arial"/>
        <family val="2"/>
      </rPr>
      <t>Layanan Administrasi DPRD</t>
    </r>
  </si>
  <si>
    <t>Jumlah laporan administrasi DPRD yang terlayani</t>
  </si>
  <si>
    <r>
      <rPr>
        <sz val="11"/>
        <rFont val="Arial MT"/>
        <family val="2"/>
      </rPr>
      <t>2.16</t>
    </r>
  </si>
  <si>
    <t>Fasilitasi Fraksi DPRD</t>
  </si>
  <si>
    <t>Jumlah Laporan Hasil Fasilitasi Fraksi DPRD</t>
  </si>
  <si>
    <r>
      <rPr>
        <sz val="11"/>
        <rFont val="Arial MT"/>
        <family val="2"/>
      </rPr>
      <t>Fasilitasi Rapat Koordinasi dan Konsultasi DPRD</t>
    </r>
  </si>
  <si>
    <t>Jumlah Laporan Hasil Fasilitasi Rapat Koordinasi dan Konsultasi DPRD</t>
  </si>
  <si>
    <r>
      <rPr>
        <b/>
        <sz val="11"/>
        <rFont val="Arial"/>
        <family val="2"/>
      </rPr>
      <t>PROGRAM DUKUNGAN PELAKSANAAN TUGAS DAN FUNGSI DPRD</t>
    </r>
  </si>
  <si>
    <t xml:space="preserve">Prosentase fasilitasi rapat - rapat tepat jadwal </t>
  </si>
  <si>
    <t>Persen</t>
  </si>
  <si>
    <r>
      <rPr>
        <b/>
        <sz val="11"/>
        <rFont val="Arial"/>
        <family val="2"/>
      </rPr>
      <t>Pembentukan Peraturan Daerah dan Peraturan DPRD</t>
    </r>
  </si>
  <si>
    <t xml:space="preserve">Jumlah perda dan peraturan DPRD yang terbentuk
</t>
  </si>
  <si>
    <t>Dokumen</t>
  </si>
  <si>
    <r>
      <rPr>
        <sz val="11"/>
        <rFont val="Arial MT"/>
        <family val="2"/>
      </rPr>
      <t>Penyusunan dan Pembahasan Program Pembentukan Peraturan Daerah</t>
    </r>
  </si>
  <si>
    <t>Jumlah Dokumen Hasil Penyusunan dan Pembahasan Program Pembentukan Peraturan Daerah</t>
  </si>
  <si>
    <r>
      <rPr>
        <b/>
        <sz val="11"/>
        <rFont val="Arial"/>
        <family val="2"/>
      </rPr>
      <t>2.04</t>
    </r>
  </si>
  <si>
    <r>
      <rPr>
        <b/>
        <sz val="11"/>
        <rFont val="Arial"/>
        <family val="2"/>
      </rPr>
      <t>Peningkatan Kapasitas DPRD</t>
    </r>
  </si>
  <si>
    <t xml:space="preserve">Jumlah laporan kegiatan peningkatan kapasitas DPRD
</t>
  </si>
  <si>
    <r>
      <rPr>
        <sz val="11"/>
        <rFont val="Arial MT"/>
        <family val="2"/>
      </rPr>
      <t>2.04</t>
    </r>
  </si>
  <si>
    <r>
      <rPr>
        <sz val="11"/>
        <rFont val="Arial MT"/>
        <family val="2"/>
      </rPr>
      <t>Pendalaman Tugas DPRD</t>
    </r>
  </si>
  <si>
    <t>Jumlah Dokumen Hasil Pendalaman Tugas DPRD</t>
  </si>
  <si>
    <r>
      <rPr>
        <sz val="11"/>
        <rFont val="Arial MT"/>
        <family val="2"/>
      </rPr>
      <t>Publikasi dan Dokumentasi Dewan</t>
    </r>
  </si>
  <si>
    <t>Jumlah Dokumen Penyebarluasan Produk Hukum Daerah, Publikasi dan Dokumentasi Dewan</t>
  </si>
  <si>
    <r>
      <rPr>
        <sz val="11"/>
        <rFont val="Arial MT"/>
        <family val="2"/>
      </rPr>
      <t>Penyediaan Kelompok Pakar dan Tim Ahli</t>
    </r>
  </si>
  <si>
    <t>Jumlah Orang dalam Kelompok Pakar dan Tim Ahli</t>
  </si>
  <si>
    <t>Orang</t>
  </si>
  <si>
    <r>
      <rPr>
        <sz val="11"/>
        <rFont val="Arial MT"/>
        <family val="2"/>
      </rPr>
      <t>Penyediaan Tenaga Ahli Fraksi</t>
    </r>
  </si>
  <si>
    <t>Jumlah Tenaga Ahli Fraksi</t>
  </si>
  <si>
    <r>
      <rPr>
        <b/>
        <sz val="11"/>
        <rFont val="Arial"/>
        <family val="2"/>
      </rPr>
      <t>2.05</t>
    </r>
  </si>
  <si>
    <r>
      <rPr>
        <b/>
        <sz val="11"/>
        <rFont val="Arial"/>
        <family val="2"/>
      </rPr>
      <t>Penyerapan dan Penghimpunan Aspirasi Masyarakat</t>
    </r>
  </si>
  <si>
    <t xml:space="preserve">Jumlah dokumen penyerapakan dan penghimpunan aspirasi masyarakat
</t>
  </si>
  <si>
    <r>
      <rPr>
        <sz val="11"/>
        <rFont val="Arial MT"/>
        <family val="2"/>
      </rPr>
      <t>2.05</t>
    </r>
  </si>
  <si>
    <r>
      <rPr>
        <sz val="11"/>
        <rFont val="Arial MT"/>
        <family val="2"/>
      </rPr>
      <t>Kunjungan Kerja dalam Daerah</t>
    </r>
  </si>
  <si>
    <t>Jumlah Laporan Hasil Kunjungan Kerja DPRD</t>
  </si>
  <si>
    <r>
      <rPr>
        <sz val="11"/>
        <rFont val="Arial MT"/>
        <family val="2"/>
      </rPr>
      <t>Pelaksanaan Reses</t>
    </r>
  </si>
  <si>
    <t>Jumah Dokumen Hasil Pelaksanaan Reses</t>
  </si>
  <si>
    <r>
      <rPr>
        <b/>
        <sz val="11"/>
        <rFont val="Arial"/>
        <family val="2"/>
      </rPr>
      <t>Fasilitasi Tugas DPRD</t>
    </r>
  </si>
  <si>
    <t xml:space="preserve">Jumlah dokumen fasilitasi tugas DPRD
</t>
  </si>
  <si>
    <r>
      <rPr>
        <sz val="11"/>
        <rFont val="Arial MT"/>
        <family val="2"/>
      </rPr>
      <t>Koordinasi dan Konsultasi Pelaksanaan Tugas DPRD</t>
    </r>
  </si>
  <si>
    <t>Jumlah Dokumen Hasil Koordinasi dan Konsultasi Pelaksanaan Tugas DPRD</t>
  </si>
  <si>
    <t>TOTAL</t>
  </si>
  <si>
    <t>ANGGARAN DAN REALISASI SEKRETARIAT DPRD KABUPATEN CILACAP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</si>
</sst>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(* #,##0.00_);_(* \(#,##0.00\);_(* &quot;-&quot;_);_(@_)"/>
    <numFmt numFmtId="165" formatCode="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 MT"/>
      <family val="2"/>
    </font>
    <font>
      <sz val="11"/>
      <name val="Arial MT"/>
      <family val="2"/>
    </font>
    <font>
      <b/>
      <sz val="11"/>
      <name val="Arial MT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textRotation="180" wrapText="1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/>
    </xf>
    <xf numFmtId="41" fontId="6" fillId="0" borderId="1" xfId="1" quotePrefix="1" applyFont="1" applyFill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vertical="center" shrinkToFit="1"/>
    </xf>
    <xf numFmtId="165" fontId="5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1" fontId="2" fillId="2" borderId="1" xfId="0" applyNumberFormat="1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165" fontId="7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41" fontId="0" fillId="0" borderId="1" xfId="1" applyFont="1" applyFill="1" applyBorder="1" applyAlignment="1">
      <alignment horizontal="right" vertical="center" wrapText="1"/>
    </xf>
    <xf numFmtId="41" fontId="0" fillId="0" borderId="1" xfId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 wrapText="1"/>
    </xf>
    <xf numFmtId="41" fontId="0" fillId="2" borderId="1" xfId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right" vertical="center"/>
    </xf>
    <xf numFmtId="41" fontId="2" fillId="2" borderId="1" xfId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3D1C-2178-4F7E-9621-A34AABD93A11}">
  <dimension ref="A2:M62"/>
  <sheetViews>
    <sheetView tabSelected="1" zoomScale="77" zoomScaleNormal="77"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4.140625" customWidth="1"/>
    <col min="4" max="4" width="6.5703125" customWidth="1"/>
    <col min="5" max="5" width="4.42578125" customWidth="1"/>
    <col min="6" max="6" width="63.7109375" customWidth="1"/>
    <col min="7" max="7" width="39.28515625" customWidth="1"/>
    <col min="8" max="8" width="15.28515625" customWidth="1"/>
    <col min="9" max="9" width="20" customWidth="1"/>
    <col min="10" max="10" width="19.5703125" customWidth="1"/>
    <col min="11" max="11" width="19.28515625" customWidth="1"/>
    <col min="12" max="12" width="20.5703125" customWidth="1"/>
    <col min="13" max="13" width="10.5703125" customWidth="1"/>
  </cols>
  <sheetData>
    <row r="2" spans="1:13" ht="18" x14ac:dyDescent="0.25">
      <c r="A2" s="40" t="s">
        <v>154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4" spans="1:13" ht="15.75" x14ac:dyDescent="0.25">
      <c r="A4" s="1" t="s">
        <v>0</v>
      </c>
      <c r="B4" s="1"/>
      <c r="C4" s="1"/>
      <c r="D4" s="1"/>
      <c r="E4" s="1"/>
      <c r="F4" s="1" t="s">
        <v>1</v>
      </c>
      <c r="G4" s="1" t="s">
        <v>2</v>
      </c>
      <c r="H4" s="1" t="s">
        <v>3</v>
      </c>
      <c r="I4" s="2">
        <v>2021</v>
      </c>
      <c r="J4" s="2"/>
      <c r="K4" s="2"/>
      <c r="L4" s="2"/>
      <c r="M4" s="2"/>
    </row>
    <row r="5" spans="1:13" ht="88.5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1"/>
      <c r="G5" s="1"/>
      <c r="H5" s="1"/>
      <c r="I5" s="4" t="s">
        <v>9</v>
      </c>
      <c r="J5" s="4"/>
      <c r="K5" s="4"/>
      <c r="L5" s="4" t="s">
        <v>10</v>
      </c>
      <c r="M5" s="4"/>
    </row>
    <row r="6" spans="1:13" x14ac:dyDescent="0.25">
      <c r="A6" s="5">
        <v>4</v>
      </c>
      <c r="B6" s="6"/>
      <c r="C6" s="6"/>
      <c r="D6" s="6"/>
      <c r="E6" s="6"/>
      <c r="F6" s="7" t="s">
        <v>11</v>
      </c>
      <c r="G6" s="1"/>
      <c r="H6" s="1"/>
      <c r="I6" s="8" t="s">
        <v>12</v>
      </c>
      <c r="J6" s="9" t="s">
        <v>13</v>
      </c>
      <c r="K6" s="10" t="s">
        <v>14</v>
      </c>
      <c r="L6" s="9" t="s">
        <v>15</v>
      </c>
      <c r="M6" s="11" t="s">
        <v>16</v>
      </c>
    </row>
    <row r="7" spans="1:13" x14ac:dyDescent="0.25">
      <c r="A7" s="5">
        <v>4</v>
      </c>
      <c r="B7" s="12">
        <v>2</v>
      </c>
      <c r="C7" s="6"/>
      <c r="D7" s="6"/>
      <c r="E7" s="6"/>
      <c r="F7" s="7" t="s">
        <v>17</v>
      </c>
      <c r="G7" s="1"/>
      <c r="H7" s="1"/>
      <c r="I7" s="8"/>
      <c r="J7" s="9"/>
      <c r="K7" s="10"/>
      <c r="L7" s="9"/>
      <c r="M7" s="11"/>
    </row>
    <row r="8" spans="1:13" ht="135" x14ac:dyDescent="0.25">
      <c r="A8" s="13">
        <v>4</v>
      </c>
      <c r="B8" s="14">
        <v>2</v>
      </c>
      <c r="C8" s="14">
        <v>1</v>
      </c>
      <c r="D8" s="15"/>
      <c r="E8" s="15"/>
      <c r="F8" s="16" t="s">
        <v>18</v>
      </c>
      <c r="G8" s="16" t="s">
        <v>19</v>
      </c>
      <c r="H8" s="17" t="s">
        <v>20</v>
      </c>
      <c r="I8" s="18">
        <f>I9+I12+I14+I16+I20+I28+I32+I36+I41+I45</f>
        <v>41136336980</v>
      </c>
      <c r="J8" s="18">
        <f>J9+J12+J14+J16+J20+J28+J32+J36+J41+J45</f>
        <v>40938745136</v>
      </c>
      <c r="K8" s="18">
        <f>K9+K12+K14+K16+K20+K28+K32+K36+K41+K45</f>
        <v>0</v>
      </c>
      <c r="L8" s="18">
        <f>L9+L12+L14+L16+L20+L28+L32+L36+L41+L45</f>
        <v>39343369653</v>
      </c>
      <c r="M8" s="19">
        <f>L8/J8*100</f>
        <v>96.103018112303872</v>
      </c>
    </row>
    <row r="9" spans="1:13" ht="60" x14ac:dyDescent="0.25">
      <c r="A9" s="5">
        <v>4</v>
      </c>
      <c r="B9" s="12">
        <v>2</v>
      </c>
      <c r="C9" s="12">
        <v>1</v>
      </c>
      <c r="D9" s="20" t="s">
        <v>21</v>
      </c>
      <c r="E9" s="6"/>
      <c r="F9" s="7" t="s">
        <v>22</v>
      </c>
      <c r="G9" s="7" t="s">
        <v>23</v>
      </c>
      <c r="H9" s="20" t="s">
        <v>24</v>
      </c>
      <c r="I9" s="21">
        <f>I10+I11</f>
        <v>25060000</v>
      </c>
      <c r="J9" s="21">
        <f t="shared" ref="J9:L9" si="0">J10+J11</f>
        <v>25060000</v>
      </c>
      <c r="K9" s="21"/>
      <c r="L9" s="21">
        <f t="shared" si="0"/>
        <v>25056000</v>
      </c>
      <c r="M9" s="22">
        <f>L9/J9*100</f>
        <v>99.984038308060647</v>
      </c>
    </row>
    <row r="10" spans="1:13" ht="42.75" x14ac:dyDescent="0.25">
      <c r="A10" s="23">
        <v>4</v>
      </c>
      <c r="B10" s="24">
        <v>2</v>
      </c>
      <c r="C10" s="24">
        <v>1</v>
      </c>
      <c r="D10" s="25" t="s">
        <v>25</v>
      </c>
      <c r="E10" s="26">
        <v>1</v>
      </c>
      <c r="F10" s="27" t="s">
        <v>26</v>
      </c>
      <c r="G10" s="27" t="s">
        <v>27</v>
      </c>
      <c r="H10" s="25" t="s">
        <v>24</v>
      </c>
      <c r="I10" s="28">
        <v>10060000</v>
      </c>
      <c r="J10" s="28">
        <v>10060000</v>
      </c>
      <c r="K10" s="28">
        <f>J10-I10</f>
        <v>0</v>
      </c>
      <c r="L10" s="28">
        <v>10058000</v>
      </c>
      <c r="M10" s="22">
        <f t="shared" ref="M10:M62" si="1">L10/J10*100</f>
        <v>99.980119284294233</v>
      </c>
    </row>
    <row r="11" spans="1:13" ht="42.75" x14ac:dyDescent="0.25">
      <c r="A11" s="23">
        <v>4</v>
      </c>
      <c r="B11" s="24">
        <v>2</v>
      </c>
      <c r="C11" s="24">
        <v>1</v>
      </c>
      <c r="D11" s="25" t="s">
        <v>25</v>
      </c>
      <c r="E11" s="26">
        <v>7</v>
      </c>
      <c r="F11" s="27" t="s">
        <v>28</v>
      </c>
      <c r="G11" s="27" t="s">
        <v>29</v>
      </c>
      <c r="H11" s="25" t="s">
        <v>30</v>
      </c>
      <c r="I11" s="29">
        <v>15000000</v>
      </c>
      <c r="J11" s="29">
        <v>15000000</v>
      </c>
      <c r="K11" s="28">
        <f t="shared" ref="K11:K61" si="2">J11-I11</f>
        <v>0</v>
      </c>
      <c r="L11" s="29">
        <v>14998000</v>
      </c>
      <c r="M11" s="22">
        <f t="shared" si="1"/>
        <v>99.986666666666665</v>
      </c>
    </row>
    <row r="12" spans="1:13" ht="45" x14ac:dyDescent="0.25">
      <c r="A12" s="5">
        <v>4</v>
      </c>
      <c r="B12" s="12">
        <v>2</v>
      </c>
      <c r="C12" s="12">
        <v>1</v>
      </c>
      <c r="D12" s="20" t="s">
        <v>31</v>
      </c>
      <c r="E12" s="6"/>
      <c r="F12" s="7" t="s">
        <v>32</v>
      </c>
      <c r="G12" s="7" t="s">
        <v>33</v>
      </c>
      <c r="H12" s="20" t="s">
        <v>24</v>
      </c>
      <c r="I12" s="29">
        <f>I13</f>
        <v>5612716535</v>
      </c>
      <c r="J12" s="29">
        <f>J13</f>
        <v>5295080376</v>
      </c>
      <c r="K12" s="29"/>
      <c r="L12" s="29">
        <f>L13</f>
        <v>5164820962</v>
      </c>
      <c r="M12" s="22">
        <f t="shared" si="1"/>
        <v>97.539991751770145</v>
      </c>
    </row>
    <row r="13" spans="1:13" ht="42.75" x14ac:dyDescent="0.25">
      <c r="A13" s="23">
        <v>4</v>
      </c>
      <c r="B13" s="24">
        <v>2</v>
      </c>
      <c r="C13" s="24">
        <v>1</v>
      </c>
      <c r="D13" s="25" t="s">
        <v>34</v>
      </c>
      <c r="E13" s="26">
        <v>1</v>
      </c>
      <c r="F13" s="27" t="s">
        <v>35</v>
      </c>
      <c r="G13" s="27" t="s">
        <v>36</v>
      </c>
      <c r="H13" s="25" t="s">
        <v>37</v>
      </c>
      <c r="I13" s="28">
        <v>5612716535</v>
      </c>
      <c r="J13" s="28">
        <v>5295080376</v>
      </c>
      <c r="K13" s="28">
        <f t="shared" si="2"/>
        <v>-317636159</v>
      </c>
      <c r="L13" s="30">
        <v>5164820962</v>
      </c>
      <c r="M13" s="22">
        <f t="shared" si="1"/>
        <v>97.539991751770145</v>
      </c>
    </row>
    <row r="14" spans="1:13" ht="75" x14ac:dyDescent="0.25">
      <c r="A14" s="5">
        <v>4</v>
      </c>
      <c r="B14" s="12">
        <v>2</v>
      </c>
      <c r="C14" s="12">
        <v>1</v>
      </c>
      <c r="D14" s="20" t="s">
        <v>38</v>
      </c>
      <c r="E14" s="6"/>
      <c r="F14" s="7" t="s">
        <v>39</v>
      </c>
      <c r="G14" s="7" t="s">
        <v>40</v>
      </c>
      <c r="H14" s="20" t="s">
        <v>24</v>
      </c>
      <c r="I14" s="28">
        <f>I15</f>
        <v>166980000</v>
      </c>
      <c r="J14" s="28">
        <f>J15</f>
        <v>166980000</v>
      </c>
      <c r="K14" s="28">
        <f>K15</f>
        <v>0</v>
      </c>
      <c r="L14" s="29">
        <f>L15</f>
        <v>108500398</v>
      </c>
      <c r="M14" s="22">
        <f t="shared" si="1"/>
        <v>64.978080009581987</v>
      </c>
    </row>
    <row r="15" spans="1:13" ht="42.75" x14ac:dyDescent="0.25">
      <c r="A15" s="23">
        <v>4</v>
      </c>
      <c r="B15" s="24">
        <v>2</v>
      </c>
      <c r="C15" s="24">
        <v>1</v>
      </c>
      <c r="D15" s="25" t="s">
        <v>41</v>
      </c>
      <c r="E15" s="26">
        <v>2</v>
      </c>
      <c r="F15" s="27" t="s">
        <v>42</v>
      </c>
      <c r="G15" s="27" t="s">
        <v>43</v>
      </c>
      <c r="H15" s="25" t="s">
        <v>24</v>
      </c>
      <c r="I15" s="28">
        <v>166980000</v>
      </c>
      <c r="J15" s="28">
        <v>166980000</v>
      </c>
      <c r="K15" s="28">
        <f t="shared" si="2"/>
        <v>0</v>
      </c>
      <c r="L15" s="30">
        <v>108500398</v>
      </c>
      <c r="M15" s="22">
        <f t="shared" si="1"/>
        <v>64.978080009581987</v>
      </c>
    </row>
    <row r="16" spans="1:13" x14ac:dyDescent="0.25">
      <c r="A16" s="5">
        <v>4</v>
      </c>
      <c r="B16" s="12">
        <v>2</v>
      </c>
      <c r="C16" s="12">
        <v>1</v>
      </c>
      <c r="D16" s="20" t="s">
        <v>44</v>
      </c>
      <c r="E16" s="6"/>
      <c r="F16" s="31" t="s">
        <v>45</v>
      </c>
      <c r="G16" s="27"/>
      <c r="H16" s="25"/>
      <c r="I16" s="28">
        <f>SUM(I17:I19)</f>
        <v>578000000</v>
      </c>
      <c r="J16" s="28">
        <f>SUM(J17:J19)</f>
        <v>123000000</v>
      </c>
      <c r="K16" s="28"/>
      <c r="L16" s="29">
        <f>SUM(L17:L19)</f>
        <v>98000000</v>
      </c>
      <c r="M16" s="22">
        <f t="shared" si="1"/>
        <v>79.674796747967477</v>
      </c>
    </row>
    <row r="17" spans="1:13" x14ac:dyDescent="0.25">
      <c r="A17" s="23">
        <v>4</v>
      </c>
      <c r="B17" s="24">
        <v>2</v>
      </c>
      <c r="C17" s="24">
        <v>1</v>
      </c>
      <c r="D17" s="25" t="s">
        <v>44</v>
      </c>
      <c r="E17" s="26">
        <v>2</v>
      </c>
      <c r="F17" s="27" t="s">
        <v>46</v>
      </c>
      <c r="G17" s="27"/>
      <c r="H17" s="25"/>
      <c r="I17" s="28">
        <v>38000000</v>
      </c>
      <c r="J17" s="28">
        <v>38000000</v>
      </c>
      <c r="K17" s="28">
        <f t="shared" si="2"/>
        <v>0</v>
      </c>
      <c r="L17" s="30">
        <v>38000000</v>
      </c>
      <c r="M17" s="22">
        <f t="shared" si="1"/>
        <v>100</v>
      </c>
    </row>
    <row r="18" spans="1:13" x14ac:dyDescent="0.25">
      <c r="A18" s="23">
        <v>4</v>
      </c>
      <c r="B18" s="24">
        <v>2</v>
      </c>
      <c r="C18" s="24">
        <v>1</v>
      </c>
      <c r="D18" s="25" t="s">
        <v>44</v>
      </c>
      <c r="E18" s="26">
        <v>11</v>
      </c>
      <c r="F18" s="27" t="s">
        <v>47</v>
      </c>
      <c r="G18" s="27"/>
      <c r="H18" s="25"/>
      <c r="I18" s="28">
        <v>480000000</v>
      </c>
      <c r="J18" s="28">
        <v>25000000</v>
      </c>
      <c r="K18" s="28">
        <f t="shared" si="2"/>
        <v>-455000000</v>
      </c>
      <c r="L18" s="30">
        <v>0</v>
      </c>
      <c r="M18" s="22">
        <f t="shared" si="1"/>
        <v>0</v>
      </c>
    </row>
    <row r="19" spans="1:13" x14ac:dyDescent="0.25">
      <c r="A19" s="23">
        <v>4</v>
      </c>
      <c r="B19" s="24">
        <v>2</v>
      </c>
      <c r="C19" s="24">
        <v>1</v>
      </c>
      <c r="D19" s="25" t="s">
        <v>44</v>
      </c>
      <c r="E19" s="26">
        <v>12</v>
      </c>
      <c r="F19" s="27" t="s">
        <v>48</v>
      </c>
      <c r="G19" s="27"/>
      <c r="H19" s="25"/>
      <c r="I19" s="28">
        <v>60000000</v>
      </c>
      <c r="J19" s="28">
        <v>60000000</v>
      </c>
      <c r="K19" s="28">
        <f t="shared" si="2"/>
        <v>0</v>
      </c>
      <c r="L19" s="30">
        <v>60000000</v>
      </c>
      <c r="M19" s="22">
        <f t="shared" si="1"/>
        <v>100</v>
      </c>
    </row>
    <row r="20" spans="1:13" ht="45" x14ac:dyDescent="0.25">
      <c r="A20" s="5">
        <v>4</v>
      </c>
      <c r="B20" s="12">
        <v>2</v>
      </c>
      <c r="C20" s="12">
        <v>1</v>
      </c>
      <c r="D20" s="20" t="s">
        <v>49</v>
      </c>
      <c r="E20" s="6"/>
      <c r="F20" s="7" t="s">
        <v>50</v>
      </c>
      <c r="G20" s="7" t="s">
        <v>51</v>
      </c>
      <c r="H20" s="20" t="s">
        <v>24</v>
      </c>
      <c r="I20" s="28">
        <f>SUM(I21:I27)</f>
        <v>2488155650</v>
      </c>
      <c r="J20" s="28">
        <f>SUM(J21:J27)</f>
        <v>2692955650</v>
      </c>
      <c r="K20" s="28"/>
      <c r="L20" s="28">
        <f>SUM(L21:L27)</f>
        <v>2538213100</v>
      </c>
      <c r="M20" s="22">
        <f t="shared" si="1"/>
        <v>94.25380250877879</v>
      </c>
    </row>
    <row r="21" spans="1:13" ht="42.75" x14ac:dyDescent="0.25">
      <c r="A21" s="23">
        <v>4</v>
      </c>
      <c r="B21" s="24">
        <v>2</v>
      </c>
      <c r="C21" s="24">
        <v>1</v>
      </c>
      <c r="D21" s="25" t="s">
        <v>52</v>
      </c>
      <c r="E21" s="26">
        <v>1</v>
      </c>
      <c r="F21" s="27" t="s">
        <v>53</v>
      </c>
      <c r="G21" s="27" t="s">
        <v>54</v>
      </c>
      <c r="H21" s="25" t="s">
        <v>55</v>
      </c>
      <c r="I21" s="28">
        <v>48009200</v>
      </c>
      <c r="J21" s="28">
        <v>48009200</v>
      </c>
      <c r="K21" s="28">
        <f t="shared" si="2"/>
        <v>0</v>
      </c>
      <c r="L21" s="30">
        <v>48004200</v>
      </c>
      <c r="M21" s="22">
        <f t="shared" si="1"/>
        <v>99.989585329478516</v>
      </c>
    </row>
    <row r="22" spans="1:13" ht="28.5" x14ac:dyDescent="0.25">
      <c r="A22" s="23">
        <v>4</v>
      </c>
      <c r="B22" s="24">
        <v>2</v>
      </c>
      <c r="C22" s="24">
        <v>1</v>
      </c>
      <c r="D22" s="25" t="s">
        <v>52</v>
      </c>
      <c r="E22" s="26">
        <v>2</v>
      </c>
      <c r="F22" s="27" t="s">
        <v>56</v>
      </c>
      <c r="G22" s="27" t="s">
        <v>57</v>
      </c>
      <c r="H22" s="25" t="s">
        <v>55</v>
      </c>
      <c r="I22" s="28">
        <v>188650450</v>
      </c>
      <c r="J22" s="28">
        <v>291050450</v>
      </c>
      <c r="K22" s="28">
        <f t="shared" si="2"/>
        <v>102400000</v>
      </c>
      <c r="L22" s="30">
        <v>269500400</v>
      </c>
      <c r="M22" s="22">
        <f t="shared" si="1"/>
        <v>92.595768190703708</v>
      </c>
    </row>
    <row r="23" spans="1:13" ht="28.5" x14ac:dyDescent="0.25">
      <c r="A23" s="23">
        <v>4</v>
      </c>
      <c r="B23" s="24">
        <v>2</v>
      </c>
      <c r="C23" s="24">
        <v>1</v>
      </c>
      <c r="D23" s="25" t="s">
        <v>52</v>
      </c>
      <c r="E23" s="26">
        <v>4</v>
      </c>
      <c r="F23" s="27" t="s">
        <v>58</v>
      </c>
      <c r="G23" s="27" t="s">
        <v>59</v>
      </c>
      <c r="H23" s="25" t="s">
        <v>55</v>
      </c>
      <c r="I23" s="28">
        <v>115258000</v>
      </c>
      <c r="J23" s="28">
        <v>117658000</v>
      </c>
      <c r="K23" s="28">
        <f t="shared" si="2"/>
        <v>2400000</v>
      </c>
      <c r="L23" s="30">
        <v>90722200</v>
      </c>
      <c r="M23" s="22">
        <f t="shared" si="1"/>
        <v>77.106699076985848</v>
      </c>
    </row>
    <row r="24" spans="1:13" ht="28.5" x14ac:dyDescent="0.25">
      <c r="A24" s="23">
        <v>4</v>
      </c>
      <c r="B24" s="24">
        <v>2</v>
      </c>
      <c r="C24" s="24">
        <v>1</v>
      </c>
      <c r="D24" s="25" t="s">
        <v>52</v>
      </c>
      <c r="E24" s="26">
        <v>5</v>
      </c>
      <c r="F24" s="27" t="s">
        <v>60</v>
      </c>
      <c r="G24" s="27" t="s">
        <v>61</v>
      </c>
      <c r="H24" s="25" t="s">
        <v>55</v>
      </c>
      <c r="I24" s="28">
        <v>121000000</v>
      </c>
      <c r="J24" s="28">
        <v>121000000</v>
      </c>
      <c r="K24" s="28">
        <f t="shared" si="2"/>
        <v>0</v>
      </c>
      <c r="L24" s="30">
        <v>120999550</v>
      </c>
      <c r="M24" s="22">
        <f t="shared" si="1"/>
        <v>99.999628099173549</v>
      </c>
    </row>
    <row r="25" spans="1:13" ht="42.75" x14ac:dyDescent="0.25">
      <c r="A25" s="23">
        <v>4</v>
      </c>
      <c r="B25" s="24">
        <v>2</v>
      </c>
      <c r="C25" s="24">
        <v>1</v>
      </c>
      <c r="D25" s="25" t="s">
        <v>52</v>
      </c>
      <c r="E25" s="26">
        <v>6</v>
      </c>
      <c r="F25" s="27" t="s">
        <v>62</v>
      </c>
      <c r="G25" s="27" t="s">
        <v>63</v>
      </c>
      <c r="H25" s="25" t="s">
        <v>24</v>
      </c>
      <c r="I25" s="28">
        <v>4200000</v>
      </c>
      <c r="J25" s="28">
        <v>4200000</v>
      </c>
      <c r="K25" s="28">
        <f t="shared" si="2"/>
        <v>0</v>
      </c>
      <c r="L25" s="30">
        <v>4150000</v>
      </c>
      <c r="M25" s="22">
        <f t="shared" si="1"/>
        <v>98.80952380952381</v>
      </c>
    </row>
    <row r="26" spans="1:13" ht="28.5" x14ac:dyDescent="0.25">
      <c r="A26" s="23">
        <v>4</v>
      </c>
      <c r="B26" s="24">
        <v>2</v>
      </c>
      <c r="C26" s="24">
        <v>1</v>
      </c>
      <c r="D26" s="25" t="s">
        <v>52</v>
      </c>
      <c r="E26" s="26">
        <v>8</v>
      </c>
      <c r="F26" s="27" t="s">
        <v>64</v>
      </c>
      <c r="G26" s="27" t="s">
        <v>65</v>
      </c>
      <c r="H26" s="25" t="s">
        <v>30</v>
      </c>
      <c r="I26" s="28">
        <v>211038000</v>
      </c>
      <c r="J26" s="28">
        <v>311038000</v>
      </c>
      <c r="K26" s="28">
        <f t="shared" si="2"/>
        <v>100000000</v>
      </c>
      <c r="L26" s="30">
        <v>310981000</v>
      </c>
      <c r="M26" s="22">
        <f t="shared" si="1"/>
        <v>99.981674264880809</v>
      </c>
    </row>
    <row r="27" spans="1:13" ht="28.5" x14ac:dyDescent="0.25">
      <c r="A27" s="23">
        <v>4</v>
      </c>
      <c r="B27" s="24">
        <v>2</v>
      </c>
      <c r="C27" s="24">
        <v>1</v>
      </c>
      <c r="D27" s="25" t="s">
        <v>52</v>
      </c>
      <c r="E27" s="26">
        <v>9</v>
      </c>
      <c r="F27" s="27" t="s">
        <v>66</v>
      </c>
      <c r="G27" s="27" t="s">
        <v>67</v>
      </c>
      <c r="H27" s="25" t="s">
        <v>30</v>
      </c>
      <c r="I27" s="28">
        <v>1800000000</v>
      </c>
      <c r="J27" s="28">
        <v>1800000000</v>
      </c>
      <c r="K27" s="28">
        <f t="shared" si="2"/>
        <v>0</v>
      </c>
      <c r="L27" s="30">
        <v>1693855750</v>
      </c>
      <c r="M27" s="22">
        <f t="shared" si="1"/>
        <v>94.103097222222218</v>
      </c>
    </row>
    <row r="28" spans="1:13" ht="45" x14ac:dyDescent="0.25">
      <c r="A28" s="5">
        <v>4</v>
      </c>
      <c r="B28" s="12">
        <v>2</v>
      </c>
      <c r="C28" s="12">
        <v>1</v>
      </c>
      <c r="D28" s="20" t="s">
        <v>68</v>
      </c>
      <c r="E28" s="6"/>
      <c r="F28" s="7" t="s">
        <v>69</v>
      </c>
      <c r="G28" s="7" t="s">
        <v>70</v>
      </c>
      <c r="H28" s="20" t="s">
        <v>24</v>
      </c>
      <c r="I28" s="28">
        <f>SUM(I29:I31)</f>
        <v>915542700</v>
      </c>
      <c r="J28" s="28">
        <f>SUM(J29:J31)</f>
        <v>1161309700</v>
      </c>
      <c r="K28" s="28"/>
      <c r="L28" s="28">
        <f>SUM(L29:L31)</f>
        <v>1136695000</v>
      </c>
      <c r="M28" s="22">
        <f t="shared" si="1"/>
        <v>97.880436200610404</v>
      </c>
    </row>
    <row r="29" spans="1:13" x14ac:dyDescent="0.25">
      <c r="A29" s="23">
        <v>4</v>
      </c>
      <c r="B29" s="24">
        <v>2</v>
      </c>
      <c r="C29" s="24">
        <v>1</v>
      </c>
      <c r="D29" s="25" t="s">
        <v>71</v>
      </c>
      <c r="E29" s="26">
        <v>5</v>
      </c>
      <c r="F29" s="27" t="s">
        <v>72</v>
      </c>
      <c r="G29" s="27" t="s">
        <v>73</v>
      </c>
      <c r="H29" s="25" t="s">
        <v>55</v>
      </c>
      <c r="I29" s="28">
        <v>66200000</v>
      </c>
      <c r="J29" s="28">
        <v>122400000</v>
      </c>
      <c r="K29" s="28">
        <f t="shared" si="2"/>
        <v>56200000</v>
      </c>
      <c r="L29" s="30">
        <v>122400000</v>
      </c>
      <c r="M29" s="22">
        <f t="shared" si="1"/>
        <v>100</v>
      </c>
    </row>
    <row r="30" spans="1:13" ht="28.5" x14ac:dyDescent="0.25">
      <c r="A30" s="23">
        <v>4</v>
      </c>
      <c r="B30" s="24">
        <v>2</v>
      </c>
      <c r="C30" s="24">
        <v>1</v>
      </c>
      <c r="D30" s="25" t="s">
        <v>71</v>
      </c>
      <c r="E30" s="26">
        <v>6</v>
      </c>
      <c r="F30" s="27" t="s">
        <v>74</v>
      </c>
      <c r="G30" s="27" t="s">
        <v>75</v>
      </c>
      <c r="H30" s="25" t="s">
        <v>76</v>
      </c>
      <c r="I30" s="28">
        <v>739360200</v>
      </c>
      <c r="J30" s="28">
        <v>919302200</v>
      </c>
      <c r="K30" s="28">
        <f t="shared" si="2"/>
        <v>179942000</v>
      </c>
      <c r="L30" s="30">
        <v>904575000</v>
      </c>
      <c r="M30" s="22">
        <f t="shared" si="1"/>
        <v>98.398002310883186</v>
      </c>
    </row>
    <row r="31" spans="1:13" ht="42.75" x14ac:dyDescent="0.25">
      <c r="A31" s="23">
        <v>4</v>
      </c>
      <c r="B31" s="24">
        <v>2</v>
      </c>
      <c r="C31" s="24">
        <v>1</v>
      </c>
      <c r="D31" s="25" t="s">
        <v>71</v>
      </c>
      <c r="E31" s="32">
        <v>11</v>
      </c>
      <c r="F31" s="27" t="s">
        <v>77</v>
      </c>
      <c r="G31" s="27" t="s">
        <v>78</v>
      </c>
      <c r="H31" s="25" t="s">
        <v>76</v>
      </c>
      <c r="I31" s="28">
        <v>109982500</v>
      </c>
      <c r="J31" s="28">
        <v>119607500</v>
      </c>
      <c r="K31" s="28">
        <f t="shared" si="2"/>
        <v>9625000</v>
      </c>
      <c r="L31" s="30">
        <v>109720000</v>
      </c>
      <c r="M31" s="22">
        <f t="shared" si="1"/>
        <v>91.733377923625198</v>
      </c>
    </row>
    <row r="32" spans="1:13" ht="60" x14ac:dyDescent="0.25">
      <c r="A32" s="5">
        <v>4</v>
      </c>
      <c r="B32" s="12">
        <v>2</v>
      </c>
      <c r="C32" s="12">
        <v>1</v>
      </c>
      <c r="D32" s="20" t="s">
        <v>79</v>
      </c>
      <c r="E32" s="6"/>
      <c r="F32" s="7" t="s">
        <v>80</v>
      </c>
      <c r="G32" s="7" t="s">
        <v>81</v>
      </c>
      <c r="H32" s="20" t="s">
        <v>30</v>
      </c>
      <c r="I32" s="28">
        <f>SUM(I33:I35)</f>
        <v>1258884820</v>
      </c>
      <c r="J32" s="28">
        <f>SUM(J33:J35)</f>
        <v>1258884820</v>
      </c>
      <c r="K32" s="28"/>
      <c r="L32" s="28">
        <f>SUM(L33:L35)</f>
        <v>1002590917</v>
      </c>
      <c r="M32" s="22">
        <f t="shared" si="1"/>
        <v>79.641195212759825</v>
      </c>
    </row>
    <row r="33" spans="1:13" ht="28.5" x14ac:dyDescent="0.25">
      <c r="A33" s="23">
        <v>4</v>
      </c>
      <c r="B33" s="24">
        <v>2</v>
      </c>
      <c r="C33" s="24">
        <v>1</v>
      </c>
      <c r="D33" s="25" t="s">
        <v>82</v>
      </c>
      <c r="E33" s="26">
        <v>1</v>
      </c>
      <c r="F33" s="27" t="s">
        <v>83</v>
      </c>
      <c r="G33" s="27" t="s">
        <v>84</v>
      </c>
      <c r="H33" s="25" t="s">
        <v>30</v>
      </c>
      <c r="I33" s="28">
        <v>12600000</v>
      </c>
      <c r="J33" s="28">
        <v>12600000</v>
      </c>
      <c r="K33" s="28">
        <f t="shared" si="2"/>
        <v>0</v>
      </c>
      <c r="L33" s="30">
        <v>9885000</v>
      </c>
      <c r="M33" s="22">
        <f t="shared" si="1"/>
        <v>78.452380952380949</v>
      </c>
    </row>
    <row r="34" spans="1:13" ht="42.75" x14ac:dyDescent="0.25">
      <c r="A34" s="23">
        <v>4</v>
      </c>
      <c r="B34" s="24">
        <v>2</v>
      </c>
      <c r="C34" s="24">
        <v>1</v>
      </c>
      <c r="D34" s="25" t="s">
        <v>82</v>
      </c>
      <c r="E34" s="26">
        <v>2</v>
      </c>
      <c r="F34" s="27" t="s">
        <v>85</v>
      </c>
      <c r="G34" s="27" t="s">
        <v>86</v>
      </c>
      <c r="H34" s="25" t="s">
        <v>30</v>
      </c>
      <c r="I34" s="28">
        <v>406500000</v>
      </c>
      <c r="J34" s="28">
        <v>406500000</v>
      </c>
      <c r="K34" s="28">
        <f t="shared" si="2"/>
        <v>0</v>
      </c>
      <c r="L34" s="30">
        <v>269579979</v>
      </c>
      <c r="M34" s="22">
        <f t="shared" si="1"/>
        <v>66.317338007380073</v>
      </c>
    </row>
    <row r="35" spans="1:13" ht="42.75" x14ac:dyDescent="0.25">
      <c r="A35" s="23">
        <v>4</v>
      </c>
      <c r="B35" s="24">
        <v>2</v>
      </c>
      <c r="C35" s="24">
        <v>1</v>
      </c>
      <c r="D35" s="25" t="s">
        <v>82</v>
      </c>
      <c r="E35" s="26">
        <v>4</v>
      </c>
      <c r="F35" s="27" t="s">
        <v>87</v>
      </c>
      <c r="G35" s="27" t="s">
        <v>88</v>
      </c>
      <c r="H35" s="25" t="s">
        <v>30</v>
      </c>
      <c r="I35" s="28">
        <v>839784820</v>
      </c>
      <c r="J35" s="28">
        <v>839784820</v>
      </c>
      <c r="K35" s="28">
        <f t="shared" si="2"/>
        <v>0</v>
      </c>
      <c r="L35" s="30">
        <v>723125938</v>
      </c>
      <c r="M35" s="22">
        <f t="shared" si="1"/>
        <v>86.108479312593431</v>
      </c>
    </row>
    <row r="36" spans="1:13" ht="45" x14ac:dyDescent="0.25">
      <c r="A36" s="5">
        <v>4</v>
      </c>
      <c r="B36" s="12">
        <v>2</v>
      </c>
      <c r="C36" s="12">
        <v>1</v>
      </c>
      <c r="D36" s="20" t="s">
        <v>89</v>
      </c>
      <c r="E36" s="6"/>
      <c r="F36" s="7" t="s">
        <v>90</v>
      </c>
      <c r="G36" s="7" t="s">
        <v>91</v>
      </c>
      <c r="H36" s="20" t="s">
        <v>76</v>
      </c>
      <c r="I36" s="28">
        <f>SUM(I37:I40)</f>
        <v>1058908640</v>
      </c>
      <c r="J36" s="28">
        <f>SUM(J37:J40)</f>
        <v>1218908640</v>
      </c>
      <c r="K36" s="28"/>
      <c r="L36" s="28">
        <f>SUM(L37:L40)</f>
        <v>1216885657</v>
      </c>
      <c r="M36" s="22">
        <f t="shared" si="1"/>
        <v>99.834033254534972</v>
      </c>
    </row>
    <row r="37" spans="1:13" ht="42.75" x14ac:dyDescent="0.25">
      <c r="A37" s="23">
        <v>4</v>
      </c>
      <c r="B37" s="24">
        <v>2</v>
      </c>
      <c r="C37" s="24">
        <v>1</v>
      </c>
      <c r="D37" s="25" t="s">
        <v>92</v>
      </c>
      <c r="E37" s="26">
        <v>2</v>
      </c>
      <c r="F37" s="27" t="s">
        <v>93</v>
      </c>
      <c r="G37" s="27" t="s">
        <v>94</v>
      </c>
      <c r="H37" s="25" t="s">
        <v>76</v>
      </c>
      <c r="I37" s="28">
        <v>532705140</v>
      </c>
      <c r="J37" s="28">
        <v>692705140</v>
      </c>
      <c r="K37" s="28">
        <f t="shared" si="2"/>
        <v>160000000</v>
      </c>
      <c r="L37" s="30">
        <v>691439907</v>
      </c>
      <c r="M37" s="22">
        <f t="shared" si="1"/>
        <v>99.817348980548928</v>
      </c>
    </row>
    <row r="38" spans="1:13" ht="28.5" x14ac:dyDescent="0.25">
      <c r="A38" s="23">
        <v>4</v>
      </c>
      <c r="B38" s="24">
        <v>2</v>
      </c>
      <c r="C38" s="24">
        <v>1</v>
      </c>
      <c r="D38" s="25" t="s">
        <v>92</v>
      </c>
      <c r="E38" s="26">
        <v>6</v>
      </c>
      <c r="F38" s="27" t="s">
        <v>95</v>
      </c>
      <c r="G38" s="27" t="s">
        <v>96</v>
      </c>
      <c r="H38" s="25" t="s">
        <v>76</v>
      </c>
      <c r="I38" s="28">
        <v>174844600</v>
      </c>
      <c r="J38" s="28">
        <v>174844600</v>
      </c>
      <c r="K38" s="28">
        <f t="shared" si="2"/>
        <v>0</v>
      </c>
      <c r="L38" s="30">
        <v>174490000</v>
      </c>
      <c r="M38" s="22">
        <f t="shared" si="1"/>
        <v>99.797191334476437</v>
      </c>
    </row>
    <row r="39" spans="1:13" ht="42.75" x14ac:dyDescent="0.25">
      <c r="A39" s="23">
        <v>4</v>
      </c>
      <c r="B39" s="24">
        <v>2</v>
      </c>
      <c r="C39" s="24">
        <v>1</v>
      </c>
      <c r="D39" s="25" t="s">
        <v>92</v>
      </c>
      <c r="E39" s="26">
        <v>9</v>
      </c>
      <c r="F39" s="27" t="s">
        <v>97</v>
      </c>
      <c r="G39" s="27" t="s">
        <v>98</v>
      </c>
      <c r="H39" s="25" t="s">
        <v>76</v>
      </c>
      <c r="I39" s="28">
        <v>283606900</v>
      </c>
      <c r="J39" s="28">
        <v>283606900</v>
      </c>
      <c r="K39" s="28">
        <f t="shared" si="2"/>
        <v>0</v>
      </c>
      <c r="L39" s="30">
        <v>283206750</v>
      </c>
      <c r="M39" s="22">
        <f t="shared" si="1"/>
        <v>99.858906817852457</v>
      </c>
    </row>
    <row r="40" spans="1:13" ht="57" x14ac:dyDescent="0.25">
      <c r="A40" s="23">
        <v>4</v>
      </c>
      <c r="B40" s="24">
        <v>2</v>
      </c>
      <c r="C40" s="24">
        <v>1</v>
      </c>
      <c r="D40" s="25" t="s">
        <v>92</v>
      </c>
      <c r="E40" s="32">
        <v>11</v>
      </c>
      <c r="F40" s="27" t="s">
        <v>99</v>
      </c>
      <c r="G40" s="27" t="s">
        <v>100</v>
      </c>
      <c r="H40" s="25" t="s">
        <v>76</v>
      </c>
      <c r="I40" s="28">
        <v>67752000</v>
      </c>
      <c r="J40" s="28">
        <v>67752000</v>
      </c>
      <c r="K40" s="28">
        <f t="shared" si="2"/>
        <v>0</v>
      </c>
      <c r="L40" s="30">
        <v>67749000</v>
      </c>
      <c r="M40" s="22">
        <f t="shared" si="1"/>
        <v>99.995572086432873</v>
      </c>
    </row>
    <row r="41" spans="1:13" ht="30" x14ac:dyDescent="0.25">
      <c r="A41" s="5">
        <v>4</v>
      </c>
      <c r="B41" s="12">
        <v>2</v>
      </c>
      <c r="C41" s="12">
        <v>1</v>
      </c>
      <c r="D41" s="20" t="s">
        <v>101</v>
      </c>
      <c r="E41" s="6"/>
      <c r="F41" s="7" t="s">
        <v>102</v>
      </c>
      <c r="G41" s="7" t="s">
        <v>103</v>
      </c>
      <c r="H41" s="20" t="s">
        <v>104</v>
      </c>
      <c r="I41" s="28">
        <f>SUM(I42:I44)</f>
        <v>28308537685</v>
      </c>
      <c r="J41" s="28">
        <f>SUM(J42:J44)</f>
        <v>28273015000</v>
      </c>
      <c r="K41" s="28"/>
      <c r="L41" s="28">
        <f>SUM(L42:L44)</f>
        <v>27682064119</v>
      </c>
      <c r="M41" s="22">
        <f t="shared" si="1"/>
        <v>97.909841306277372</v>
      </c>
    </row>
    <row r="42" spans="1:13" ht="28.5" x14ac:dyDescent="0.25">
      <c r="A42" s="23">
        <v>4</v>
      </c>
      <c r="B42" s="24">
        <v>2</v>
      </c>
      <c r="C42" s="24">
        <v>1</v>
      </c>
      <c r="D42" s="25" t="s">
        <v>105</v>
      </c>
      <c r="E42" s="26">
        <v>1</v>
      </c>
      <c r="F42" s="27" t="s">
        <v>106</v>
      </c>
      <c r="G42" s="27" t="s">
        <v>107</v>
      </c>
      <c r="H42" s="25" t="s">
        <v>37</v>
      </c>
      <c r="I42" s="28">
        <v>27767037685</v>
      </c>
      <c r="J42" s="28">
        <v>27731515000</v>
      </c>
      <c r="K42" s="28">
        <f t="shared" si="2"/>
        <v>-35522685</v>
      </c>
      <c r="L42" s="30">
        <v>27265564119</v>
      </c>
      <c r="M42" s="22">
        <f t="shared" si="1"/>
        <v>98.319778486678416</v>
      </c>
    </row>
    <row r="43" spans="1:13" ht="28.5" x14ac:dyDescent="0.25">
      <c r="A43" s="23">
        <v>4</v>
      </c>
      <c r="B43" s="24">
        <v>2</v>
      </c>
      <c r="C43" s="24">
        <v>1</v>
      </c>
      <c r="D43" s="25" t="s">
        <v>105</v>
      </c>
      <c r="E43" s="26">
        <v>2</v>
      </c>
      <c r="F43" s="27" t="s">
        <v>108</v>
      </c>
      <c r="G43" s="27" t="s">
        <v>109</v>
      </c>
      <c r="H43" s="25" t="s">
        <v>55</v>
      </c>
      <c r="I43" s="28">
        <v>416500000</v>
      </c>
      <c r="J43" s="28">
        <v>416500000</v>
      </c>
      <c r="K43" s="28">
        <f t="shared" si="2"/>
        <v>0</v>
      </c>
      <c r="L43" s="30">
        <v>416500000</v>
      </c>
      <c r="M43" s="22">
        <f t="shared" si="1"/>
        <v>100</v>
      </c>
    </row>
    <row r="44" spans="1:13" ht="28.5" x14ac:dyDescent="0.25">
      <c r="A44" s="23">
        <v>4</v>
      </c>
      <c r="B44" s="24">
        <v>2</v>
      </c>
      <c r="C44" s="24">
        <v>1</v>
      </c>
      <c r="D44" s="25" t="s">
        <v>105</v>
      </c>
      <c r="E44" s="26">
        <v>3</v>
      </c>
      <c r="F44" s="27" t="s">
        <v>110</v>
      </c>
      <c r="G44" s="27" t="s">
        <v>111</v>
      </c>
      <c r="H44" s="25" t="s">
        <v>37</v>
      </c>
      <c r="I44" s="28">
        <v>125000000</v>
      </c>
      <c r="J44" s="28">
        <v>125000000</v>
      </c>
      <c r="K44" s="28">
        <f t="shared" si="2"/>
        <v>0</v>
      </c>
      <c r="L44" s="30">
        <v>0</v>
      </c>
      <c r="M44" s="22">
        <f t="shared" si="1"/>
        <v>0</v>
      </c>
    </row>
    <row r="45" spans="1:13" ht="30" x14ac:dyDescent="0.25">
      <c r="A45" s="5">
        <v>4</v>
      </c>
      <c r="B45" s="12">
        <v>2</v>
      </c>
      <c r="C45" s="12">
        <v>1</v>
      </c>
      <c r="D45" s="20" t="s">
        <v>112</v>
      </c>
      <c r="E45" s="6"/>
      <c r="F45" s="7" t="s">
        <v>113</v>
      </c>
      <c r="G45" s="7" t="s">
        <v>114</v>
      </c>
      <c r="H45" s="20" t="s">
        <v>104</v>
      </c>
      <c r="I45" s="28">
        <f>SUM(I46:I47)</f>
        <v>723550950</v>
      </c>
      <c r="J45" s="28">
        <f>SUM(J46:J47)</f>
        <v>723550950</v>
      </c>
      <c r="K45" s="28"/>
      <c r="L45" s="28">
        <f>SUM(L46:L47)</f>
        <v>370543500</v>
      </c>
      <c r="M45" s="22">
        <f t="shared" si="1"/>
        <v>51.211804780299161</v>
      </c>
    </row>
    <row r="46" spans="1:13" ht="28.5" x14ac:dyDescent="0.25">
      <c r="A46" s="23">
        <v>4</v>
      </c>
      <c r="B46" s="24">
        <v>2</v>
      </c>
      <c r="C46" s="24">
        <v>1</v>
      </c>
      <c r="D46" s="25" t="s">
        <v>115</v>
      </c>
      <c r="E46" s="26">
        <v>2</v>
      </c>
      <c r="F46" s="27" t="s">
        <v>116</v>
      </c>
      <c r="G46" s="27" t="s">
        <v>117</v>
      </c>
      <c r="H46" s="25" t="s">
        <v>104</v>
      </c>
      <c r="I46" s="28">
        <v>36750950</v>
      </c>
      <c r="J46" s="28">
        <v>36750950</v>
      </c>
      <c r="K46" s="28">
        <f t="shared" si="2"/>
        <v>0</v>
      </c>
      <c r="L46" s="30">
        <v>36723200</v>
      </c>
      <c r="M46" s="22">
        <f t="shared" si="1"/>
        <v>99.924491747832363</v>
      </c>
    </row>
    <row r="47" spans="1:13" ht="28.5" x14ac:dyDescent="0.25">
      <c r="A47" s="23">
        <v>4</v>
      </c>
      <c r="B47" s="24">
        <v>2</v>
      </c>
      <c r="C47" s="24">
        <v>1</v>
      </c>
      <c r="D47" s="25" t="s">
        <v>115</v>
      </c>
      <c r="E47" s="26">
        <v>3</v>
      </c>
      <c r="F47" s="27" t="s">
        <v>118</v>
      </c>
      <c r="G47" s="27" t="s">
        <v>119</v>
      </c>
      <c r="H47" s="25" t="s">
        <v>104</v>
      </c>
      <c r="I47" s="28">
        <v>686800000</v>
      </c>
      <c r="J47" s="28">
        <v>686800000</v>
      </c>
      <c r="K47" s="28">
        <f t="shared" si="2"/>
        <v>0</v>
      </c>
      <c r="L47" s="30">
        <v>333820300</v>
      </c>
      <c r="M47" s="22">
        <f t="shared" si="1"/>
        <v>48.605168899242869</v>
      </c>
    </row>
    <row r="48" spans="1:13" x14ac:dyDescent="0.25">
      <c r="A48" s="6"/>
      <c r="B48" s="6"/>
      <c r="C48" s="6"/>
      <c r="D48" s="6"/>
      <c r="E48" s="6"/>
      <c r="F48" s="6"/>
      <c r="G48" s="6"/>
      <c r="H48" s="33"/>
      <c r="I48" s="28"/>
      <c r="J48" s="28"/>
      <c r="K48" s="28"/>
      <c r="L48" s="30"/>
      <c r="M48" s="22"/>
    </row>
    <row r="49" spans="1:13" ht="30" x14ac:dyDescent="0.25">
      <c r="A49" s="13">
        <v>4</v>
      </c>
      <c r="B49" s="14">
        <v>2</v>
      </c>
      <c r="C49" s="14">
        <v>2</v>
      </c>
      <c r="D49" s="15"/>
      <c r="E49" s="15"/>
      <c r="F49" s="16" t="s">
        <v>120</v>
      </c>
      <c r="G49" s="16" t="s">
        <v>121</v>
      </c>
      <c r="H49" s="17" t="s">
        <v>122</v>
      </c>
      <c r="I49" s="34">
        <f>I50+I52+I57+I60</f>
        <v>15543614300</v>
      </c>
      <c r="J49" s="34">
        <f>J50+J52+J57+J60</f>
        <v>16408114300</v>
      </c>
      <c r="K49" s="34">
        <f>K50+K52+K57+K60</f>
        <v>0</v>
      </c>
      <c r="L49" s="34">
        <f>L50+L52+L57+L60</f>
        <v>15499415888</v>
      </c>
      <c r="M49" s="19">
        <f t="shared" si="1"/>
        <v>94.461896136352479</v>
      </c>
    </row>
    <row r="50" spans="1:13" ht="45" x14ac:dyDescent="0.25">
      <c r="A50" s="5">
        <v>4</v>
      </c>
      <c r="B50" s="12">
        <v>2</v>
      </c>
      <c r="C50" s="12">
        <v>2</v>
      </c>
      <c r="D50" s="20" t="s">
        <v>21</v>
      </c>
      <c r="E50" s="6"/>
      <c r="F50" s="7" t="s">
        <v>123</v>
      </c>
      <c r="G50" s="7" t="s">
        <v>124</v>
      </c>
      <c r="H50" s="20" t="s">
        <v>125</v>
      </c>
      <c r="I50" s="28">
        <f>I51</f>
        <v>249989800</v>
      </c>
      <c r="J50" s="28">
        <f>J51</f>
        <v>249989800</v>
      </c>
      <c r="K50" s="28"/>
      <c r="L50" s="28">
        <f>L51</f>
        <v>213597800</v>
      </c>
      <c r="M50" s="22">
        <f t="shared" si="1"/>
        <v>85.442606058327172</v>
      </c>
    </row>
    <row r="51" spans="1:13" ht="42.75" x14ac:dyDescent="0.25">
      <c r="A51" s="23">
        <v>4</v>
      </c>
      <c r="B51" s="24">
        <v>2</v>
      </c>
      <c r="C51" s="24">
        <v>2</v>
      </c>
      <c r="D51" s="25" t="s">
        <v>25</v>
      </c>
      <c r="E51" s="26">
        <v>1</v>
      </c>
      <c r="F51" s="27" t="s">
        <v>126</v>
      </c>
      <c r="G51" s="27" t="s">
        <v>127</v>
      </c>
      <c r="H51" s="25" t="s">
        <v>125</v>
      </c>
      <c r="I51" s="28">
        <v>249989800</v>
      </c>
      <c r="J51" s="28">
        <v>249989800</v>
      </c>
      <c r="K51" s="28">
        <f t="shared" si="2"/>
        <v>0</v>
      </c>
      <c r="L51" s="30">
        <v>213597800</v>
      </c>
      <c r="M51" s="22">
        <f t="shared" si="1"/>
        <v>85.442606058327172</v>
      </c>
    </row>
    <row r="52" spans="1:13" ht="45" x14ac:dyDescent="0.25">
      <c r="A52" s="5">
        <v>4</v>
      </c>
      <c r="B52" s="12">
        <v>2</v>
      </c>
      <c r="C52" s="12">
        <v>2</v>
      </c>
      <c r="D52" s="20" t="s">
        <v>128</v>
      </c>
      <c r="E52" s="6"/>
      <c r="F52" s="7" t="s">
        <v>129</v>
      </c>
      <c r="G52" s="7" t="s">
        <v>130</v>
      </c>
      <c r="H52" s="20" t="s">
        <v>104</v>
      </c>
      <c r="I52" s="28">
        <f>SUM(I53:I56)</f>
        <v>2352500000</v>
      </c>
      <c r="J52" s="28">
        <f>SUM(J53:J56)</f>
        <v>2697000000</v>
      </c>
      <c r="K52" s="28"/>
      <c r="L52" s="28">
        <f>SUM(L53:L56)</f>
        <v>2518891700</v>
      </c>
      <c r="M52" s="22">
        <f t="shared" si="1"/>
        <v>93.396058583611421</v>
      </c>
    </row>
    <row r="53" spans="1:13" ht="28.5" x14ac:dyDescent="0.25">
      <c r="A53" s="23">
        <v>4</v>
      </c>
      <c r="B53" s="24">
        <v>2</v>
      </c>
      <c r="C53" s="24">
        <v>2</v>
      </c>
      <c r="D53" s="25" t="s">
        <v>131</v>
      </c>
      <c r="E53" s="26">
        <v>2</v>
      </c>
      <c r="F53" s="27" t="s">
        <v>132</v>
      </c>
      <c r="G53" s="27" t="s">
        <v>133</v>
      </c>
      <c r="H53" s="25" t="s">
        <v>125</v>
      </c>
      <c r="I53" s="28">
        <v>1395000000</v>
      </c>
      <c r="J53" s="28">
        <v>1500000000</v>
      </c>
      <c r="K53" s="28">
        <f t="shared" si="2"/>
        <v>105000000</v>
      </c>
      <c r="L53" s="30">
        <v>1457000000</v>
      </c>
      <c r="M53" s="22">
        <f t="shared" si="1"/>
        <v>97.13333333333334</v>
      </c>
    </row>
    <row r="54" spans="1:13" ht="42.75" x14ac:dyDescent="0.25">
      <c r="A54" s="23">
        <v>4</v>
      </c>
      <c r="B54" s="24">
        <v>2</v>
      </c>
      <c r="C54" s="24">
        <v>2</v>
      </c>
      <c r="D54" s="25" t="s">
        <v>131</v>
      </c>
      <c r="E54" s="26">
        <v>3</v>
      </c>
      <c r="F54" s="27" t="s">
        <v>134</v>
      </c>
      <c r="G54" s="27" t="s">
        <v>135</v>
      </c>
      <c r="H54" s="25" t="s">
        <v>125</v>
      </c>
      <c r="I54" s="28">
        <v>685500000</v>
      </c>
      <c r="J54" s="28">
        <v>760000000</v>
      </c>
      <c r="K54" s="28">
        <f t="shared" si="2"/>
        <v>74500000</v>
      </c>
      <c r="L54" s="30">
        <v>655971700</v>
      </c>
      <c r="M54" s="22">
        <f t="shared" si="1"/>
        <v>86.312065789473678</v>
      </c>
    </row>
    <row r="55" spans="1:13" ht="28.5" x14ac:dyDescent="0.25">
      <c r="A55" s="23">
        <v>4</v>
      </c>
      <c r="B55" s="24">
        <v>2</v>
      </c>
      <c r="C55" s="24">
        <v>2</v>
      </c>
      <c r="D55" s="25" t="s">
        <v>131</v>
      </c>
      <c r="E55" s="26">
        <v>4</v>
      </c>
      <c r="F55" s="27" t="s">
        <v>136</v>
      </c>
      <c r="G55" s="27" t="s">
        <v>137</v>
      </c>
      <c r="H55" s="25" t="s">
        <v>138</v>
      </c>
      <c r="I55" s="28">
        <v>82000000</v>
      </c>
      <c r="J55" s="28">
        <v>197000000</v>
      </c>
      <c r="K55" s="28">
        <f t="shared" si="2"/>
        <v>115000000</v>
      </c>
      <c r="L55" s="30">
        <v>165920000</v>
      </c>
      <c r="M55" s="22">
        <f t="shared" si="1"/>
        <v>84.223350253807112</v>
      </c>
    </row>
    <row r="56" spans="1:13" x14ac:dyDescent="0.25">
      <c r="A56" s="23">
        <v>4</v>
      </c>
      <c r="B56" s="24">
        <v>2</v>
      </c>
      <c r="C56" s="24">
        <v>2</v>
      </c>
      <c r="D56" s="25" t="s">
        <v>131</v>
      </c>
      <c r="E56" s="26">
        <v>5</v>
      </c>
      <c r="F56" s="27" t="s">
        <v>139</v>
      </c>
      <c r="G56" s="27" t="s">
        <v>140</v>
      </c>
      <c r="H56" s="25" t="s">
        <v>138</v>
      </c>
      <c r="I56" s="28">
        <v>190000000</v>
      </c>
      <c r="J56" s="28">
        <v>240000000</v>
      </c>
      <c r="K56" s="28">
        <f t="shared" si="2"/>
        <v>50000000</v>
      </c>
      <c r="L56" s="30">
        <v>240000000</v>
      </c>
      <c r="M56" s="22">
        <f t="shared" si="1"/>
        <v>100</v>
      </c>
    </row>
    <row r="57" spans="1:13" ht="45" x14ac:dyDescent="0.25">
      <c r="A57" s="5">
        <v>4</v>
      </c>
      <c r="B57" s="12">
        <v>2</v>
      </c>
      <c r="C57" s="12">
        <v>2</v>
      </c>
      <c r="D57" s="20" t="s">
        <v>141</v>
      </c>
      <c r="E57" s="6"/>
      <c r="F57" s="7" t="s">
        <v>142</v>
      </c>
      <c r="G57" s="7" t="s">
        <v>143</v>
      </c>
      <c r="H57" s="20" t="s">
        <v>125</v>
      </c>
      <c r="I57" s="28">
        <f>SUM(I58:I59)</f>
        <v>5081125000</v>
      </c>
      <c r="J57" s="28">
        <f>SUM(J58:J59)</f>
        <v>3681125000</v>
      </c>
      <c r="K57" s="28"/>
      <c r="L57" s="28">
        <f>SUM(L58:L59)</f>
        <v>3447837500</v>
      </c>
      <c r="M57" s="22">
        <f t="shared" si="1"/>
        <v>93.662603144419165</v>
      </c>
    </row>
    <row r="58" spans="1:13" ht="28.5" x14ac:dyDescent="0.25">
      <c r="A58" s="23">
        <v>4</v>
      </c>
      <c r="B58" s="24">
        <v>2</v>
      </c>
      <c r="C58" s="24">
        <v>2</v>
      </c>
      <c r="D58" s="25" t="s">
        <v>144</v>
      </c>
      <c r="E58" s="26">
        <v>1</v>
      </c>
      <c r="F58" s="27" t="s">
        <v>145</v>
      </c>
      <c r="G58" s="27" t="s">
        <v>146</v>
      </c>
      <c r="H58" s="25" t="s">
        <v>104</v>
      </c>
      <c r="I58" s="28">
        <v>699875000</v>
      </c>
      <c r="J58" s="28">
        <v>899875000</v>
      </c>
      <c r="K58" s="28">
        <f t="shared" si="2"/>
        <v>200000000</v>
      </c>
      <c r="L58" s="30">
        <v>810125000</v>
      </c>
      <c r="M58" s="22">
        <f t="shared" si="1"/>
        <v>90.026392554521465</v>
      </c>
    </row>
    <row r="59" spans="1:13" ht="28.5" x14ac:dyDescent="0.25">
      <c r="A59" s="23">
        <v>4</v>
      </c>
      <c r="B59" s="24">
        <v>2</v>
      </c>
      <c r="C59" s="24">
        <v>2</v>
      </c>
      <c r="D59" s="25" t="s">
        <v>144</v>
      </c>
      <c r="E59" s="26">
        <v>3</v>
      </c>
      <c r="F59" s="27" t="s">
        <v>147</v>
      </c>
      <c r="G59" s="27" t="s">
        <v>148</v>
      </c>
      <c r="H59" s="25" t="s">
        <v>125</v>
      </c>
      <c r="I59" s="28">
        <v>4381250000</v>
      </c>
      <c r="J59" s="28">
        <v>2781250000</v>
      </c>
      <c r="K59" s="28">
        <f t="shared" si="2"/>
        <v>-1600000000</v>
      </c>
      <c r="L59" s="30">
        <v>2637712500</v>
      </c>
      <c r="M59" s="22">
        <f t="shared" si="1"/>
        <v>94.839101123595498</v>
      </c>
    </row>
    <row r="60" spans="1:13" ht="45" x14ac:dyDescent="0.25">
      <c r="A60" s="5">
        <v>4</v>
      </c>
      <c r="B60" s="12">
        <v>2</v>
      </c>
      <c r="C60" s="12">
        <v>2</v>
      </c>
      <c r="D60" s="20" t="s">
        <v>79</v>
      </c>
      <c r="E60" s="6"/>
      <c r="F60" s="7" t="s">
        <v>149</v>
      </c>
      <c r="G60" s="7" t="s">
        <v>150</v>
      </c>
      <c r="H60" s="20" t="s">
        <v>125</v>
      </c>
      <c r="I60" s="28">
        <f>I61</f>
        <v>7859999500</v>
      </c>
      <c r="J60" s="28">
        <f>J61</f>
        <v>9779999500</v>
      </c>
      <c r="K60" s="28"/>
      <c r="L60" s="28">
        <f>L61</f>
        <v>9319088888</v>
      </c>
      <c r="M60" s="22">
        <f t="shared" si="1"/>
        <v>95.287212315297154</v>
      </c>
    </row>
    <row r="61" spans="1:13" ht="28.5" x14ac:dyDescent="0.25">
      <c r="A61" s="23">
        <v>4</v>
      </c>
      <c r="B61" s="24">
        <v>2</v>
      </c>
      <c r="C61" s="24">
        <v>2</v>
      </c>
      <c r="D61" s="25" t="s">
        <v>82</v>
      </c>
      <c r="E61" s="26">
        <v>1</v>
      </c>
      <c r="F61" s="27" t="s">
        <v>151</v>
      </c>
      <c r="G61" s="27" t="s">
        <v>152</v>
      </c>
      <c r="H61" s="25" t="s">
        <v>125</v>
      </c>
      <c r="I61" s="28">
        <v>7859999500</v>
      </c>
      <c r="J61" s="28">
        <v>9779999500</v>
      </c>
      <c r="K61" s="28">
        <f t="shared" si="2"/>
        <v>1920000000</v>
      </c>
      <c r="L61" s="30">
        <v>9319088888</v>
      </c>
      <c r="M61" s="22">
        <f t="shared" si="1"/>
        <v>95.287212315297154</v>
      </c>
    </row>
    <row r="62" spans="1:13" x14ac:dyDescent="0.25">
      <c r="A62" s="35" t="s">
        <v>153</v>
      </c>
      <c r="B62" s="35"/>
      <c r="C62" s="35"/>
      <c r="D62" s="35"/>
      <c r="E62" s="35"/>
      <c r="F62" s="35"/>
      <c r="G62" s="36"/>
      <c r="H62" s="36"/>
      <c r="I62" s="37">
        <f>I8+I49</f>
        <v>56679951280</v>
      </c>
      <c r="J62" s="37">
        <f>J8+J49</f>
        <v>57346859436</v>
      </c>
      <c r="K62" s="38"/>
      <c r="L62" s="37">
        <f>L8+L49</f>
        <v>54842785541</v>
      </c>
      <c r="M62" s="39">
        <f t="shared" si="1"/>
        <v>95.633459408889536</v>
      </c>
    </row>
  </sheetData>
  <mergeCells count="16">
    <mergeCell ref="A62:F62"/>
    <mergeCell ref="A2:M2"/>
    <mergeCell ref="M6:M7"/>
    <mergeCell ref="G6:G7"/>
    <mergeCell ref="H6:H7"/>
    <mergeCell ref="I6:I7"/>
    <mergeCell ref="J6:J7"/>
    <mergeCell ref="K6:K7"/>
    <mergeCell ref="L6:L7"/>
    <mergeCell ref="A4:E4"/>
    <mergeCell ref="F4:F5"/>
    <mergeCell ref="G4:G5"/>
    <mergeCell ref="H4:H5"/>
    <mergeCell ref="I4:M4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hariadi.muhamad999@gmail.com</dc:creator>
  <cp:lastModifiedBy>hariadi.muhamad999@gmail.com</cp:lastModifiedBy>
  <dcterms:created xsi:type="dcterms:W3CDTF">2023-10-03T01:15:11Z</dcterms:created>
  <dcterms:modified xsi:type="dcterms:W3CDTF">2023-10-03T01:18:00Z</dcterms:modified>
</cp:coreProperties>
</file>