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NAKERIN\LKJIP 2020\DOKIN 2023\"/>
    </mc:Choice>
  </mc:AlternateContent>
  <bookViews>
    <workbookView xWindow="360" yWindow="360" windowWidth="20610" windowHeight="11640"/>
  </bookViews>
  <sheets>
    <sheet name="RencanaAksiAnggaranPendukungSas" sheetId="2" r:id="rId1"/>
  </sheets>
  <definedNames>
    <definedName name="_xlnm.Print_Area" localSheetId="0">RencanaAksiAnggaranPendukungSas!$A$1:$P$34</definedName>
    <definedName name="_xlnm.Print_Titles" localSheetId="0">RencanaAksiAnggaranPendukungSas!$5:$8</definedName>
  </definedNames>
  <calcPr calcId="152511"/>
</workbook>
</file>

<file path=xl/calcChain.xml><?xml version="1.0" encoding="utf-8"?>
<calcChain xmlns="http://schemas.openxmlformats.org/spreadsheetml/2006/main">
  <c r="R16" i="2" l="1"/>
  <c r="S16" i="2"/>
  <c r="N16" i="2"/>
  <c r="S15" i="2"/>
  <c r="P15" i="2"/>
  <c r="R15" i="2"/>
  <c r="N15" i="2"/>
  <c r="L15" i="2"/>
  <c r="S14" i="2"/>
  <c r="R14" i="2"/>
  <c r="P14" i="2"/>
  <c r="N14" i="2"/>
  <c r="S12" i="2"/>
  <c r="R12" i="2"/>
  <c r="S13" i="2"/>
  <c r="R13" i="2"/>
  <c r="P13" i="2"/>
  <c r="N13" i="2"/>
  <c r="L13" i="2"/>
  <c r="J13" i="2"/>
  <c r="S11" i="2"/>
  <c r="R11" i="2"/>
  <c r="N11" i="2"/>
  <c r="L11" i="2"/>
  <c r="J11" i="2"/>
  <c r="S10" i="2"/>
  <c r="R10" i="2"/>
  <c r="N10" i="2"/>
  <c r="L10" i="2"/>
  <c r="N9" i="2"/>
  <c r="L9" i="2"/>
  <c r="J9" i="2"/>
  <c r="S9" i="2"/>
  <c r="R9" i="2"/>
  <c r="J22" i="2"/>
  <c r="S20" i="2"/>
  <c r="R20" i="2"/>
  <c r="P20" i="2"/>
  <c r="N20" i="2"/>
  <c r="L20" i="2"/>
  <c r="J20" i="2"/>
  <c r="O20" i="2"/>
  <c r="S19" i="2"/>
  <c r="R19" i="2"/>
  <c r="P19" i="2"/>
  <c r="N19" i="2"/>
  <c r="L19" i="2"/>
  <c r="J19" i="2"/>
  <c r="R34" i="2"/>
  <c r="S34" i="2"/>
  <c r="T34" i="2"/>
  <c r="Q34" i="2"/>
  <c r="U33" i="2"/>
  <c r="U30" i="2"/>
  <c r="U31" i="2"/>
  <c r="U32" i="2"/>
  <c r="U29" i="2"/>
  <c r="S21" i="2"/>
  <c r="R21" i="2"/>
  <c r="P21" i="2"/>
  <c r="N21" i="2"/>
  <c r="L21" i="2"/>
  <c r="J21" i="2"/>
  <c r="U34" i="2" l="1"/>
  <c r="P18" i="2"/>
  <c r="N18" i="2"/>
  <c r="L18" i="2"/>
  <c r="J18" i="2"/>
  <c r="S18" i="2" s="1"/>
  <c r="R18" i="2"/>
  <c r="P17" i="2" l="1"/>
  <c r="N17" i="2"/>
  <c r="L17" i="2"/>
  <c r="J17" i="2"/>
  <c r="S17" i="2" s="1"/>
  <c r="R17" i="2"/>
  <c r="L14" i="2" l="1"/>
  <c r="J14" i="2"/>
  <c r="O12" i="2"/>
  <c r="P12" i="2" s="1"/>
  <c r="N12" i="2"/>
  <c r="L12" i="2"/>
  <c r="J12" i="2"/>
  <c r="P11" i="2"/>
  <c r="O19" i="2"/>
</calcChain>
</file>

<file path=xl/sharedStrings.xml><?xml version="1.0" encoding="utf-8"?>
<sst xmlns="http://schemas.openxmlformats.org/spreadsheetml/2006/main" count="80" uniqueCount="56">
  <si>
    <t>No</t>
  </si>
  <si>
    <t>Sasaran Strategis</t>
  </si>
  <si>
    <t>Indikator Kinerja</t>
  </si>
  <si>
    <t>Satuan</t>
  </si>
  <si>
    <t>Target</t>
  </si>
  <si>
    <t>Program</t>
  </si>
  <si>
    <t>Kegiatan</t>
  </si>
  <si>
    <t>Anggaran</t>
  </si>
  <si>
    <t>Triwulan 1</t>
  </si>
  <si>
    <t>Triwulan 2</t>
  </si>
  <si>
    <t>Triwulan 3</t>
  </si>
  <si>
    <t>Triwulan 4</t>
  </si>
  <si>
    <t>RP</t>
  </si>
  <si>
    <t>%</t>
  </si>
  <si>
    <t>T</t>
  </si>
  <si>
    <t>Meningkatnya kinerja dan pelayanan Disnakerin</t>
  </si>
  <si>
    <t>Nilai IKM/SKM Disnakerin</t>
  </si>
  <si>
    <t>Point</t>
  </si>
  <si>
    <t>RENCANA AKSI ANGGARAN PENDUKUNG SASARAN</t>
  </si>
  <si>
    <t>DINAS KETENAGAKERJAAN DAN PERINDUSTRIAN</t>
  </si>
  <si>
    <t xml:space="preserve">KEPALA DINAS </t>
  </si>
  <si>
    <t>KETENAGAKERJAAN DAN PERINDUSTRIAN</t>
  </si>
  <si>
    <t>KABUPATEN CILACAP</t>
  </si>
  <si>
    <t>Pembina Utama Muda</t>
  </si>
  <si>
    <t>NIP. 19640216 199301 1 001</t>
  </si>
  <si>
    <t>DIKDIK NUGRAHA, S.E.,M.M.</t>
  </si>
  <si>
    <t>Program Penunjang Urusan Pemerintahan Daerah Kabupaten/Kota</t>
  </si>
  <si>
    <t>Perencanaan, Penganggaran, dan Evaluasi Kinerja Perangkat Daerah</t>
  </si>
  <si>
    <t>Administrasi Keuangan Perangkat Daerah</t>
  </si>
  <si>
    <t>Administrasi Umum Perangkat Daerah</t>
  </si>
  <si>
    <t>Penyediaan Jasa Penunjang Urusan Pemerintah Daerah</t>
  </si>
  <si>
    <t>Pemeliharaan Barang Milik Daerah Penunjang Urusan Pemerintah Daerah</t>
  </si>
  <si>
    <t>Program Pelatihan Kerja dan Produktivitas Tenaga Kerja</t>
  </si>
  <si>
    <t>Pelaksanaan Pelatihan Berdasarkan Unit Kompetensi</t>
  </si>
  <si>
    <t>Program Penempatan Tenaga Kerja</t>
  </si>
  <si>
    <t>Pelindungan PMI (Pra dan Purna Penempatan) di Daerah Kabupaten/Kota</t>
  </si>
  <si>
    <t>Program Hubungan Industrial</t>
  </si>
  <si>
    <t>Pencegahan dan Penyelesaian Perselisihan Hubungan Industrial, Mogok Kerja dan Penutupan Perusahaan di Daerah Kabupaten/Kota</t>
  </si>
  <si>
    <t>Program Perencanaan dan Pembangunan Industri</t>
  </si>
  <si>
    <t>Penyusunan dan Evaluasi Rencana Pembangunan Industri Kabupaten/Kota</t>
  </si>
  <si>
    <t>Pj. BUPATI CILACAP,</t>
  </si>
  <si>
    <t>YUNITA DYAH SUMINAR, SKM., M.Sc., M.Si.</t>
  </si>
  <si>
    <t>Cilacap,        Januari 2023</t>
  </si>
  <si>
    <t>Meningkatkan Tingkat Partisipasi Angkatan Kerja</t>
  </si>
  <si>
    <t>Meningkatnya Pertumbuhan IKM</t>
  </si>
  <si>
    <t>Tingkat Partisipasi Angkatan Kerja (TPAK)</t>
  </si>
  <si>
    <t>Pertumbuhan IKM</t>
  </si>
  <si>
    <t>Pelayanan Antar Kerja di Daerah Kabupaten / Kota</t>
  </si>
  <si>
    <t>TAHUN 2023</t>
  </si>
  <si>
    <t>Pengesahan Peraturan Perusahaan dan Pendaftaran Perjanjian Kerja Bersama untuk Perusahaan yang Hanya Beroperasi dalam 1 (satu) Daerah Kabupaten / Kota</t>
  </si>
  <si>
    <t>Program Pengendalian Izin Usaha Industri Kabupaten / Kota</t>
  </si>
  <si>
    <t>Penerbitan Izin Usaha Industri (IUI), Izin Perluasan Usaha Industri (IPUI), Izin Usaha Kawasan Industri (IUKI), dan Izin Perluasan Kawan Industri (IPKI) Kewenangan Kabupaten / Kota</t>
  </si>
  <si>
    <t>Program Pengelolaan Sistem Informasi Industri</t>
  </si>
  <si>
    <t>Penyediaan Informasi Industri untuk Informasi Industri untuk IUI, IPUI, IUKI, dan IPKI Kewenangan Kabupaten / Kota</t>
  </si>
  <si>
    <t>Pengadaan Barang Milik Daerah Penunjang Urusan Pemerintah Daerah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</si>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</sst>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charset val="1"/>
      <scheme val="minor"/>
    </font>
    <font>
      <b/>
      <u/>
      <sz val="13"/>
      <color theme="1"/>
      <name val="Arial"/>
      <family val="2"/>
    </font>
    <font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left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20" fillId="0" borderId="13" xfId="0" applyFont="1" applyBorder="1" applyAlignment="1">
      <alignment wrapText="1"/>
    </xf>
    <xf numFmtId="0" fontId="18" fillId="0" borderId="14" xfId="0" applyFont="1" applyBorder="1" applyAlignment="1">
      <alignment horizontal="left" wrapText="1"/>
    </xf>
    <xf numFmtId="0" fontId="20" fillId="0" borderId="18" xfId="0" applyFont="1" applyBorder="1" applyAlignment="1">
      <alignment wrapText="1"/>
    </xf>
    <xf numFmtId="0" fontId="20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top" wrapText="1"/>
    </xf>
    <xf numFmtId="0" fontId="21" fillId="33" borderId="16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2" fontId="20" fillId="0" borderId="22" xfId="0" applyNumberFormat="1" applyFont="1" applyBorder="1" applyAlignment="1">
      <alignment horizontal="center" vertical="center" wrapText="1"/>
    </xf>
    <xf numFmtId="3" fontId="20" fillId="0" borderId="22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4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3" fontId="20" fillId="0" borderId="22" xfId="0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vertical="center" wrapText="1"/>
    </xf>
    <xf numFmtId="2" fontId="20" fillId="0" borderId="22" xfId="0" applyNumberFormat="1" applyFont="1" applyBorder="1" applyAlignment="1">
      <alignment vertical="center" wrapText="1"/>
    </xf>
    <xf numFmtId="2" fontId="20" fillId="0" borderId="12" xfId="0" applyNumberFormat="1" applyFont="1" applyBorder="1" applyAlignment="1">
      <alignment vertical="center" wrapText="1"/>
    </xf>
    <xf numFmtId="0" fontId="20" fillId="0" borderId="1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26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11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4" fontId="20" fillId="0" borderId="18" xfId="0" applyNumberFormat="1" applyFont="1" applyBorder="1" applyAlignment="1">
      <alignment vertical="top" wrapText="1"/>
    </xf>
    <xf numFmtId="4" fontId="20" fillId="0" borderId="17" xfId="0" applyNumberFormat="1" applyFont="1" applyBorder="1" applyAlignment="1">
      <alignment horizontal="center" vertical="top" wrapText="1"/>
    </xf>
    <xf numFmtId="3" fontId="0" fillId="0" borderId="0" xfId="0" applyNumberFormat="1"/>
    <xf numFmtId="2" fontId="0" fillId="0" borderId="0" xfId="0" applyNumberFormat="1"/>
    <xf numFmtId="3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vertical="center" wrapText="1"/>
    </xf>
    <xf numFmtId="3" fontId="22" fillId="0" borderId="0" xfId="0" applyNumberFormat="1" applyFont="1"/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3" fontId="20" fillId="0" borderId="12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tabSelected="1" zoomScale="84" zoomScaleNormal="84" workbookViewId="0">
      <selection activeCell="P29" sqref="P29:P33"/>
    </sheetView>
  </sheetViews>
  <sheetFormatPr defaultRowHeight="15" x14ac:dyDescent="0.25"/>
  <cols>
    <col min="1" max="1" width="2.85546875" customWidth="1"/>
    <col min="2" max="2" width="26.7109375" customWidth="1"/>
    <col min="3" max="3" width="29.140625" customWidth="1"/>
    <col min="4" max="4" width="6" style="1" customWidth="1"/>
    <col min="5" max="5" width="6.5703125" style="1" customWidth="1"/>
    <col min="6" max="6" width="32.28515625" customWidth="1"/>
    <col min="7" max="7" width="36.5703125" bestFit="1" customWidth="1"/>
    <col min="8" max="8" width="11.5703125" customWidth="1"/>
    <col min="9" max="9" width="11" customWidth="1"/>
    <col min="10" max="10" width="5.85546875" customWidth="1"/>
    <col min="11" max="11" width="12.140625" customWidth="1"/>
    <col min="12" max="12" width="4.85546875" customWidth="1"/>
    <col min="13" max="13" width="11.28515625" customWidth="1"/>
    <col min="14" max="14" width="5.7109375" customWidth="1"/>
    <col min="15" max="15" width="11.140625" customWidth="1"/>
    <col min="16" max="16" width="4.85546875" customWidth="1"/>
    <col min="17" max="20" width="14.140625" bestFit="1" customWidth="1"/>
    <col min="21" max="21" width="16" bestFit="1" customWidth="1"/>
    <col min="24" max="25" width="10.28515625" bestFit="1" customWidth="1"/>
  </cols>
  <sheetData>
    <row r="1" spans="1:19" ht="15" customHeight="1" x14ac:dyDescent="0.25">
      <c r="A1" s="87" t="s">
        <v>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9" ht="15" customHeight="1" x14ac:dyDescent="0.25">
      <c r="A2" s="87" t="s">
        <v>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9" ht="15.75" customHeight="1" x14ac:dyDescent="0.25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9" x14ac:dyDescent="0.25">
      <c r="A5" s="83" t="s">
        <v>0</v>
      </c>
      <c r="B5" s="84" t="s">
        <v>1</v>
      </c>
      <c r="C5" s="83" t="s">
        <v>2</v>
      </c>
      <c r="D5" s="83" t="s">
        <v>3</v>
      </c>
      <c r="E5" s="83" t="s">
        <v>4</v>
      </c>
      <c r="F5" s="83" t="s">
        <v>5</v>
      </c>
      <c r="G5" s="83" t="s">
        <v>6</v>
      </c>
      <c r="H5" s="83" t="s">
        <v>7</v>
      </c>
      <c r="I5" s="83" t="s">
        <v>8</v>
      </c>
      <c r="J5" s="83"/>
      <c r="K5" s="83" t="s">
        <v>9</v>
      </c>
      <c r="L5" s="83"/>
      <c r="M5" s="83" t="s">
        <v>10</v>
      </c>
      <c r="N5" s="83"/>
      <c r="O5" s="83" t="s">
        <v>11</v>
      </c>
      <c r="P5" s="83"/>
    </row>
    <row r="6" spans="1:19" x14ac:dyDescent="0.25">
      <c r="A6" s="83"/>
      <c r="B6" s="84"/>
      <c r="C6" s="83"/>
      <c r="D6" s="83"/>
      <c r="E6" s="83"/>
      <c r="F6" s="83"/>
      <c r="G6" s="83"/>
      <c r="H6" s="83"/>
      <c r="I6" s="5" t="s">
        <v>12</v>
      </c>
      <c r="J6" s="5" t="s">
        <v>13</v>
      </c>
      <c r="K6" s="5" t="s">
        <v>12</v>
      </c>
      <c r="L6" s="5" t="s">
        <v>13</v>
      </c>
      <c r="M6" s="5" t="s">
        <v>12</v>
      </c>
      <c r="N6" s="5" t="s">
        <v>13</v>
      </c>
      <c r="O6" s="5" t="s">
        <v>12</v>
      </c>
      <c r="P6" s="5" t="s">
        <v>13</v>
      </c>
    </row>
    <row r="7" spans="1:19" ht="13.5" customHeight="1" x14ac:dyDescent="0.25">
      <c r="A7" s="83"/>
      <c r="B7" s="84"/>
      <c r="C7" s="83"/>
      <c r="D7" s="83"/>
      <c r="E7" s="83"/>
      <c r="F7" s="83"/>
      <c r="G7" s="83"/>
      <c r="H7" s="83"/>
      <c r="I7" s="5" t="s">
        <v>14</v>
      </c>
      <c r="J7" s="5" t="s">
        <v>14</v>
      </c>
      <c r="K7" s="5" t="s">
        <v>14</v>
      </c>
      <c r="L7" s="5" t="s">
        <v>14</v>
      </c>
      <c r="M7" s="5" t="s">
        <v>14</v>
      </c>
      <c r="N7" s="5" t="s">
        <v>14</v>
      </c>
      <c r="O7" s="5" t="s">
        <v>14</v>
      </c>
      <c r="P7" s="5" t="s">
        <v>14</v>
      </c>
    </row>
    <row r="8" spans="1:19" ht="13.5" customHeight="1" x14ac:dyDescent="0.25">
      <c r="A8" s="6"/>
      <c r="B8" s="1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9" ht="26.25" customHeight="1" x14ac:dyDescent="0.25">
      <c r="A9" s="46">
        <v>1</v>
      </c>
      <c r="B9" s="67" t="s">
        <v>43</v>
      </c>
      <c r="C9" s="68" t="s">
        <v>45</v>
      </c>
      <c r="D9" s="48" t="s">
        <v>13</v>
      </c>
      <c r="E9" s="70">
        <v>63.11</v>
      </c>
      <c r="F9" s="17" t="s">
        <v>32</v>
      </c>
      <c r="G9" s="3" t="s">
        <v>33</v>
      </c>
      <c r="H9" s="37">
        <v>1511500000</v>
      </c>
      <c r="I9" s="37">
        <v>233134500</v>
      </c>
      <c r="J9" s="36">
        <f>I9/H9*100</f>
        <v>15.424048957988754</v>
      </c>
      <c r="K9" s="37">
        <v>532073500</v>
      </c>
      <c r="L9" s="36">
        <f t="shared" ref="L9:L15" si="0">K9/H9*100</f>
        <v>35.201687065828644</v>
      </c>
      <c r="M9" s="37">
        <v>746292000</v>
      </c>
      <c r="N9" s="36">
        <f t="shared" ref="N9:N21" si="1">M9/H9*100</f>
        <v>49.374263976182597</v>
      </c>
      <c r="O9" s="37">
        <v>0</v>
      </c>
      <c r="P9" s="36" t="s">
        <v>55</v>
      </c>
      <c r="R9" s="71">
        <f>SUM(I9,K9,M9)</f>
        <v>1511500000</v>
      </c>
      <c r="S9" s="72">
        <f>SUM(J9,L9,N9)</f>
        <v>100</v>
      </c>
    </row>
    <row r="10" spans="1:19" ht="32.25" customHeight="1" x14ac:dyDescent="0.25">
      <c r="A10" s="55"/>
      <c r="B10" s="62"/>
      <c r="C10" s="63"/>
      <c r="D10" s="63"/>
      <c r="E10" s="69"/>
      <c r="F10" s="17" t="s">
        <v>34</v>
      </c>
      <c r="G10" s="3" t="s">
        <v>47</v>
      </c>
      <c r="H10" s="37">
        <v>70000000</v>
      </c>
      <c r="I10" s="37">
        <v>0</v>
      </c>
      <c r="J10" s="36" t="s">
        <v>55</v>
      </c>
      <c r="K10" s="37">
        <v>50000000</v>
      </c>
      <c r="L10" s="36">
        <f t="shared" si="0"/>
        <v>71.428571428571431</v>
      </c>
      <c r="M10" s="37">
        <v>20000000</v>
      </c>
      <c r="N10" s="36">
        <f t="shared" si="1"/>
        <v>28.571428571428569</v>
      </c>
      <c r="O10" s="37">
        <v>0</v>
      </c>
      <c r="P10" s="36" t="s">
        <v>55</v>
      </c>
      <c r="R10" s="71">
        <f>SUM(K10,M10,O10,I10)</f>
        <v>70000000</v>
      </c>
      <c r="S10" s="72">
        <f>SUM(L10,N10)</f>
        <v>100</v>
      </c>
    </row>
    <row r="11" spans="1:19" ht="26.25" customHeight="1" x14ac:dyDescent="0.25">
      <c r="A11" s="55"/>
      <c r="B11" s="62"/>
      <c r="C11" s="63"/>
      <c r="D11" s="63"/>
      <c r="E11" s="69"/>
      <c r="F11" s="35"/>
      <c r="G11" s="3" t="s">
        <v>35</v>
      </c>
      <c r="H11" s="37">
        <v>170217500</v>
      </c>
      <c r="I11" s="37">
        <v>51569000</v>
      </c>
      <c r="J11" s="36">
        <f>I11/H11*100</f>
        <v>30.295944894032633</v>
      </c>
      <c r="K11" s="37">
        <v>49741500</v>
      </c>
      <c r="L11" s="36">
        <f t="shared" si="0"/>
        <v>29.222318504266596</v>
      </c>
      <c r="M11" s="37">
        <v>46861500</v>
      </c>
      <c r="N11" s="36">
        <f t="shared" si="1"/>
        <v>27.530365561707814</v>
      </c>
      <c r="O11" s="37">
        <v>22045500</v>
      </c>
      <c r="P11" s="36">
        <f>100-J11-L11-N11</f>
        <v>12.95137103999296</v>
      </c>
      <c r="R11" s="71">
        <f t="shared" ref="R11:S14" si="2">SUM(I11,K11,M11,O11)</f>
        <v>170217500</v>
      </c>
      <c r="S11" s="72">
        <f t="shared" si="2"/>
        <v>100</v>
      </c>
    </row>
    <row r="12" spans="1:19" ht="38.25" customHeight="1" x14ac:dyDescent="0.25">
      <c r="A12" s="47"/>
      <c r="B12" s="41"/>
      <c r="C12" s="41"/>
      <c r="D12" s="47"/>
      <c r="E12" s="52"/>
      <c r="F12" s="17" t="s">
        <v>36</v>
      </c>
      <c r="G12" s="3" t="s">
        <v>37</v>
      </c>
      <c r="H12" s="37">
        <v>230000000</v>
      </c>
      <c r="I12" s="37">
        <v>47737150</v>
      </c>
      <c r="J12" s="36">
        <f>I12/H12*100</f>
        <v>20.755282608695651</v>
      </c>
      <c r="K12" s="37">
        <v>63811550</v>
      </c>
      <c r="L12" s="36">
        <f t="shared" si="0"/>
        <v>27.744152173913044</v>
      </c>
      <c r="M12" s="37">
        <v>56966300</v>
      </c>
      <c r="N12" s="36">
        <f t="shared" si="1"/>
        <v>24.76795652173913</v>
      </c>
      <c r="O12" s="37">
        <f>H12-I12-K12-M12</f>
        <v>61485000</v>
      </c>
      <c r="P12" s="36">
        <f>O12/H12*100</f>
        <v>26.732608695652171</v>
      </c>
      <c r="R12" s="71">
        <f t="shared" si="2"/>
        <v>230000000</v>
      </c>
      <c r="S12" s="72">
        <f t="shared" si="2"/>
        <v>100</v>
      </c>
    </row>
    <row r="13" spans="1:19" ht="52.5" customHeight="1" x14ac:dyDescent="0.25">
      <c r="A13" s="47"/>
      <c r="B13" s="44"/>
      <c r="C13" s="45"/>
      <c r="D13" s="20"/>
      <c r="E13" s="49"/>
      <c r="F13" s="42"/>
      <c r="G13" s="51" t="s">
        <v>49</v>
      </c>
      <c r="H13" s="40">
        <v>10000000</v>
      </c>
      <c r="I13" s="37">
        <v>1549400</v>
      </c>
      <c r="J13" s="39">
        <f>I13/H13*100</f>
        <v>15.494</v>
      </c>
      <c r="K13" s="37">
        <v>3065000</v>
      </c>
      <c r="L13" s="39">
        <f t="shared" si="0"/>
        <v>30.65</v>
      </c>
      <c r="M13" s="40">
        <v>2692800</v>
      </c>
      <c r="N13" s="39">
        <f t="shared" si="1"/>
        <v>26.928000000000001</v>
      </c>
      <c r="O13" s="40">
        <v>2692800</v>
      </c>
      <c r="P13" s="39">
        <f>O13/H13*100</f>
        <v>26.928000000000001</v>
      </c>
      <c r="R13" s="71">
        <f t="shared" si="2"/>
        <v>10000000</v>
      </c>
      <c r="S13" s="72">
        <f t="shared" si="2"/>
        <v>100</v>
      </c>
    </row>
    <row r="14" spans="1:19" s="22" customFormat="1" ht="25.5" customHeight="1" x14ac:dyDescent="0.25">
      <c r="A14" s="85">
        <v>2</v>
      </c>
      <c r="B14" s="50" t="s">
        <v>44</v>
      </c>
      <c r="C14" s="34" t="s">
        <v>46</v>
      </c>
      <c r="D14" s="33" t="s">
        <v>13</v>
      </c>
      <c r="E14" s="33">
        <v>8.5</v>
      </c>
      <c r="F14" s="60" t="s">
        <v>38</v>
      </c>
      <c r="G14" s="54" t="s">
        <v>39</v>
      </c>
      <c r="H14" s="56">
        <v>4475917195</v>
      </c>
      <c r="I14" s="56">
        <v>2270676850</v>
      </c>
      <c r="J14" s="58">
        <f>I14/H14*100</f>
        <v>50.730984311697036</v>
      </c>
      <c r="K14" s="56">
        <v>1865400050</v>
      </c>
      <c r="L14" s="58">
        <f t="shared" si="0"/>
        <v>41.67637533785966</v>
      </c>
      <c r="M14" s="56">
        <v>311930895</v>
      </c>
      <c r="N14" s="58">
        <f t="shared" si="1"/>
        <v>6.969094409263306</v>
      </c>
      <c r="O14" s="56">
        <v>27909400</v>
      </c>
      <c r="P14" s="58">
        <f>O14/H14*100</f>
        <v>0.6235459411799954</v>
      </c>
      <c r="R14" s="76">
        <f t="shared" si="2"/>
        <v>4475917195</v>
      </c>
      <c r="S14" s="77">
        <f t="shared" si="2"/>
        <v>100</v>
      </c>
    </row>
    <row r="15" spans="1:19" ht="60.75" customHeight="1" x14ac:dyDescent="0.25">
      <c r="A15" s="86"/>
      <c r="B15" s="64"/>
      <c r="C15" s="63"/>
      <c r="D15" s="49"/>
      <c r="E15" s="49"/>
      <c r="F15" s="53" t="s">
        <v>50</v>
      </c>
      <c r="G15" s="61" t="s">
        <v>51</v>
      </c>
      <c r="H15" s="73">
        <v>30000000</v>
      </c>
      <c r="I15" s="37">
        <v>0</v>
      </c>
      <c r="J15" s="36" t="s">
        <v>55</v>
      </c>
      <c r="K15" s="73">
        <v>24150000</v>
      </c>
      <c r="L15" s="74">
        <f t="shared" si="0"/>
        <v>80.5</v>
      </c>
      <c r="M15" s="73">
        <v>2925000</v>
      </c>
      <c r="N15" s="74">
        <f t="shared" si="1"/>
        <v>9.75</v>
      </c>
      <c r="O15" s="73">
        <v>2925000</v>
      </c>
      <c r="P15" s="74">
        <f>O15/H15*100</f>
        <v>9.75</v>
      </c>
      <c r="R15" s="71">
        <f t="shared" ref="R15:R21" si="3">SUM(I15,K15,M15,O15)</f>
        <v>30000000</v>
      </c>
      <c r="S15" s="72">
        <f>SUM(L15,N15,P15)</f>
        <v>100</v>
      </c>
    </row>
    <row r="16" spans="1:19" ht="42.75" customHeight="1" x14ac:dyDescent="0.25">
      <c r="A16" s="43"/>
      <c r="B16" s="65"/>
      <c r="C16" s="65"/>
      <c r="D16" s="43"/>
      <c r="E16" s="66"/>
      <c r="F16" s="60" t="s">
        <v>52</v>
      </c>
      <c r="G16" s="61" t="s">
        <v>53</v>
      </c>
      <c r="H16" s="57">
        <v>31575000</v>
      </c>
      <c r="I16" s="78">
        <v>0</v>
      </c>
      <c r="J16" s="79" t="s">
        <v>55</v>
      </c>
      <c r="K16" s="78">
        <v>0</v>
      </c>
      <c r="L16" s="79" t="s">
        <v>55</v>
      </c>
      <c r="M16" s="57">
        <v>31575000</v>
      </c>
      <c r="N16" s="59">
        <f t="shared" si="1"/>
        <v>100</v>
      </c>
      <c r="O16" s="78">
        <v>0</v>
      </c>
      <c r="P16" s="79" t="s">
        <v>55</v>
      </c>
      <c r="R16" s="71">
        <f t="shared" si="3"/>
        <v>31575000</v>
      </c>
      <c r="S16" s="72">
        <f>SUM(L16,N16,P16)</f>
        <v>100</v>
      </c>
    </row>
    <row r="17" spans="1:26" ht="27" customHeight="1" x14ac:dyDescent="0.25">
      <c r="A17" s="47">
        <v>3</v>
      </c>
      <c r="B17" s="10" t="s">
        <v>15</v>
      </c>
      <c r="C17" s="15" t="s">
        <v>16</v>
      </c>
      <c r="D17" s="20" t="s">
        <v>17</v>
      </c>
      <c r="E17" s="14">
        <v>83.9</v>
      </c>
      <c r="F17" s="80" t="s">
        <v>26</v>
      </c>
      <c r="G17" s="38" t="s">
        <v>27</v>
      </c>
      <c r="H17" s="37">
        <v>37287500</v>
      </c>
      <c r="I17" s="37">
        <v>15655000</v>
      </c>
      <c r="J17" s="36">
        <f t="shared" ref="J17:J22" si="4">I17/H17*100</f>
        <v>41.984579282601409</v>
      </c>
      <c r="K17" s="37">
        <v>15281400</v>
      </c>
      <c r="L17" s="36">
        <f>K17/H17*100</f>
        <v>40.982634931277239</v>
      </c>
      <c r="M17" s="37">
        <v>1751100</v>
      </c>
      <c r="N17" s="36">
        <f t="shared" si="1"/>
        <v>4.6962118672477366</v>
      </c>
      <c r="O17" s="37">
        <v>4600000</v>
      </c>
      <c r="P17" s="36">
        <f>O17/H17*100</f>
        <v>12.336573918873617</v>
      </c>
      <c r="R17" s="71">
        <f t="shared" si="3"/>
        <v>37287500</v>
      </c>
      <c r="S17" s="72">
        <f>SUM(J17,L17,N17,P17)</f>
        <v>100</v>
      </c>
    </row>
    <row r="18" spans="1:26" ht="15.75" customHeight="1" x14ac:dyDescent="0.25">
      <c r="A18" s="11"/>
      <c r="B18" s="4"/>
      <c r="C18" s="13"/>
      <c r="D18" s="21"/>
      <c r="E18" s="18"/>
      <c r="F18" s="81"/>
      <c r="G18" s="38" t="s">
        <v>28</v>
      </c>
      <c r="H18" s="37">
        <v>5153792611</v>
      </c>
      <c r="I18" s="37">
        <v>1357364548</v>
      </c>
      <c r="J18" s="36">
        <f t="shared" si="4"/>
        <v>26.337197680459788</v>
      </c>
      <c r="K18" s="37">
        <v>1693421115</v>
      </c>
      <c r="L18" s="36">
        <f>K18/H18*100</f>
        <v>32.857765975791217</v>
      </c>
      <c r="M18" s="37">
        <v>1147223835</v>
      </c>
      <c r="N18" s="36">
        <f t="shared" si="1"/>
        <v>22.259798202811311</v>
      </c>
      <c r="O18" s="37">
        <v>955783113</v>
      </c>
      <c r="P18" s="36">
        <f>O18/H18*100</f>
        <v>18.545238140937681</v>
      </c>
      <c r="R18" s="71">
        <f t="shared" si="3"/>
        <v>5153792611</v>
      </c>
      <c r="S18" s="72">
        <f>SUM(J18,L18,N18,P18)</f>
        <v>100</v>
      </c>
    </row>
    <row r="19" spans="1:26" ht="18.75" customHeight="1" x14ac:dyDescent="0.25">
      <c r="A19" s="11"/>
      <c r="B19" s="4"/>
      <c r="C19" s="13"/>
      <c r="D19" s="21"/>
      <c r="E19" s="18"/>
      <c r="F19" s="81"/>
      <c r="G19" s="38" t="s">
        <v>29</v>
      </c>
      <c r="H19" s="37">
        <v>497759000</v>
      </c>
      <c r="I19" s="37">
        <v>131994771</v>
      </c>
      <c r="J19" s="36">
        <f t="shared" si="4"/>
        <v>26.517807011023407</v>
      </c>
      <c r="K19" s="37">
        <v>117254743</v>
      </c>
      <c r="L19" s="36">
        <f>K19/H19*100</f>
        <v>23.556528962811321</v>
      </c>
      <c r="M19" s="37">
        <v>131254743</v>
      </c>
      <c r="N19" s="36">
        <f t="shared" si="1"/>
        <v>26.369135063353955</v>
      </c>
      <c r="O19" s="37">
        <f>H19-I19-K19-M19</f>
        <v>117254743</v>
      </c>
      <c r="P19" s="36">
        <f>O19/H19*100</f>
        <v>23.556528962811321</v>
      </c>
      <c r="R19" s="71">
        <f t="shared" si="3"/>
        <v>497759000</v>
      </c>
      <c r="S19" s="72">
        <f>SUM(J19,L19,N19,P19)</f>
        <v>100</v>
      </c>
    </row>
    <row r="20" spans="1:26" ht="22.5" x14ac:dyDescent="0.25">
      <c r="A20" s="11"/>
      <c r="B20" s="4"/>
      <c r="C20" s="13"/>
      <c r="D20" s="21"/>
      <c r="E20" s="18"/>
      <c r="F20" s="81"/>
      <c r="G20" s="38" t="s">
        <v>30</v>
      </c>
      <c r="H20" s="37">
        <v>778268750</v>
      </c>
      <c r="I20" s="37">
        <v>193804692</v>
      </c>
      <c r="J20" s="36">
        <f t="shared" si="4"/>
        <v>24.902026709925074</v>
      </c>
      <c r="K20" s="37">
        <v>187604686</v>
      </c>
      <c r="L20" s="36">
        <f>K20/H20*100</f>
        <v>24.105385960826514</v>
      </c>
      <c r="M20" s="37">
        <v>210554686</v>
      </c>
      <c r="N20" s="36">
        <f t="shared" si="1"/>
        <v>27.054238783196677</v>
      </c>
      <c r="O20" s="37">
        <f>H20-I20-K20-M20</f>
        <v>186304686</v>
      </c>
      <c r="P20" s="36">
        <f>O20/H20*100</f>
        <v>23.938348546051731</v>
      </c>
      <c r="R20" s="71">
        <f t="shared" si="3"/>
        <v>778268750</v>
      </c>
      <c r="S20" s="72">
        <f>SUM(J20,L20,N20,P20)</f>
        <v>100</v>
      </c>
    </row>
    <row r="21" spans="1:26" ht="22.5" x14ac:dyDescent="0.25">
      <c r="A21" s="11"/>
      <c r="B21" s="4"/>
      <c r="C21" s="13"/>
      <c r="D21" s="21"/>
      <c r="E21" s="18"/>
      <c r="F21" s="81"/>
      <c r="G21" s="38" t="s">
        <v>31</v>
      </c>
      <c r="H21" s="37">
        <v>358678250</v>
      </c>
      <c r="I21" s="37">
        <v>236583068</v>
      </c>
      <c r="J21" s="36">
        <f t="shared" si="4"/>
        <v>65.959691729286632</v>
      </c>
      <c r="K21" s="37">
        <v>45430094</v>
      </c>
      <c r="L21" s="36">
        <f>K21/H21*100</f>
        <v>12.665974031043142</v>
      </c>
      <c r="M21" s="37">
        <v>37693044</v>
      </c>
      <c r="N21" s="36">
        <f t="shared" si="1"/>
        <v>10.508873621414178</v>
      </c>
      <c r="O21" s="37">
        <v>38972044</v>
      </c>
      <c r="P21" s="36">
        <f>O21/H21*100</f>
        <v>10.865460618256055</v>
      </c>
      <c r="R21" s="71">
        <f t="shared" si="3"/>
        <v>358678250</v>
      </c>
      <c r="S21" s="72">
        <f>SUM(J21,L21,N21,P21)</f>
        <v>100.00000000000001</v>
      </c>
    </row>
    <row r="22" spans="1:26" ht="22.5" x14ac:dyDescent="0.25">
      <c r="A22" s="11"/>
      <c r="B22" s="4"/>
      <c r="C22" s="13"/>
      <c r="D22" s="21"/>
      <c r="E22" s="18"/>
      <c r="F22" s="81"/>
      <c r="G22" s="38" t="s">
        <v>54</v>
      </c>
      <c r="H22" s="37">
        <v>73379600</v>
      </c>
      <c r="I22" s="37">
        <v>73379600</v>
      </c>
      <c r="J22" s="36">
        <f t="shared" si="4"/>
        <v>100</v>
      </c>
      <c r="K22" s="37">
        <v>0</v>
      </c>
      <c r="L22" s="36" t="s">
        <v>55</v>
      </c>
      <c r="M22" s="37">
        <v>0</v>
      </c>
      <c r="N22" s="36" t="s">
        <v>55</v>
      </c>
      <c r="O22" s="37">
        <v>0</v>
      </c>
      <c r="P22" s="36" t="s">
        <v>55</v>
      </c>
    </row>
    <row r="23" spans="1:26" x14ac:dyDescent="0.25">
      <c r="A23" s="12"/>
      <c r="B23" s="12"/>
      <c r="C23" s="12"/>
      <c r="D23" s="19"/>
      <c r="E23" s="19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82"/>
      <c r="B24" s="1"/>
      <c r="D24" s="9"/>
      <c r="E24" s="9"/>
      <c r="F24" s="8"/>
      <c r="G24" s="92" t="s">
        <v>42</v>
      </c>
      <c r="H24" s="92"/>
      <c r="I24" s="92"/>
      <c r="J24" s="92"/>
      <c r="K24" s="92"/>
      <c r="L24" s="92"/>
      <c r="M24" s="92"/>
      <c r="N24" s="92"/>
      <c r="O24" s="92"/>
      <c r="P24" s="8"/>
    </row>
    <row r="25" spans="1:26" ht="6.75" customHeight="1" x14ac:dyDescent="0.25">
      <c r="A25" s="82"/>
      <c r="B25" s="1"/>
      <c r="D25" s="23"/>
      <c r="E25" s="23"/>
      <c r="F25" s="8"/>
      <c r="G25" s="23"/>
      <c r="H25" s="23"/>
      <c r="I25" s="23"/>
      <c r="J25" s="23"/>
      <c r="K25" s="23"/>
      <c r="L25" s="23"/>
      <c r="M25" s="23"/>
      <c r="N25" s="23"/>
      <c r="O25" s="23"/>
      <c r="P25" s="8"/>
    </row>
    <row r="26" spans="1:26" ht="15" customHeight="1" x14ac:dyDescent="0.25">
      <c r="A26" s="82"/>
      <c r="B26" s="91" t="s">
        <v>40</v>
      </c>
      <c r="C26" s="91"/>
      <c r="D26" s="91"/>
      <c r="E26" s="24"/>
      <c r="F26" s="24"/>
      <c r="G26" s="89" t="s">
        <v>20</v>
      </c>
      <c r="H26" s="89"/>
      <c r="I26" s="89"/>
      <c r="J26" s="89"/>
      <c r="K26" s="89"/>
      <c r="L26" s="89"/>
      <c r="M26" s="89"/>
      <c r="N26" s="89"/>
      <c r="O26" s="89"/>
      <c r="P26" s="8"/>
    </row>
    <row r="27" spans="1:26" ht="15" customHeight="1" x14ac:dyDescent="0.3">
      <c r="A27" s="82"/>
      <c r="B27" s="25"/>
      <c r="C27" s="26"/>
      <c r="D27" s="27"/>
      <c r="E27" s="27"/>
      <c r="F27" s="27"/>
      <c r="G27" s="89" t="s">
        <v>21</v>
      </c>
      <c r="H27" s="89"/>
      <c r="I27" s="89"/>
      <c r="J27" s="89"/>
      <c r="K27" s="89"/>
      <c r="L27" s="89"/>
      <c r="M27" s="89"/>
      <c r="N27" s="89"/>
      <c r="O27" s="89"/>
      <c r="P27" s="8"/>
    </row>
    <row r="28" spans="1:26" ht="15" customHeight="1" x14ac:dyDescent="0.3">
      <c r="A28" s="82"/>
      <c r="B28" s="25"/>
      <c r="C28" s="26"/>
      <c r="D28" s="28"/>
      <c r="E28" s="28"/>
      <c r="F28" s="29"/>
      <c r="G28" s="89" t="s">
        <v>22</v>
      </c>
      <c r="H28" s="89"/>
      <c r="I28" s="89"/>
      <c r="J28" s="89"/>
      <c r="K28" s="89"/>
      <c r="L28" s="89"/>
      <c r="M28" s="89"/>
      <c r="N28" s="89"/>
      <c r="O28" s="89"/>
      <c r="P28" s="8"/>
      <c r="Q28">
        <v>1</v>
      </c>
      <c r="R28">
        <v>2</v>
      </c>
      <c r="S28">
        <v>3</v>
      </c>
      <c r="T28">
        <v>4</v>
      </c>
    </row>
    <row r="29" spans="1:26" ht="15" customHeight="1" x14ac:dyDescent="0.3">
      <c r="A29" s="82"/>
      <c r="B29" s="25"/>
      <c r="C29" s="26"/>
      <c r="D29" s="27"/>
      <c r="E29" s="27"/>
      <c r="F29" s="27"/>
      <c r="G29" s="30"/>
      <c r="H29" s="27"/>
      <c r="I29" s="29"/>
      <c r="J29" s="29"/>
      <c r="K29" s="29"/>
      <c r="L29" s="29"/>
      <c r="M29" s="29"/>
      <c r="N29" s="29"/>
      <c r="O29" s="29"/>
      <c r="P29" s="94">
        <v>1</v>
      </c>
      <c r="Q29" s="75">
        <v>0</v>
      </c>
      <c r="R29" s="75">
        <v>0</v>
      </c>
      <c r="S29" s="75">
        <v>20000000</v>
      </c>
      <c r="T29" s="75">
        <v>0</v>
      </c>
      <c r="U29" s="75">
        <f>SUM(Q29:T29)</f>
        <v>20000000</v>
      </c>
      <c r="V29" s="8"/>
    </row>
    <row r="30" spans="1:26" ht="15" customHeight="1" x14ac:dyDescent="0.3">
      <c r="A30" s="82"/>
      <c r="B30" s="25"/>
      <c r="C30" s="26"/>
      <c r="D30" s="31"/>
      <c r="E30" s="31"/>
      <c r="F30" s="31"/>
      <c r="G30" s="30"/>
      <c r="H30" s="27"/>
      <c r="I30" s="29"/>
      <c r="J30" s="29"/>
      <c r="K30" s="29"/>
      <c r="L30" s="29"/>
      <c r="M30" s="29"/>
      <c r="N30" s="29"/>
      <c r="O30" s="29"/>
      <c r="P30" s="94">
        <v>2</v>
      </c>
      <c r="Q30" s="75">
        <v>0</v>
      </c>
      <c r="R30" s="75">
        <v>0</v>
      </c>
      <c r="S30" s="75">
        <v>0</v>
      </c>
      <c r="T30" s="75">
        <v>0</v>
      </c>
      <c r="U30" s="75">
        <f t="shared" ref="U30:U32" si="5">SUM(Q30:T30)</f>
        <v>0</v>
      </c>
      <c r="V30" s="8"/>
    </row>
    <row r="31" spans="1:26" ht="15" customHeight="1" x14ac:dyDescent="0.3">
      <c r="A31" s="82"/>
      <c r="B31" s="25"/>
      <c r="C31" s="26"/>
      <c r="D31" s="32"/>
      <c r="E31" s="32"/>
      <c r="F31" s="32"/>
      <c r="G31" s="30"/>
      <c r="H31" s="32"/>
      <c r="I31" s="29"/>
      <c r="J31" s="29"/>
      <c r="K31" s="29"/>
      <c r="L31" s="29"/>
      <c r="M31" s="29"/>
      <c r="N31" s="29"/>
      <c r="O31" s="29"/>
      <c r="P31" s="94">
        <v>3</v>
      </c>
      <c r="Q31" s="75">
        <v>0</v>
      </c>
      <c r="R31" s="75">
        <v>0</v>
      </c>
      <c r="S31" s="75">
        <v>0</v>
      </c>
      <c r="T31" s="75">
        <v>0</v>
      </c>
      <c r="U31" s="75">
        <f t="shared" si="5"/>
        <v>0</v>
      </c>
      <c r="V31" s="8"/>
    </row>
    <row r="32" spans="1:26" ht="15.75" customHeight="1" x14ac:dyDescent="0.25">
      <c r="A32" s="82"/>
      <c r="B32" s="90" t="s">
        <v>41</v>
      </c>
      <c r="C32" s="90"/>
      <c r="D32" s="90"/>
      <c r="E32" s="31"/>
      <c r="F32" s="31"/>
      <c r="G32" s="93" t="s">
        <v>25</v>
      </c>
      <c r="H32" s="93"/>
      <c r="I32" s="93"/>
      <c r="J32" s="93"/>
      <c r="K32" s="93"/>
      <c r="L32" s="93"/>
      <c r="M32" s="93"/>
      <c r="N32" s="93"/>
      <c r="O32" s="93"/>
      <c r="P32" s="94">
        <v>4</v>
      </c>
      <c r="Q32" s="71">
        <v>0</v>
      </c>
      <c r="R32" s="71">
        <v>0</v>
      </c>
      <c r="S32" s="71">
        <v>0</v>
      </c>
      <c r="T32" s="71">
        <v>0</v>
      </c>
      <c r="U32" s="75">
        <f t="shared" si="5"/>
        <v>0</v>
      </c>
    </row>
    <row r="33" spans="2:21" ht="17.25" x14ac:dyDescent="0.3">
      <c r="B33" s="25"/>
      <c r="C33" s="26"/>
      <c r="D33" s="28"/>
      <c r="E33" s="28"/>
      <c r="F33" s="29"/>
      <c r="G33" s="89" t="s">
        <v>23</v>
      </c>
      <c r="H33" s="89"/>
      <c r="I33" s="89"/>
      <c r="J33" s="89"/>
      <c r="K33" s="89"/>
      <c r="L33" s="89"/>
      <c r="M33" s="89"/>
      <c r="N33" s="89"/>
      <c r="O33" s="89"/>
      <c r="P33" s="94">
        <v>5</v>
      </c>
      <c r="Q33" s="75">
        <v>0</v>
      </c>
      <c r="R33" s="75">
        <v>0</v>
      </c>
      <c r="S33" s="75">
        <v>0</v>
      </c>
      <c r="T33" s="75">
        <v>0</v>
      </c>
      <c r="U33" s="75">
        <f>SUM(Q33:T33)</f>
        <v>0</v>
      </c>
    </row>
    <row r="34" spans="2:21" ht="17.25" x14ac:dyDescent="0.3">
      <c r="B34" s="25"/>
      <c r="C34" s="26"/>
      <c r="D34" s="28"/>
      <c r="E34" s="28"/>
      <c r="F34" s="29"/>
      <c r="G34" s="89" t="s">
        <v>24</v>
      </c>
      <c r="H34" s="89"/>
      <c r="I34" s="89"/>
      <c r="J34" s="89"/>
      <c r="K34" s="89"/>
      <c r="L34" s="89"/>
      <c r="M34" s="89"/>
      <c r="N34" s="89"/>
      <c r="O34" s="89"/>
      <c r="P34" s="8"/>
      <c r="Q34" s="71">
        <f>SUM(Q29:Q33)</f>
        <v>0</v>
      </c>
      <c r="R34" s="71">
        <f t="shared" ref="R34:U34" si="6">SUM(R29:R33)</f>
        <v>0</v>
      </c>
      <c r="S34" s="71">
        <f t="shared" si="6"/>
        <v>20000000</v>
      </c>
      <c r="T34" s="71">
        <f t="shared" si="6"/>
        <v>0</v>
      </c>
      <c r="U34" s="71">
        <f t="shared" si="6"/>
        <v>20000000</v>
      </c>
    </row>
  </sheetData>
  <mergeCells count="27">
    <mergeCell ref="G33:O33"/>
    <mergeCell ref="G34:O34"/>
    <mergeCell ref="B32:D32"/>
    <mergeCell ref="B26:D26"/>
    <mergeCell ref="G24:O24"/>
    <mergeCell ref="G26:O26"/>
    <mergeCell ref="G27:O27"/>
    <mergeCell ref="G28:O28"/>
    <mergeCell ref="G32:O32"/>
    <mergeCell ref="A1:P1"/>
    <mergeCell ref="A2:P2"/>
    <mergeCell ref="A3:P3"/>
    <mergeCell ref="H5:H7"/>
    <mergeCell ref="I5:J5"/>
    <mergeCell ref="K5:L5"/>
    <mergeCell ref="M5:N5"/>
    <mergeCell ref="O5:P5"/>
    <mergeCell ref="E5:E7"/>
    <mergeCell ref="F5:F7"/>
    <mergeCell ref="G5:G7"/>
    <mergeCell ref="F17:F22"/>
    <mergeCell ref="A24:A32"/>
    <mergeCell ref="A5:A7"/>
    <mergeCell ref="B5:B7"/>
    <mergeCell ref="C5:C7"/>
    <mergeCell ref="D5:D7"/>
    <mergeCell ref="A14:A15"/>
  </mergeCells>
  <printOptions horizontalCentered="1"/>
  <pageMargins left="0.23622047244094491" right="0.27559055118110237" top="0.55118110236220474" bottom="0.62992125984251968" header="0.27559055118110237" footer="0.19685039370078741"/>
  <pageSetup paperSize="10000" scale="70" orientation="landscape" horizontalDpi="0" verticalDpi="0" r:id="rId1"/>
  <headerFooter>
    <oddFooter>&amp;R&amp;"Bookman Old Style,Regular"&amp;13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RencanaAksiAnggaranPendukungSas</vt:lpstr>
      <vt:lpstr>RencanaAksiAnggaranPendukungSas!Print_Area</vt:lpstr>
      <vt:lpstr>RencanaAksiAnggaranPendukungSas!Print_Titles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Aldis</cp:lastModifiedBy>
  <cp:lastPrinted>2023-01-11T02:14:47Z</cp:lastPrinted>
  <dcterms:created xsi:type="dcterms:W3CDTF">2020-03-09T16:10:26Z</dcterms:created>
  <dcterms:modified xsi:type="dcterms:W3CDTF">2023-01-11T02:17:01Z</dcterms:modified>
</cp:coreProperties>
</file>