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ndapatan " sheetId="1" r:id="rId4"/>
    <sheet state="visible" name="rekap bulpen" sheetId="2" r:id="rId5"/>
    <sheet state="visible" name="rit" sheetId="3" r:id="rId6"/>
    <sheet state="visible" name="REKAP RIT" sheetId="4" r:id="rId7"/>
    <sheet state="visible" name="Sheet1" sheetId="5" r:id="rId8"/>
  </sheets>
  <externalReferences>
    <externalReference r:id="rId9"/>
  </externalReferences>
  <definedNames/>
  <calcPr/>
  <extLst>
    <ext uri="GoogleSheetsCustomDataVersion2">
      <go:sheetsCustomData xmlns:go="http://customooxmlschemas.google.com/" r:id="rId10" roundtripDataChecksum="hh6KgBWViMqxBnmHU+RKOfemmNL/KWMuAKWACl7g+Es="/>
    </ext>
  </extLst>
</workbook>
</file>

<file path=xl/sharedStrings.xml><?xml version="1.0" encoding="utf-8"?>
<sst xmlns="http://schemas.openxmlformats.org/spreadsheetml/2006/main" count="649" uniqueCount="89">
  <si>
    <t xml:space="preserve">DAFTAR PENDAPATAN HARIAN TERMINAL  </t>
  </si>
  <si>
    <t>TERMINAL ADIPALA</t>
  </si>
  <si>
    <t>BULAN      : JANUARI 2021</t>
  </si>
  <si>
    <t>NO</t>
  </si>
  <si>
    <t>TANGGAL</t>
  </si>
  <si>
    <t>NO. STS</t>
  </si>
  <si>
    <t>BUS BESAR</t>
  </si>
  <si>
    <t>BUS SEDANG</t>
  </si>
  <si>
    <t>BUS KECIL</t>
  </si>
  <si>
    <t>ANGKUDES</t>
  </si>
  <si>
    <t>MCK</t>
  </si>
  <si>
    <t>P A R K I R</t>
  </si>
  <si>
    <t>SW LHN USAHA DG</t>
  </si>
  <si>
    <t>SEWA AGEN</t>
  </si>
  <si>
    <t>SEWA KIOS</t>
  </si>
  <si>
    <t>JUMLAH</t>
  </si>
  <si>
    <t>MOTOR</t>
  </si>
  <si>
    <t>MOBIL</t>
  </si>
  <si>
    <t>JUMLAH  STS A</t>
  </si>
  <si>
    <t>JUMLAH STS B</t>
  </si>
  <si>
    <t>JUMLAH STS C</t>
  </si>
  <si>
    <t>Lbr</t>
  </si>
  <si>
    <t>Uang</t>
  </si>
  <si>
    <t xml:space="preserve"> </t>
  </si>
  <si>
    <t>Cilacap,</t>
  </si>
  <si>
    <t>TERMINAL KAWUNGANTEN</t>
  </si>
  <si>
    <t>TERMINAL SAMPANG</t>
  </si>
  <si>
    <t>TERMINAL SIDAREJA</t>
  </si>
  <si>
    <t>TERMINAL KARANGPUCUNG</t>
  </si>
  <si>
    <t>TERMINAL MAJENANG</t>
  </si>
  <si>
    <t>TERMINAL WANAREJA</t>
  </si>
  <si>
    <t>TERMINAL KROYA</t>
  </si>
  <si>
    <t>-</t>
  </si>
  <si>
    <t>DINAS PERHUBUNGAN KABUPATEN CILACAP</t>
  </si>
  <si>
    <t>UPTD.  TERMINAL PENUMPANG  KABUPATEN CILACAP</t>
  </si>
  <si>
    <t>Daftar : Rekapitulasi Realisasi Pendapatan UPTD. Terminal Penumpang Kabupaten Cilacap</t>
  </si>
  <si>
    <t>Bulan : JANUARI 2021</t>
  </si>
  <si>
    <t xml:space="preserve">NAMA TERMINAL </t>
  </si>
  <si>
    <t>TARGET  TAHUN ANGGARAN PERUBAHAN 2020</t>
  </si>
  <si>
    <t>REALISASI PENDAPATAN BULAN</t>
  </si>
  <si>
    <t>PROSENTASE</t>
  </si>
  <si>
    <t>KETERANGAN</t>
  </si>
  <si>
    <t xml:space="preserve">JANUARI </t>
  </si>
  <si>
    <t>Rp</t>
  </si>
  <si>
    <t>RP</t>
  </si>
  <si>
    <t>KAWUNGANTEN</t>
  </si>
  <si>
    <t xml:space="preserve">Pendapatan dihitung </t>
  </si>
  <si>
    <t>ADIPALA</t>
  </si>
  <si>
    <t>.........2021</t>
  </si>
  <si>
    <t>KROYA</t>
  </si>
  <si>
    <t>SAMPANG</t>
  </si>
  <si>
    <t>SIDAREJA</t>
  </si>
  <si>
    <t>KARANGPUCUNG</t>
  </si>
  <si>
    <t>MAJENANG</t>
  </si>
  <si>
    <t>WANAREJA</t>
  </si>
  <si>
    <t>Jumlah</t>
  </si>
  <si>
    <t>Mengetahui :</t>
  </si>
  <si>
    <t>Cilacap,  31 Januari 2021</t>
  </si>
  <si>
    <t>KEPALA UPTD.  TERMINAL PENUMPANG KABUPATEN CILACAP</t>
  </si>
  <si>
    <t>BENDAHARA PENERIMAAN PEMBANTU</t>
  </si>
  <si>
    <t>MASIKHIN JAFAR, S.Sos.MM</t>
  </si>
  <si>
    <t>MUCHAMMAD NAFI'UDDIN</t>
  </si>
  <si>
    <t>Penata TK I</t>
  </si>
  <si>
    <t xml:space="preserve">Pengatur </t>
  </si>
  <si>
    <t>NIP.19740506 200312 1 004</t>
  </si>
  <si>
    <t>NIP. 19811121 201101 1 003</t>
  </si>
  <si>
    <t>DATA RIT PENUMPANG HARIAN TERMINAL</t>
  </si>
  <si>
    <t xml:space="preserve">BUS </t>
  </si>
  <si>
    <t>RIT</t>
  </si>
  <si>
    <t>PNP</t>
  </si>
  <si>
    <t>DTG</t>
  </si>
  <si>
    <t>BRKT</t>
  </si>
  <si>
    <t>1`</t>
  </si>
  <si>
    <t>BULAN      : DESEMBER  2020</t>
  </si>
  <si>
    <t>ANGKUDESBUS BESAR</t>
  </si>
  <si>
    <t>LAPORAN BULANAN BUS , RIT ,PENUMPANG</t>
  </si>
  <si>
    <t>UPTD.  TERMINAL PENUMPANG KABUPATEN CILACAP</t>
  </si>
  <si>
    <t>TERMINAL BUS SE - KABUPATEN CILACAP</t>
  </si>
  <si>
    <t>TAHUN  2021</t>
  </si>
  <si>
    <t>BULAN : JANUARI</t>
  </si>
  <si>
    <t>TERMINAL</t>
  </si>
  <si>
    <t>ANGKDES / KOTA</t>
  </si>
  <si>
    <t>BUS</t>
  </si>
  <si>
    <t>PENUMPANG</t>
  </si>
  <si>
    <t>DTNG</t>
  </si>
  <si>
    <t>Mengetahui</t>
  </si>
  <si>
    <t xml:space="preserve">KEPALA  UPTD  TERMINAL  PENUMPANG </t>
  </si>
  <si>
    <t>KABUPATEN CILACAP</t>
  </si>
  <si>
    <t>Penata  TK 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</si>
</sst>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-* #,##0_-;\-* #,##0_-;_-* &quot;-&quot;_-;_-@"/>
    <numFmt numFmtId="165" formatCode="dd/mm/yyyy"/>
    <numFmt numFmtId="166" formatCode="_-* #,##0.00_-;\-* #,##0.00_-;_-* &quot;-&quot;??_-;_-@"/>
    <numFmt numFmtId="167" formatCode="_(* #,##0_);_(* \(#,##0\);_(* &quot;-&quot;_);_(@_)"/>
    <numFmt numFmtId="168" formatCode="_(* #,##0_);_(* \(#,##0\);_(* &quot;-&quot;??_);_(@_)"/>
    <numFmt numFmtId="169" formatCode="#,##0.00_ ;\-#,##0.00\ "/>
    <numFmt numFmtId="170" formatCode="[$-F800]dddd\,\ mmmm\ dd\,\ yyyy"/>
    <numFmt numFmtId="171" formatCode="[$-421]dd\ mmmm\ yyyy"/>
  </numFmts>
  <fonts count="22">
    <font>
      <sz val="11.0"/>
      <color theme="1"/>
      <name val="Calibri"/>
      <scheme val="minor"/>
    </font>
    <font>
      <sz val="14.0"/>
      <color theme="1"/>
      <name val="Arial"/>
    </font>
    <font>
      <sz val="11.0"/>
      <color theme="0"/>
      <name val="Calibri"/>
    </font>
    <font>
      <b/>
      <sz val="14.0"/>
      <color theme="1"/>
      <name val="Arial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FF0000"/>
      <name val="Arial"/>
    </font>
    <font>
      <sz val="11.0"/>
      <color rgb="FFFF0000"/>
      <name val="Calibri"/>
    </font>
    <font>
      <b/>
      <sz val="12.0"/>
      <color theme="1"/>
      <name val="Calibri"/>
    </font>
    <font>
      <sz val="12.0"/>
      <color theme="1"/>
      <name val="Arial"/>
    </font>
    <font>
      <b/>
      <sz val="11.0"/>
      <color theme="1"/>
      <name val="Calibri"/>
    </font>
    <font>
      <color theme="1"/>
      <name val="Calibri"/>
      <scheme val="minor"/>
    </font>
    <font>
      <b/>
      <sz val="16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sz val="10.0"/>
      <color rgb="FF000000"/>
      <name val="Calibri"/>
    </font>
    <font>
      <b/>
      <sz val="12.0"/>
      <color theme="1"/>
      <name val="Arial"/>
    </font>
    <font>
      <b/>
      <u/>
      <sz val="11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</fills>
  <borders count="12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/>
      <top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bottom/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medium">
        <color rgb="FF000000"/>
      </right>
      <bottom style="hair">
        <color rgb="FF000000"/>
      </bottom>
    </border>
    <border>
      <left/>
      <right/>
      <top/>
      <bottom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thin">
        <color rgb="FF000000"/>
      </left>
      <right style="medium">
        <color rgb="FF000000"/>
      </right>
      <top style="hair">
        <color rgb="FF000000"/>
      </top>
    </border>
    <border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hair">
        <color rgb="FF000000"/>
      </left>
      <right style="hair">
        <color rgb="FF000000"/>
      </right>
      <top/>
      <bottom/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</border>
    <border>
      <top style="hair">
        <color rgb="FF000000"/>
      </top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medium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4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1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4" numFmtId="164" xfId="0" applyFont="1" applyNumberFormat="1"/>
    <xf borderId="0" fillId="0" fontId="5" numFmtId="164" xfId="0" applyFont="1" applyNumberFormat="1"/>
    <xf borderId="1" fillId="0" fontId="6" numFmtId="164" xfId="0" applyAlignment="1" applyBorder="1" applyFont="1" applyNumberFormat="1">
      <alignment horizontal="center" shrinkToFit="0" vertical="center" wrapText="1"/>
    </xf>
    <xf borderId="2" fillId="0" fontId="6" numFmtId="164" xfId="0" applyAlignment="1" applyBorder="1" applyFont="1" applyNumberFormat="1">
      <alignment horizontal="center" shrinkToFit="0" vertical="center" wrapText="1"/>
    </xf>
    <xf borderId="3" fillId="0" fontId="6" numFmtId="164" xfId="0" applyAlignment="1" applyBorder="1" applyFont="1" applyNumberFormat="1">
      <alignment horizontal="center" vertical="center"/>
    </xf>
    <xf borderId="4" fillId="0" fontId="7" numFmtId="0" xfId="0" applyBorder="1" applyFont="1"/>
    <xf borderId="3" fillId="0" fontId="6" numFmtId="164" xfId="0" applyAlignment="1" applyBorder="1" applyFont="1" applyNumberFormat="1">
      <alignment horizontal="center" shrinkToFit="0" vertical="center" wrapText="1"/>
    </xf>
    <xf borderId="5" fillId="0" fontId="6" numFmtId="164" xfId="0" applyAlignment="1" applyBorder="1" applyFont="1" applyNumberFormat="1">
      <alignment horizontal="center"/>
    </xf>
    <xf borderId="6" fillId="0" fontId="7" numFmtId="0" xfId="0" applyBorder="1" applyFont="1"/>
    <xf borderId="7" fillId="0" fontId="7" numFmtId="0" xfId="0" applyBorder="1" applyFont="1"/>
    <xf borderId="8" fillId="0" fontId="6" numFmtId="164" xfId="0" applyAlignment="1" applyBorder="1" applyFont="1" applyNumberFormat="1">
      <alignment horizontal="center" shrinkToFit="0" vertical="center" wrapText="1"/>
    </xf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13" fillId="0" fontId="6" numFmtId="164" xfId="0" applyAlignment="1" applyBorder="1" applyFont="1" applyNumberFormat="1">
      <alignment horizontal="center"/>
    </xf>
    <xf borderId="14" fillId="0" fontId="7" numFmtId="0" xfId="0" applyBorder="1" applyFont="1"/>
    <xf borderId="15" fillId="0" fontId="7" numFmtId="0" xfId="0" applyBorder="1" applyFont="1"/>
    <xf borderId="16" fillId="0" fontId="7" numFmtId="0" xfId="0" applyBorder="1" applyFont="1"/>
    <xf borderId="17" fillId="2" fontId="2" numFmtId="0" xfId="0" applyAlignment="1" applyBorder="1" applyFill="1" applyFont="1">
      <alignment horizontal="center" vertical="center"/>
    </xf>
    <xf borderId="18" fillId="0" fontId="7" numFmtId="0" xfId="0" applyBorder="1" applyFont="1"/>
    <xf borderId="19" fillId="0" fontId="7" numFmtId="0" xfId="0" applyBorder="1" applyFont="1"/>
    <xf borderId="20" fillId="0" fontId="6" numFmtId="164" xfId="0" applyAlignment="1" applyBorder="1" applyFont="1" applyNumberFormat="1">
      <alignment horizontal="center" shrinkToFit="0" vertical="center" wrapText="1"/>
    </xf>
    <xf borderId="20" fillId="0" fontId="4" numFmtId="164" xfId="0" applyAlignment="1" applyBorder="1" applyFont="1" applyNumberFormat="1">
      <alignment horizontal="right" vertical="center"/>
    </xf>
    <xf borderId="21" fillId="0" fontId="6" numFmtId="164" xfId="0" applyAlignment="1" applyBorder="1" applyFont="1" applyNumberFormat="1">
      <alignment horizontal="center" shrinkToFit="0" vertical="center" wrapText="1"/>
    </xf>
    <xf borderId="22" fillId="0" fontId="6" numFmtId="164" xfId="0" applyAlignment="1" applyBorder="1" applyFont="1" applyNumberFormat="1">
      <alignment horizontal="center" shrinkToFit="0" vertical="center" wrapText="1"/>
    </xf>
    <xf borderId="23" fillId="0" fontId="7" numFmtId="0" xfId="0" applyBorder="1" applyFont="1"/>
    <xf borderId="24" fillId="0" fontId="5" numFmtId="164" xfId="0" applyAlignment="1" applyBorder="1" applyFont="1" applyNumberFormat="1">
      <alignment horizontal="center" vertical="center"/>
    </xf>
    <xf borderId="25" fillId="0" fontId="5" numFmtId="165" xfId="0" applyAlignment="1" applyBorder="1" applyFont="1" applyNumberFormat="1">
      <alignment horizontal="center" vertical="center"/>
    </xf>
    <xf borderId="25" fillId="0" fontId="5" numFmtId="164" xfId="0" applyAlignment="1" applyBorder="1" applyFont="1" applyNumberFormat="1">
      <alignment horizontal="center" vertical="center"/>
    </xf>
    <xf borderId="26" fillId="0" fontId="5" numFmtId="166" xfId="0" applyAlignment="1" applyBorder="1" applyFont="1" applyNumberFormat="1">
      <alignment horizontal="right" shrinkToFit="0" vertical="top" wrapText="1"/>
    </xf>
    <xf borderId="25" fillId="0" fontId="4" numFmtId="167" xfId="0" applyAlignment="1" applyBorder="1" applyFont="1" applyNumberFormat="1">
      <alignment horizontal="right" vertical="center"/>
    </xf>
    <xf borderId="26" fillId="0" fontId="5" numFmtId="164" xfId="0" applyAlignment="1" applyBorder="1" applyFont="1" applyNumberFormat="1">
      <alignment horizontal="right" shrinkToFit="0" vertical="top" wrapText="1"/>
    </xf>
    <xf borderId="25" fillId="0" fontId="4" numFmtId="164" xfId="0" applyAlignment="1" applyBorder="1" applyFont="1" applyNumberFormat="1">
      <alignment horizontal="right" vertical="top"/>
    </xf>
    <xf borderId="25" fillId="0" fontId="4" numFmtId="1" xfId="0" applyAlignment="1" applyBorder="1" applyFont="1" applyNumberFormat="1">
      <alignment horizontal="right" vertical="top"/>
    </xf>
    <xf borderId="25" fillId="0" fontId="4" numFmtId="167" xfId="0" applyBorder="1" applyFont="1" applyNumberFormat="1"/>
    <xf borderId="27" fillId="0" fontId="5" numFmtId="164" xfId="0" applyAlignment="1" applyBorder="1" applyFont="1" applyNumberFormat="1">
      <alignment horizontal="right" shrinkToFit="0" vertical="top" wrapText="1"/>
    </xf>
    <xf borderId="28" fillId="3" fontId="2" numFmtId="0" xfId="0" applyBorder="1" applyFill="1" applyFont="1"/>
    <xf borderId="0" fillId="0" fontId="2" numFmtId="164" xfId="0" applyFont="1" applyNumberFormat="1"/>
    <xf borderId="0" fillId="0" fontId="2" numFmtId="167" xfId="0" applyFont="1" applyNumberFormat="1"/>
    <xf borderId="29" fillId="0" fontId="5" numFmtId="164" xfId="0" applyAlignment="1" applyBorder="1" applyFont="1" applyNumberFormat="1">
      <alignment horizontal="center" vertical="center"/>
    </xf>
    <xf borderId="30" fillId="0" fontId="5" numFmtId="164" xfId="0" applyAlignment="1" applyBorder="1" applyFont="1" applyNumberFormat="1">
      <alignment horizontal="center" vertical="center"/>
    </xf>
    <xf borderId="31" fillId="0" fontId="4" numFmtId="167" xfId="0" applyAlignment="1" applyBorder="1" applyFont="1" applyNumberFormat="1">
      <alignment horizontal="right" vertical="center"/>
    </xf>
    <xf borderId="31" fillId="0" fontId="4" numFmtId="164" xfId="0" applyAlignment="1" applyBorder="1" applyFont="1" applyNumberFormat="1">
      <alignment horizontal="right" vertical="top"/>
    </xf>
    <xf borderId="31" fillId="0" fontId="4" numFmtId="1" xfId="0" applyAlignment="1" applyBorder="1" applyFont="1" applyNumberFormat="1">
      <alignment horizontal="right" vertical="top"/>
    </xf>
    <xf borderId="31" fillId="0" fontId="4" numFmtId="167" xfId="0" applyBorder="1" applyFont="1" applyNumberFormat="1"/>
    <xf borderId="32" fillId="0" fontId="5" numFmtId="164" xfId="0" applyAlignment="1" applyBorder="1" applyFont="1" applyNumberFormat="1">
      <alignment horizontal="right" shrinkToFit="0" vertical="top" wrapText="1"/>
    </xf>
    <xf borderId="0" fillId="0" fontId="4" numFmtId="0" xfId="0" applyFont="1"/>
    <xf borderId="28" fillId="4" fontId="2" numFmtId="0" xfId="0" applyBorder="1" applyFill="1" applyFont="1"/>
    <xf borderId="28" fillId="4" fontId="4" numFmtId="0" xfId="0" applyBorder="1" applyFont="1"/>
    <xf borderId="28" fillId="2" fontId="2" numFmtId="0" xfId="0" applyBorder="1" applyFont="1"/>
    <xf borderId="28" fillId="2" fontId="4" numFmtId="0" xfId="0" applyBorder="1" applyFont="1"/>
    <xf borderId="30" fillId="0" fontId="8" numFmtId="164" xfId="0" applyAlignment="1" applyBorder="1" applyFont="1" applyNumberFormat="1">
      <alignment horizontal="center" vertical="center"/>
    </xf>
    <xf borderId="26" fillId="0" fontId="8" numFmtId="164" xfId="0" applyAlignment="1" applyBorder="1" applyFont="1" applyNumberFormat="1">
      <alignment horizontal="right" shrinkToFit="0" vertical="top" wrapText="1"/>
    </xf>
    <xf borderId="31" fillId="0" fontId="9" numFmtId="164" xfId="0" applyAlignment="1" applyBorder="1" applyFont="1" applyNumberFormat="1">
      <alignment horizontal="right" vertical="top"/>
    </xf>
    <xf borderId="31" fillId="0" fontId="9" numFmtId="1" xfId="0" applyAlignment="1" applyBorder="1" applyFont="1" applyNumberFormat="1">
      <alignment horizontal="right" vertical="top"/>
    </xf>
    <xf borderId="0" fillId="0" fontId="9" numFmtId="164" xfId="0" applyFont="1" applyNumberFormat="1"/>
    <xf borderId="0" fillId="0" fontId="9" numFmtId="0" xfId="0" applyFont="1"/>
    <xf borderId="28" fillId="3" fontId="2" numFmtId="167" xfId="0" applyBorder="1" applyFont="1" applyNumberFormat="1"/>
    <xf borderId="33" fillId="0" fontId="5" numFmtId="164" xfId="0" applyAlignment="1" applyBorder="1" applyFont="1" applyNumberFormat="1">
      <alignment horizontal="center" vertical="center"/>
    </xf>
    <xf borderId="34" fillId="0" fontId="5" numFmtId="165" xfId="0" applyAlignment="1" applyBorder="1" applyFont="1" applyNumberFormat="1">
      <alignment horizontal="center" vertical="center"/>
    </xf>
    <xf borderId="35" fillId="0" fontId="5" numFmtId="164" xfId="0" applyAlignment="1" applyBorder="1" applyFont="1" applyNumberFormat="1">
      <alignment horizontal="center" vertical="center"/>
    </xf>
    <xf borderId="36" fillId="0" fontId="5" numFmtId="166" xfId="0" applyAlignment="1" applyBorder="1" applyFont="1" applyNumberFormat="1">
      <alignment horizontal="right" shrinkToFit="0" vertical="top" wrapText="1"/>
    </xf>
    <xf borderId="35" fillId="0" fontId="4" numFmtId="164" xfId="0" applyAlignment="1" applyBorder="1" applyFont="1" applyNumberFormat="1">
      <alignment horizontal="right" vertical="top"/>
    </xf>
    <xf borderId="36" fillId="0" fontId="5" numFmtId="164" xfId="0" applyAlignment="1" applyBorder="1" applyFont="1" applyNumberFormat="1">
      <alignment horizontal="right" shrinkToFit="0" vertical="top" wrapText="1"/>
    </xf>
    <xf borderId="35" fillId="0" fontId="4" numFmtId="1" xfId="0" applyAlignment="1" applyBorder="1" applyFont="1" applyNumberFormat="1">
      <alignment horizontal="right" vertical="top"/>
    </xf>
    <xf borderId="35" fillId="0" fontId="4" numFmtId="167" xfId="0" applyAlignment="1" applyBorder="1" applyFont="1" applyNumberFormat="1">
      <alignment horizontal="right" vertical="center"/>
    </xf>
    <xf borderId="35" fillId="0" fontId="4" numFmtId="167" xfId="0" applyBorder="1" applyFont="1" applyNumberFormat="1"/>
    <xf borderId="37" fillId="0" fontId="5" numFmtId="164" xfId="0" applyAlignment="1" applyBorder="1" applyFont="1" applyNumberFormat="1">
      <alignment horizontal="right" shrinkToFit="0" vertical="top" wrapText="1"/>
    </xf>
    <xf borderId="13" fillId="0" fontId="10" numFmtId="164" xfId="0" applyAlignment="1" applyBorder="1" applyFont="1" applyNumberFormat="1">
      <alignment horizontal="center" vertical="center"/>
    </xf>
    <xf borderId="38" fillId="0" fontId="7" numFmtId="0" xfId="0" applyBorder="1" applyFont="1"/>
    <xf borderId="14" fillId="0" fontId="10" numFmtId="164" xfId="0" applyAlignment="1" applyBorder="1" applyFont="1" applyNumberFormat="1">
      <alignment horizontal="center" vertical="center"/>
    </xf>
    <xf borderId="39" fillId="0" fontId="5" numFmtId="166" xfId="0" applyAlignment="1" applyBorder="1" applyFont="1" applyNumberFormat="1">
      <alignment horizontal="right" shrinkToFit="0" vertical="top" wrapText="1"/>
    </xf>
    <xf borderId="40" fillId="0" fontId="4" numFmtId="164" xfId="0" applyAlignment="1" applyBorder="1" applyFont="1" applyNumberFormat="1">
      <alignment horizontal="right" vertical="top"/>
    </xf>
    <xf borderId="40" fillId="0" fontId="6" numFmtId="167" xfId="0" applyAlignment="1" applyBorder="1" applyFont="1" applyNumberFormat="1">
      <alignment horizontal="right" vertical="top"/>
    </xf>
    <xf borderId="39" fillId="0" fontId="6" numFmtId="164" xfId="0" applyAlignment="1" applyBorder="1" applyFont="1" applyNumberFormat="1">
      <alignment horizontal="right" shrinkToFit="0" vertical="top" wrapText="1"/>
    </xf>
    <xf borderId="40" fillId="0" fontId="6" numFmtId="164" xfId="0" applyAlignment="1" applyBorder="1" applyFont="1" applyNumberFormat="1">
      <alignment horizontal="right" vertical="top"/>
    </xf>
    <xf borderId="40" fillId="0" fontId="6" numFmtId="1" xfId="0" applyAlignment="1" applyBorder="1" applyFont="1" applyNumberFormat="1">
      <alignment horizontal="right" vertical="top"/>
    </xf>
    <xf borderId="28" fillId="3" fontId="2" numFmtId="164" xfId="0" applyBorder="1" applyFont="1" applyNumberFormat="1"/>
    <xf borderId="0" fillId="0" fontId="4" numFmtId="167" xfId="0" applyFont="1" applyNumberFormat="1"/>
    <xf borderId="0" fillId="0" fontId="11" numFmtId="0" xfId="0" applyFont="1"/>
    <xf borderId="0" fillId="0" fontId="11" numFmtId="0" xfId="0" applyAlignment="1" applyFont="1">
      <alignment horizontal="center"/>
    </xf>
    <xf borderId="0" fillId="0" fontId="4" numFmtId="168" xfId="0" applyFont="1" applyNumberFormat="1"/>
    <xf borderId="26" fillId="0" fontId="5" numFmtId="164" xfId="0" applyAlignment="1" applyBorder="1" applyFont="1" applyNumberFormat="1">
      <alignment horizontal="center" shrinkToFit="0" vertical="center" wrapText="1"/>
    </xf>
    <xf borderId="25" fillId="0" fontId="4" numFmtId="164" xfId="0" applyAlignment="1" applyBorder="1" applyFont="1" applyNumberFormat="1">
      <alignment horizontal="right" vertical="center"/>
    </xf>
    <xf borderId="27" fillId="0" fontId="5" numFmtId="164" xfId="0" applyAlignment="1" applyBorder="1" applyFont="1" applyNumberFormat="1">
      <alignment horizontal="center" shrinkToFit="0" vertical="center" wrapText="1"/>
    </xf>
    <xf borderId="31" fillId="0" fontId="4" numFmtId="164" xfId="0" applyAlignment="1" applyBorder="1" applyFont="1" applyNumberFormat="1">
      <alignment horizontal="right" vertical="center"/>
    </xf>
    <xf borderId="36" fillId="0" fontId="5" numFmtId="164" xfId="0" applyAlignment="1" applyBorder="1" applyFont="1" applyNumberFormat="1">
      <alignment horizontal="center" shrinkToFit="0" vertical="center" wrapText="1"/>
    </xf>
    <xf borderId="35" fillId="0" fontId="4" numFmtId="164" xfId="0" applyAlignment="1" applyBorder="1" applyFont="1" applyNumberFormat="1">
      <alignment horizontal="right" vertical="center"/>
    </xf>
    <xf borderId="10" fillId="0" fontId="5" numFmtId="164" xfId="0" applyAlignment="1" applyBorder="1" applyFont="1" applyNumberFormat="1">
      <alignment horizontal="center" shrinkToFit="0" vertical="center" wrapText="1"/>
    </xf>
    <xf borderId="40" fillId="0" fontId="6" numFmtId="167" xfId="0" applyBorder="1" applyFont="1" applyNumberFormat="1"/>
    <xf borderId="40" fillId="0" fontId="6" numFmtId="164" xfId="0" applyBorder="1" applyFont="1" applyNumberFormat="1"/>
    <xf borderId="39" fillId="0" fontId="6" numFmtId="164" xfId="0" applyAlignment="1" applyBorder="1" applyFont="1" applyNumberFormat="1">
      <alignment horizontal="center" shrinkToFit="0" vertical="center" wrapText="1"/>
    </xf>
    <xf borderId="40" fillId="0" fontId="6" numFmtId="166" xfId="0" applyBorder="1" applyFont="1" applyNumberFormat="1"/>
    <xf borderId="0" fillId="0" fontId="5" numFmtId="0" xfId="0" applyFont="1"/>
    <xf borderId="0" fillId="0" fontId="5" numFmtId="168" xfId="0" applyFont="1" applyNumberFormat="1"/>
    <xf borderId="26" fillId="0" fontId="5" numFmtId="166" xfId="0" applyAlignment="1" applyBorder="1" applyFont="1" applyNumberFormat="1">
      <alignment horizontal="center" shrinkToFit="0" vertical="center" wrapText="1"/>
    </xf>
    <xf borderId="25" fillId="0" fontId="4" numFmtId="1" xfId="0" applyAlignment="1" applyBorder="1" applyFont="1" applyNumberFormat="1">
      <alignment horizontal="right" vertical="center"/>
    </xf>
    <xf borderId="25" fillId="0" fontId="4" numFmtId="164" xfId="0" applyBorder="1" applyFont="1" applyNumberFormat="1"/>
    <xf borderId="31" fillId="0" fontId="4" numFmtId="164" xfId="0" applyBorder="1" applyFont="1" applyNumberFormat="1"/>
    <xf borderId="41" fillId="0" fontId="5" numFmtId="164" xfId="0" applyAlignment="1" applyBorder="1" applyFont="1" applyNumberFormat="1">
      <alignment horizontal="center" vertical="center"/>
    </xf>
    <xf borderId="15" fillId="0" fontId="5" numFmtId="165" xfId="0" applyAlignment="1" applyBorder="1" applyFont="1" applyNumberFormat="1">
      <alignment horizontal="center" vertical="center"/>
    </xf>
    <xf borderId="42" fillId="0" fontId="5" numFmtId="164" xfId="0" applyAlignment="1" applyBorder="1" applyFont="1" applyNumberFormat="1">
      <alignment horizontal="center" vertical="center"/>
    </xf>
    <xf borderId="15" fillId="0" fontId="5" numFmtId="164" xfId="0" applyAlignment="1" applyBorder="1" applyFont="1" applyNumberFormat="1">
      <alignment horizontal="center" shrinkToFit="0" vertical="center" wrapText="1"/>
    </xf>
    <xf borderId="43" fillId="0" fontId="4" numFmtId="164" xfId="0" applyAlignment="1" applyBorder="1" applyFont="1" applyNumberFormat="1">
      <alignment horizontal="right" vertical="center"/>
    </xf>
    <xf borderId="15" fillId="0" fontId="5" numFmtId="166" xfId="0" applyAlignment="1" applyBorder="1" applyFont="1" applyNumberFormat="1">
      <alignment horizontal="center" shrinkToFit="0" vertical="center" wrapText="1"/>
    </xf>
    <xf borderId="15" fillId="0" fontId="4" numFmtId="1" xfId="0" applyAlignment="1" applyBorder="1" applyFont="1" applyNumberFormat="1">
      <alignment horizontal="right" vertical="center"/>
    </xf>
    <xf borderId="43" fillId="0" fontId="4" numFmtId="164" xfId="0" applyBorder="1" applyFont="1" applyNumberFormat="1"/>
    <xf borderId="16" fillId="0" fontId="5" numFmtId="164" xfId="0" applyAlignment="1" applyBorder="1" applyFont="1" applyNumberFormat="1">
      <alignment horizontal="center" shrinkToFit="0" vertical="center" wrapText="1"/>
    </xf>
    <xf borderId="44" fillId="0" fontId="5" numFmtId="164" xfId="0" applyAlignment="1" applyBorder="1" applyFont="1" applyNumberFormat="1">
      <alignment horizontal="center" vertical="center"/>
    </xf>
    <xf borderId="45" fillId="0" fontId="5" numFmtId="165" xfId="0" applyAlignment="1" applyBorder="1" applyFont="1" applyNumberFormat="1">
      <alignment horizontal="center" vertical="center"/>
    </xf>
    <xf borderId="45" fillId="0" fontId="5" numFmtId="164" xfId="0" applyAlignment="1" applyBorder="1" applyFont="1" applyNumberFormat="1">
      <alignment horizontal="center" vertical="center"/>
    </xf>
    <xf borderId="45" fillId="0" fontId="5" numFmtId="164" xfId="0" applyAlignment="1" applyBorder="1" applyFont="1" applyNumberFormat="1">
      <alignment horizontal="center" shrinkToFit="0" vertical="center" wrapText="1"/>
    </xf>
    <xf borderId="45" fillId="0" fontId="4" numFmtId="164" xfId="0" applyAlignment="1" applyBorder="1" applyFont="1" applyNumberFormat="1">
      <alignment horizontal="right" vertical="center"/>
    </xf>
    <xf borderId="45" fillId="0" fontId="5" numFmtId="166" xfId="0" applyAlignment="1" applyBorder="1" applyFont="1" applyNumberFormat="1">
      <alignment horizontal="center" shrinkToFit="0" vertical="center" wrapText="1"/>
    </xf>
    <xf borderId="45" fillId="0" fontId="4" numFmtId="1" xfId="0" applyAlignment="1" applyBorder="1" applyFont="1" applyNumberFormat="1">
      <alignment horizontal="right" vertical="center"/>
    </xf>
    <xf borderId="45" fillId="0" fontId="4" numFmtId="164" xfId="0" applyBorder="1" applyFont="1" applyNumberFormat="1"/>
    <xf borderId="46" fillId="0" fontId="5" numFmtId="164" xfId="0" applyAlignment="1" applyBorder="1" applyFont="1" applyNumberFormat="1">
      <alignment horizontal="center" shrinkToFit="0" vertical="center" wrapText="1"/>
    </xf>
    <xf borderId="47" fillId="0" fontId="4" numFmtId="167" xfId="0" applyAlignment="1" applyBorder="1" applyFont="1" applyNumberFormat="1">
      <alignment horizontal="right" vertical="center"/>
    </xf>
    <xf borderId="35" fillId="0" fontId="4" numFmtId="164" xfId="0" applyBorder="1" applyFont="1" applyNumberFormat="1"/>
    <xf borderId="48" fillId="0" fontId="5" numFmtId="164" xfId="0" applyAlignment="1" applyBorder="1" applyFont="1" applyNumberFormat="1">
      <alignment horizontal="center" vertical="center"/>
    </xf>
    <xf borderId="49" fillId="0" fontId="5" numFmtId="165" xfId="0" applyAlignment="1" applyBorder="1" applyFont="1" applyNumberFormat="1">
      <alignment horizontal="center" vertical="center"/>
    </xf>
    <xf borderId="49" fillId="0" fontId="5" numFmtId="164" xfId="0" applyAlignment="1" applyBorder="1" applyFont="1" applyNumberFormat="1">
      <alignment horizontal="center" vertical="center"/>
    </xf>
    <xf borderId="50" fillId="0" fontId="6" numFmtId="0" xfId="0" applyAlignment="1" applyBorder="1" applyFont="1">
      <alignment horizontal="center" shrinkToFit="0" vertical="center" wrapText="1"/>
    </xf>
    <xf borderId="49" fillId="0" fontId="12" numFmtId="164" xfId="0" applyAlignment="1" applyBorder="1" applyFont="1" applyNumberFormat="1">
      <alignment horizontal="right" vertical="center"/>
    </xf>
    <xf borderId="50" fillId="0" fontId="6" numFmtId="169" xfId="0" applyAlignment="1" applyBorder="1" applyFont="1" applyNumberFormat="1">
      <alignment horizontal="center" shrinkToFit="0" vertical="center" wrapText="1"/>
    </xf>
    <xf borderId="0" fillId="0" fontId="4" numFmtId="169" xfId="0" applyFont="1" applyNumberFormat="1"/>
    <xf borderId="51" fillId="5" fontId="5" numFmtId="164" xfId="0" applyAlignment="1" applyBorder="1" applyFill="1" applyFont="1" applyNumberFormat="1">
      <alignment horizontal="center" shrinkToFit="0" vertical="center" wrapText="1"/>
    </xf>
    <xf borderId="52" fillId="5" fontId="4" numFmtId="164" xfId="0" applyAlignment="1" applyBorder="1" applyFont="1" applyNumberFormat="1">
      <alignment horizontal="right" vertical="center"/>
    </xf>
    <xf borderId="31" fillId="5" fontId="4" numFmtId="164" xfId="0" applyAlignment="1" applyBorder="1" applyFont="1" applyNumberFormat="1">
      <alignment horizontal="right" vertical="center"/>
    </xf>
    <xf borderId="53" fillId="5" fontId="5" numFmtId="164" xfId="0" applyAlignment="1" applyBorder="1" applyFont="1" applyNumberFormat="1">
      <alignment horizontal="center" shrinkToFit="0" vertical="center" wrapText="1"/>
    </xf>
    <xf borderId="43" fillId="5" fontId="4" numFmtId="164" xfId="0" applyAlignment="1" applyBorder="1" applyFont="1" applyNumberFormat="1">
      <alignment horizontal="right" vertical="center"/>
    </xf>
    <xf borderId="45" fillId="5" fontId="5" numFmtId="164" xfId="0" applyAlignment="1" applyBorder="1" applyFont="1" applyNumberFormat="1">
      <alignment horizontal="center" shrinkToFit="0" vertical="center" wrapText="1"/>
    </xf>
    <xf borderId="45" fillId="5" fontId="4" numFmtId="164" xfId="0" applyAlignment="1" applyBorder="1" applyFont="1" applyNumberFormat="1">
      <alignment horizontal="right" vertical="center"/>
    </xf>
    <xf borderId="54" fillId="5" fontId="5" numFmtId="164" xfId="0" applyAlignment="1" applyBorder="1" applyFont="1" applyNumberFormat="1">
      <alignment horizontal="center" shrinkToFit="0" vertical="center" wrapText="1"/>
    </xf>
    <xf borderId="55" fillId="5" fontId="4" numFmtId="164" xfId="0" applyAlignment="1" applyBorder="1" applyFont="1" applyNumberFormat="1">
      <alignment horizontal="right" vertical="center"/>
    </xf>
    <xf borderId="34" fillId="0" fontId="4" numFmtId="1" xfId="0" applyAlignment="1" applyBorder="1" applyFont="1" applyNumberFormat="1">
      <alignment horizontal="right" vertical="center"/>
    </xf>
    <xf borderId="0" fillId="0" fontId="2" numFmtId="1" xfId="0" applyFont="1" applyNumberFormat="1"/>
    <xf borderId="56" fillId="0" fontId="6" numFmtId="164" xfId="0" applyAlignment="1" applyBorder="1" applyFont="1" applyNumberFormat="1">
      <alignment horizontal="center" vertical="center"/>
    </xf>
    <xf borderId="57" fillId="0" fontId="7" numFmtId="0" xfId="0" applyBorder="1" applyFont="1"/>
    <xf borderId="58" fillId="0" fontId="6" numFmtId="164" xfId="0" applyAlignment="1" applyBorder="1" applyFont="1" applyNumberFormat="1">
      <alignment horizontal="center" vertical="center"/>
    </xf>
    <xf borderId="50" fillId="0" fontId="6" numFmtId="1" xfId="0" applyAlignment="1" applyBorder="1" applyFont="1" applyNumberFormat="1">
      <alignment horizontal="center" shrinkToFit="0" vertical="center" wrapText="1"/>
    </xf>
    <xf borderId="50" fillId="0" fontId="5" numFmtId="1" xfId="0" applyAlignment="1" applyBorder="1" applyFont="1" applyNumberFormat="1">
      <alignment horizontal="center" shrinkToFit="0" vertical="center" wrapText="1"/>
    </xf>
    <xf borderId="59" fillId="0" fontId="5" numFmtId="1" xfId="0" applyAlignment="1" applyBorder="1" applyFont="1" applyNumberFormat="1">
      <alignment horizontal="center" shrinkToFit="0" vertical="center" wrapText="1"/>
    </xf>
    <xf borderId="0" fillId="0" fontId="4" numFmtId="1" xfId="0" applyFont="1" applyNumberFormat="1"/>
    <xf borderId="0" fillId="0" fontId="11" numFmtId="168" xfId="0" applyFont="1" applyNumberFormat="1"/>
    <xf borderId="26" fillId="0" fontId="5" numFmtId="169" xfId="0" applyAlignment="1" applyBorder="1" applyFont="1" applyNumberFormat="1">
      <alignment horizontal="center" shrinkToFit="0" vertical="center" wrapText="1"/>
    </xf>
    <xf borderId="26" fillId="0" fontId="5" numFmtId="0" xfId="0" applyAlignment="1" applyBorder="1" applyFont="1">
      <alignment horizontal="center" shrinkToFit="0" vertical="center" wrapText="1"/>
    </xf>
    <xf borderId="52" fillId="2" fontId="4" numFmtId="164" xfId="0" applyAlignment="1" applyBorder="1" applyFont="1" applyNumberFormat="1">
      <alignment horizontal="right" vertical="center"/>
    </xf>
    <xf borderId="31" fillId="2" fontId="4" numFmtId="164" xfId="0" applyAlignment="1" applyBorder="1" applyFont="1" applyNumberFormat="1">
      <alignment horizontal="right" vertical="center"/>
    </xf>
    <xf borderId="32" fillId="0" fontId="5" numFmtId="164" xfId="0" applyAlignment="1" applyBorder="1" applyFont="1" applyNumberFormat="1">
      <alignment horizontal="center" shrinkToFit="0" vertical="center" wrapText="1"/>
    </xf>
    <xf borderId="60" fillId="0" fontId="5" numFmtId="164" xfId="0" applyAlignment="1" applyBorder="1" applyFont="1" applyNumberFormat="1">
      <alignment horizontal="center" vertical="center"/>
    </xf>
    <xf borderId="61" fillId="0" fontId="5" numFmtId="0" xfId="0" applyAlignment="1" applyBorder="1" applyFont="1">
      <alignment horizontal="center" shrinkToFit="0" vertical="center" wrapText="1"/>
    </xf>
    <xf borderId="43" fillId="2" fontId="4" numFmtId="164" xfId="0" applyAlignment="1" applyBorder="1" applyFont="1" applyNumberFormat="1">
      <alignment horizontal="right" vertical="center"/>
    </xf>
    <xf borderId="62" fillId="0" fontId="5" numFmtId="164" xfId="0" applyAlignment="1" applyBorder="1" applyFont="1" applyNumberFormat="1">
      <alignment horizontal="center" shrinkToFit="0" vertical="center" wrapText="1"/>
    </xf>
    <xf borderId="63" fillId="6" fontId="5" numFmtId="164" xfId="0" applyAlignment="1" applyBorder="1" applyFill="1" applyFont="1" applyNumberFormat="1">
      <alignment horizontal="center" vertical="center"/>
    </xf>
    <xf borderId="52" fillId="6" fontId="5" numFmtId="165" xfId="0" applyAlignment="1" applyBorder="1" applyFont="1" applyNumberFormat="1">
      <alignment horizontal="center" vertical="center"/>
    </xf>
    <xf borderId="45" fillId="6" fontId="5" numFmtId="164" xfId="0" applyAlignment="1" applyBorder="1" applyFont="1" applyNumberFormat="1">
      <alignment horizontal="center" vertical="center"/>
    </xf>
    <xf borderId="51" fillId="6" fontId="5" numFmtId="169" xfId="0" applyAlignment="1" applyBorder="1" applyFont="1" applyNumberFormat="1">
      <alignment horizontal="center" shrinkToFit="0" vertical="center" wrapText="1"/>
    </xf>
    <xf borderId="45" fillId="6" fontId="4" numFmtId="164" xfId="0" applyAlignment="1" applyBorder="1" applyFont="1" applyNumberFormat="1">
      <alignment horizontal="right" vertical="center"/>
    </xf>
    <xf borderId="64" fillId="6" fontId="5" numFmtId="0" xfId="0" applyAlignment="1" applyBorder="1" applyFont="1">
      <alignment horizontal="center" shrinkToFit="0" vertical="center" wrapText="1"/>
    </xf>
    <xf borderId="52" fillId="6" fontId="4" numFmtId="1" xfId="0" applyAlignment="1" applyBorder="1" applyFont="1" applyNumberFormat="1">
      <alignment horizontal="right" vertical="center"/>
    </xf>
    <xf borderId="45" fillId="6" fontId="4" numFmtId="164" xfId="0" applyBorder="1" applyFont="1" applyNumberFormat="1"/>
    <xf borderId="46" fillId="6" fontId="5" numFmtId="164" xfId="0" applyAlignment="1" applyBorder="1" applyFont="1" applyNumberFormat="1">
      <alignment horizontal="center" shrinkToFit="0" vertical="center" wrapText="1"/>
    </xf>
    <xf borderId="28" fillId="6" fontId="4" numFmtId="164" xfId="0" applyBorder="1" applyFont="1" applyNumberFormat="1"/>
    <xf borderId="28" fillId="6" fontId="2" numFmtId="0" xfId="0" applyBorder="1" applyFont="1"/>
    <xf borderId="28" fillId="6" fontId="2" numFmtId="164" xfId="0" applyBorder="1" applyFont="1" applyNumberFormat="1"/>
    <xf borderId="28" fillId="6" fontId="2" numFmtId="167" xfId="0" applyBorder="1" applyFont="1" applyNumberFormat="1"/>
    <xf borderId="28" fillId="6" fontId="4" numFmtId="0" xfId="0" applyBorder="1" applyFont="1"/>
    <xf borderId="29" fillId="6" fontId="5" numFmtId="164" xfId="0" applyAlignment="1" applyBorder="1" applyFont="1" applyNumberFormat="1">
      <alignment horizontal="center" vertical="center"/>
    </xf>
    <xf borderId="30" fillId="6" fontId="5" numFmtId="164" xfId="0" applyAlignment="1" applyBorder="1" applyFont="1" applyNumberFormat="1">
      <alignment horizontal="center" vertical="center"/>
    </xf>
    <xf borderId="31" fillId="6" fontId="4" numFmtId="164" xfId="0" applyAlignment="1" applyBorder="1" applyFont="1" applyNumberFormat="1">
      <alignment horizontal="right" vertical="center"/>
    </xf>
    <xf borderId="51" fillId="6" fontId="5" numFmtId="0" xfId="0" applyAlignment="1" applyBorder="1" applyFont="1">
      <alignment horizontal="center" shrinkToFit="0" vertical="center" wrapText="1"/>
    </xf>
    <xf borderId="31" fillId="6" fontId="4" numFmtId="164" xfId="0" applyBorder="1" applyFont="1" applyNumberFormat="1"/>
    <xf borderId="32" fillId="6" fontId="5" numFmtId="164" xfId="0" applyAlignment="1" applyBorder="1" applyFont="1" applyNumberFormat="1">
      <alignment horizontal="center" shrinkToFit="0" vertical="center" wrapText="1"/>
    </xf>
    <xf borderId="65" fillId="6" fontId="5" numFmtId="164" xfId="0" applyAlignment="1" applyBorder="1" applyFont="1" applyNumberFormat="1">
      <alignment horizontal="center" vertical="center"/>
    </xf>
    <xf borderId="29" fillId="2" fontId="5" numFmtId="164" xfId="0" applyAlignment="1" applyBorder="1" applyFont="1" applyNumberFormat="1">
      <alignment horizontal="center" vertical="center"/>
    </xf>
    <xf borderId="52" fillId="2" fontId="5" numFmtId="165" xfId="0" applyAlignment="1" applyBorder="1" applyFont="1" applyNumberFormat="1">
      <alignment horizontal="center" vertical="center"/>
    </xf>
    <xf borderId="30" fillId="2" fontId="5" numFmtId="164" xfId="0" applyAlignment="1" applyBorder="1" applyFont="1" applyNumberFormat="1">
      <alignment horizontal="center" vertical="center"/>
    </xf>
    <xf borderId="51" fillId="2" fontId="5" numFmtId="169" xfId="0" applyAlignment="1" applyBorder="1" applyFont="1" applyNumberFormat="1">
      <alignment horizontal="center" shrinkToFit="0" vertical="center" wrapText="1"/>
    </xf>
    <xf borderId="51" fillId="2" fontId="5" numFmtId="0" xfId="0" applyAlignment="1" applyBorder="1" applyFont="1">
      <alignment horizontal="center" shrinkToFit="0" vertical="center" wrapText="1"/>
    </xf>
    <xf borderId="52" fillId="2" fontId="4" numFmtId="1" xfId="0" applyAlignment="1" applyBorder="1" applyFont="1" applyNumberFormat="1">
      <alignment horizontal="right" vertical="center"/>
    </xf>
    <xf borderId="31" fillId="2" fontId="4" numFmtId="164" xfId="0" applyBorder="1" applyFont="1" applyNumberFormat="1"/>
    <xf borderId="32" fillId="2" fontId="5" numFmtId="164" xfId="0" applyAlignment="1" applyBorder="1" applyFont="1" applyNumberFormat="1">
      <alignment horizontal="center" shrinkToFit="0" vertical="center" wrapText="1"/>
    </xf>
    <xf borderId="28" fillId="2" fontId="4" numFmtId="164" xfId="0" applyBorder="1" applyFont="1" applyNumberFormat="1"/>
    <xf borderId="28" fillId="2" fontId="2" numFmtId="164" xfId="0" applyBorder="1" applyFont="1" applyNumberFormat="1"/>
    <xf borderId="28" fillId="2" fontId="2" numFmtId="167" xfId="0" applyBorder="1" applyFont="1" applyNumberFormat="1"/>
    <xf borderId="65" fillId="2" fontId="5" numFmtId="164" xfId="0" applyAlignment="1" applyBorder="1" applyFont="1" applyNumberFormat="1">
      <alignment horizontal="center" vertical="center"/>
    </xf>
    <xf borderId="55" fillId="2" fontId="5" numFmtId="164" xfId="0" applyAlignment="1" applyBorder="1" applyFont="1" applyNumberFormat="1">
      <alignment horizontal="center" vertical="center"/>
    </xf>
    <xf borderId="55" fillId="2" fontId="4" numFmtId="164" xfId="0" applyAlignment="1" applyBorder="1" applyFont="1" applyNumberFormat="1">
      <alignment horizontal="right" vertical="center"/>
    </xf>
    <xf borderId="54" fillId="2" fontId="5" numFmtId="0" xfId="0" applyAlignment="1" applyBorder="1" applyFont="1">
      <alignment horizontal="center" shrinkToFit="0" vertical="center" wrapText="1"/>
    </xf>
    <xf borderId="55" fillId="2" fontId="4" numFmtId="164" xfId="0" applyBorder="1" applyFont="1" applyNumberFormat="1"/>
    <xf borderId="56" fillId="0" fontId="10" numFmtId="164" xfId="0" applyAlignment="1" applyBorder="1" applyFont="1" applyNumberFormat="1">
      <alignment horizontal="center" vertical="center"/>
    </xf>
    <xf borderId="58" fillId="0" fontId="10" numFmtId="164" xfId="0" applyAlignment="1" applyBorder="1" applyFont="1" applyNumberFormat="1">
      <alignment horizontal="center" vertical="center"/>
    </xf>
    <xf borderId="66" fillId="0" fontId="6" numFmtId="164" xfId="0" applyBorder="1" applyFont="1" applyNumberFormat="1"/>
    <xf borderId="67" fillId="0" fontId="6" numFmtId="164" xfId="0" applyBorder="1" applyFont="1" applyNumberFormat="1"/>
    <xf borderId="68" fillId="0" fontId="6" numFmtId="169" xfId="0" applyAlignment="1" applyBorder="1" applyFont="1" applyNumberFormat="1">
      <alignment horizontal="center" shrinkToFit="0" vertical="center" wrapText="1"/>
    </xf>
    <xf borderId="58" fillId="0" fontId="6" numFmtId="164" xfId="0" applyBorder="1" applyFont="1" applyNumberFormat="1"/>
    <xf borderId="69" fillId="0" fontId="6" numFmtId="164" xfId="0" applyBorder="1" applyFont="1" applyNumberFormat="1"/>
    <xf borderId="0" fillId="0" fontId="11" numFmtId="170" xfId="0" applyAlignment="1" applyFont="1" applyNumberFormat="1">
      <alignment horizontal="center"/>
    </xf>
    <xf borderId="0" fillId="0" fontId="5" numFmtId="0" xfId="0" applyAlignment="1" applyFont="1">
      <alignment horizontal="left" vertical="center"/>
    </xf>
    <xf borderId="0" fillId="0" fontId="5" numFmtId="168" xfId="0" applyAlignment="1" applyFont="1" applyNumberFormat="1">
      <alignment horizontal="left" vertical="center"/>
    </xf>
    <xf borderId="70" fillId="0" fontId="5" numFmtId="0" xfId="0" applyAlignment="1" applyBorder="1" applyFont="1">
      <alignment horizontal="center" shrinkToFit="0" vertical="center" wrapText="1"/>
    </xf>
    <xf borderId="71" fillId="0" fontId="5" numFmtId="164" xfId="0" applyAlignment="1" applyBorder="1" applyFont="1" applyNumberFormat="1">
      <alignment horizontal="center" vertical="center"/>
    </xf>
    <xf borderId="66" fillId="0" fontId="5" numFmtId="164" xfId="0" applyAlignment="1" applyBorder="1" applyFont="1" applyNumberFormat="1">
      <alignment horizontal="center" vertical="center"/>
    </xf>
    <xf borderId="72" fillId="0" fontId="5" numFmtId="0" xfId="0" applyAlignment="1" applyBorder="1" applyFont="1">
      <alignment horizontal="center" shrinkToFit="0" vertical="center" wrapText="1"/>
    </xf>
    <xf borderId="47" fillId="2" fontId="4" numFmtId="164" xfId="0" applyAlignment="1" applyBorder="1" applyFont="1" applyNumberFormat="1">
      <alignment horizontal="right" vertical="center"/>
    </xf>
    <xf borderId="73" fillId="0" fontId="5" numFmtId="166" xfId="0" applyAlignment="1" applyBorder="1" applyFont="1" applyNumberFormat="1">
      <alignment horizontal="center" shrinkToFit="0" vertical="center" wrapText="1"/>
    </xf>
    <xf borderId="47" fillId="0" fontId="4" numFmtId="164" xfId="0" applyAlignment="1" applyBorder="1" applyFont="1" applyNumberFormat="1">
      <alignment horizontal="right" vertical="center"/>
    </xf>
    <xf borderId="47" fillId="0" fontId="4" numFmtId="164" xfId="0" applyBorder="1" applyFont="1" applyNumberFormat="1"/>
    <xf borderId="74" fillId="0" fontId="5" numFmtId="164" xfId="0" applyAlignment="1" applyBorder="1" applyFont="1" applyNumberFormat="1">
      <alignment horizontal="center" vertical="center"/>
    </xf>
    <xf borderId="75" fillId="0" fontId="5" numFmtId="0" xfId="0" applyAlignment="1" applyBorder="1" applyFont="1">
      <alignment horizontal="center" shrinkToFit="0" vertical="center" wrapText="1"/>
    </xf>
    <xf borderId="30" fillId="2" fontId="4" numFmtId="164" xfId="0" applyAlignment="1" applyBorder="1" applyFont="1" applyNumberFormat="1">
      <alignment horizontal="right" vertical="center"/>
    </xf>
    <xf borderId="75" fillId="0" fontId="5" numFmtId="166" xfId="0" applyAlignment="1" applyBorder="1" applyFont="1" applyNumberFormat="1">
      <alignment horizontal="center" shrinkToFit="0" vertical="center" wrapText="1"/>
    </xf>
    <xf borderId="30" fillId="0" fontId="4" numFmtId="164" xfId="0" applyAlignment="1" applyBorder="1" applyFont="1" applyNumberFormat="1">
      <alignment horizontal="right" vertical="center"/>
    </xf>
    <xf borderId="30" fillId="0" fontId="4" numFmtId="164" xfId="0" applyBorder="1" applyFont="1" applyNumberFormat="1"/>
    <xf borderId="0" fillId="0" fontId="13" numFmtId="0" xfId="0" applyFont="1"/>
    <xf borderId="47" fillId="0" fontId="4" numFmtId="167" xfId="0" applyBorder="1" applyFont="1" applyNumberFormat="1"/>
    <xf borderId="58" fillId="0" fontId="7" numFmtId="0" xfId="0" applyBorder="1" applyFont="1"/>
    <xf borderId="66" fillId="0" fontId="6" numFmtId="164" xfId="0" applyAlignment="1" applyBorder="1" applyFont="1" applyNumberFormat="1">
      <alignment horizontal="center" vertical="center"/>
    </xf>
    <xf borderId="76" fillId="0" fontId="6" numFmtId="0" xfId="0" applyAlignment="1" applyBorder="1" applyFont="1">
      <alignment horizontal="center" shrinkToFit="0" vertical="center" wrapText="1"/>
    </xf>
    <xf borderId="66" fillId="0" fontId="12" numFmtId="164" xfId="0" applyAlignment="1" applyBorder="1" applyFont="1" applyNumberFormat="1">
      <alignment horizontal="right" vertical="center"/>
    </xf>
    <xf borderId="66" fillId="0" fontId="12" numFmtId="1" xfId="0" applyAlignment="1" applyBorder="1" applyFont="1" applyNumberFormat="1">
      <alignment horizontal="right" vertical="center"/>
    </xf>
    <xf borderId="66" fillId="0" fontId="12" numFmtId="164" xfId="0" applyBorder="1" applyFont="1" applyNumberFormat="1"/>
    <xf borderId="69" fillId="0" fontId="6" numFmtId="164" xfId="0" applyAlignment="1" applyBorder="1" applyFont="1" applyNumberFormat="1">
      <alignment horizontal="center" shrinkToFit="0" vertical="center" wrapText="1"/>
    </xf>
    <xf borderId="51" fillId="5" fontId="5" numFmtId="0" xfId="0" applyAlignment="1" applyBorder="1" applyFont="1">
      <alignment horizontal="center" shrinkToFit="0" vertical="center" wrapText="1"/>
    </xf>
    <xf borderId="52" fillId="5" fontId="4" numFmtId="1" xfId="0" applyAlignment="1" applyBorder="1" applyFont="1" applyNumberFormat="1">
      <alignment horizontal="right" vertical="center"/>
    </xf>
    <xf borderId="52" fillId="5" fontId="4" numFmtId="164" xfId="0" applyBorder="1" applyFont="1" applyNumberFormat="1"/>
    <xf borderId="70" fillId="5" fontId="5" numFmtId="0" xfId="0" applyAlignment="1" applyBorder="1" applyFont="1">
      <alignment horizontal="center" shrinkToFit="0" vertical="center" wrapText="1"/>
    </xf>
    <xf borderId="31" fillId="5" fontId="4" numFmtId="164" xfId="0" applyBorder="1" applyFont="1" applyNumberFormat="1"/>
    <xf borderId="77" fillId="0" fontId="5" numFmtId="165" xfId="0" applyAlignment="1" applyBorder="1" applyFont="1" applyNumberFormat="1">
      <alignment horizontal="center" vertical="center"/>
    </xf>
    <xf borderId="72" fillId="5" fontId="5" numFmtId="0" xfId="0" applyAlignment="1" applyBorder="1" applyFont="1">
      <alignment horizontal="center" shrinkToFit="0" vertical="center" wrapText="1"/>
    </xf>
    <xf borderId="47" fillId="5" fontId="4" numFmtId="164" xfId="0" applyAlignment="1" applyBorder="1" applyFont="1" applyNumberFormat="1">
      <alignment horizontal="right" vertical="center"/>
    </xf>
    <xf borderId="78" fillId="5" fontId="5" numFmtId="164" xfId="0" applyAlignment="1" applyBorder="1" applyFont="1" applyNumberFormat="1">
      <alignment horizontal="center" shrinkToFit="0" vertical="center" wrapText="1"/>
    </xf>
    <xf borderId="79" fillId="5" fontId="4" numFmtId="1" xfId="0" applyAlignment="1" applyBorder="1" applyFont="1" applyNumberFormat="1">
      <alignment horizontal="right" vertical="center"/>
    </xf>
    <xf borderId="47" fillId="5" fontId="4" numFmtId="164" xfId="0" applyBorder="1" applyFont="1" applyNumberFormat="1"/>
    <xf borderId="19" fillId="0" fontId="5" numFmtId="164" xfId="0" applyAlignment="1" applyBorder="1" applyFont="1" applyNumberFormat="1">
      <alignment horizontal="center" shrinkToFit="0" vertical="center" wrapText="1"/>
    </xf>
    <xf borderId="30" fillId="0" fontId="5" numFmtId="165" xfId="0" applyAlignment="1" applyBorder="1" applyFont="1" applyNumberFormat="1">
      <alignment horizontal="center" vertical="center"/>
    </xf>
    <xf borderId="75" fillId="5" fontId="5" numFmtId="0" xfId="0" applyAlignment="1" applyBorder="1" applyFont="1">
      <alignment horizontal="center" shrinkToFit="0" vertical="center" wrapText="1"/>
    </xf>
    <xf borderId="30" fillId="5" fontId="4" numFmtId="164" xfId="0" applyAlignment="1" applyBorder="1" applyFont="1" applyNumberFormat="1">
      <alignment horizontal="right" vertical="center"/>
    </xf>
    <xf borderId="75" fillId="5" fontId="5" numFmtId="164" xfId="0" applyAlignment="1" applyBorder="1" applyFont="1" applyNumberFormat="1">
      <alignment horizontal="center" shrinkToFit="0" vertical="center" wrapText="1"/>
    </xf>
    <xf borderId="30" fillId="5" fontId="4" numFmtId="1" xfId="0" applyAlignment="1" applyBorder="1" applyFont="1" applyNumberFormat="1">
      <alignment horizontal="right" vertical="center"/>
    </xf>
    <xf borderId="30" fillId="5" fontId="4" numFmtId="164" xfId="0" applyBorder="1" applyFont="1" applyNumberFormat="1"/>
    <xf borderId="80" fillId="0" fontId="5" numFmtId="164" xfId="0" applyAlignment="1" applyBorder="1" applyFont="1" applyNumberFormat="1">
      <alignment horizontal="center" shrinkToFit="0" vertical="center" wrapText="1"/>
    </xf>
    <xf borderId="81" fillId="5" fontId="5" numFmtId="0" xfId="0" applyAlignment="1" applyBorder="1" applyFont="1">
      <alignment horizontal="center" shrinkToFit="0" vertical="center" wrapText="1"/>
    </xf>
    <xf borderId="55" fillId="5" fontId="4" numFmtId="164" xfId="0" applyBorder="1" applyFont="1" applyNumberFormat="1"/>
    <xf borderId="54" fillId="5" fontId="5" numFmtId="0" xfId="0" applyAlignment="1" applyBorder="1" applyFont="1">
      <alignment horizontal="center" shrinkToFit="0" vertical="center" wrapText="1"/>
    </xf>
    <xf borderId="56" fillId="0" fontId="5" numFmtId="164" xfId="0" applyAlignment="1" applyBorder="1" applyFont="1" applyNumberFormat="1">
      <alignment horizontal="center" vertical="center"/>
    </xf>
    <xf borderId="76" fillId="5" fontId="5" numFmtId="0" xfId="0" applyAlignment="1" applyBorder="1" applyFont="1">
      <alignment horizontal="center" shrinkToFit="0" vertical="center" wrapText="1"/>
    </xf>
    <xf borderId="66" fillId="5" fontId="4" numFmtId="164" xfId="0" applyAlignment="1" applyBorder="1" applyFont="1" applyNumberFormat="1">
      <alignment horizontal="right" vertical="center"/>
    </xf>
    <xf borderId="66" fillId="0" fontId="4" numFmtId="164" xfId="0" applyAlignment="1" applyBorder="1" applyFont="1" applyNumberFormat="1">
      <alignment horizontal="right" vertical="center"/>
    </xf>
    <xf borderId="76" fillId="5" fontId="5" numFmtId="164" xfId="0" applyAlignment="1" applyBorder="1" applyFont="1" applyNumberFormat="1">
      <alignment horizontal="center" shrinkToFit="0" vertical="center" wrapText="1"/>
    </xf>
    <xf borderId="66" fillId="5" fontId="4" numFmtId="1" xfId="0" applyAlignment="1" applyBorder="1" applyFont="1" applyNumberFormat="1">
      <alignment horizontal="right" vertical="center"/>
    </xf>
    <xf borderId="66" fillId="5" fontId="4" numFmtId="164" xfId="0" applyBorder="1" applyFont="1" applyNumberFormat="1"/>
    <xf borderId="69" fillId="0" fontId="5" numFmtId="164" xfId="0" applyAlignment="1" applyBorder="1" applyFont="1" applyNumberFormat="1">
      <alignment horizontal="center" shrinkToFit="0" vertical="center" wrapText="1"/>
    </xf>
    <xf borderId="52" fillId="5" fontId="4" numFmtId="167" xfId="0" applyBorder="1" applyFont="1" applyNumberFormat="1"/>
    <xf borderId="31" fillId="5" fontId="4" numFmtId="167" xfId="0" applyBorder="1" applyFont="1" applyNumberFormat="1"/>
    <xf borderId="53" fillId="5" fontId="4" numFmtId="164" xfId="0" applyAlignment="1" applyBorder="1" applyFont="1" applyNumberFormat="1">
      <alignment horizontal="right" vertical="center"/>
    </xf>
    <xf borderId="24" fillId="0" fontId="8" numFmtId="164" xfId="0" applyAlignment="1" applyBorder="1" applyFont="1" applyNumberFormat="1">
      <alignment horizontal="center" vertical="center"/>
    </xf>
    <xf borderId="51" fillId="5" fontId="8" numFmtId="164" xfId="0" applyAlignment="1" applyBorder="1" applyFont="1" applyNumberFormat="1">
      <alignment horizontal="center" shrinkToFit="0" vertical="center" wrapText="1"/>
    </xf>
    <xf borderId="31" fillId="5" fontId="9" numFmtId="164" xfId="0" applyAlignment="1" applyBorder="1" applyFont="1" applyNumberFormat="1">
      <alignment horizontal="right" vertical="center"/>
    </xf>
    <xf borderId="52" fillId="5" fontId="9" numFmtId="164" xfId="0" applyAlignment="1" applyBorder="1" applyFont="1" applyNumberFormat="1">
      <alignment horizontal="right" vertical="center"/>
    </xf>
    <xf borderId="31" fillId="0" fontId="9" numFmtId="164" xfId="0" applyAlignment="1" applyBorder="1" applyFont="1" applyNumberFormat="1">
      <alignment horizontal="right" vertical="center"/>
    </xf>
    <xf borderId="31" fillId="0" fontId="9" numFmtId="164" xfId="0" applyBorder="1" applyFont="1" applyNumberFormat="1"/>
    <xf borderId="76" fillId="0" fontId="5" numFmtId="164" xfId="0" applyAlignment="1" applyBorder="1" applyFont="1" applyNumberFormat="1">
      <alignment horizontal="center" shrinkToFit="0" vertical="center" wrapText="1"/>
    </xf>
    <xf borderId="66" fillId="0" fontId="4" numFmtId="164" xfId="0" applyBorder="1" applyFont="1" applyNumberFormat="1"/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center"/>
    </xf>
    <xf borderId="82" fillId="0" fontId="16" numFmtId="0" xfId="0" applyAlignment="1" applyBorder="1" applyFont="1">
      <alignment horizontal="center" shrinkToFit="0" vertical="center" wrapText="1"/>
    </xf>
    <xf borderId="83" fillId="0" fontId="16" numFmtId="0" xfId="0" applyAlignment="1" applyBorder="1" applyFont="1">
      <alignment horizontal="center" shrinkToFit="0" vertical="center" wrapText="1"/>
    </xf>
    <xf borderId="84" fillId="0" fontId="1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16" numFmtId="0" xfId="0" applyAlignment="1" applyBorder="1" applyFont="1">
      <alignment horizontal="center" shrinkToFit="0" vertical="center" wrapText="1"/>
    </xf>
    <xf borderId="87" fillId="0" fontId="7" numFmtId="0" xfId="0" applyBorder="1" applyFont="1"/>
    <xf borderId="34" fillId="0" fontId="7" numFmtId="0" xfId="0" applyBorder="1" applyFont="1"/>
    <xf quotePrefix="1" borderId="88" fillId="0" fontId="16" numFmtId="171" xfId="0" applyAlignment="1" applyBorder="1" applyFont="1" applyNumberFormat="1">
      <alignment horizontal="center" shrinkToFit="0" vertical="center" wrapText="1"/>
    </xf>
    <xf borderId="88" fillId="0" fontId="16" numFmtId="171" xfId="0" applyAlignment="1" applyBorder="1" applyFont="1" applyNumberFormat="1">
      <alignment horizontal="center" vertical="center"/>
    </xf>
    <xf borderId="89" fillId="0" fontId="7" numFmtId="0" xfId="0" applyBorder="1" applyFont="1"/>
    <xf borderId="90" fillId="0" fontId="7" numFmtId="0" xfId="0" applyBorder="1" applyFont="1"/>
    <xf borderId="15" fillId="0" fontId="16" numFmtId="0" xfId="0" applyAlignment="1" applyBorder="1" applyFont="1">
      <alignment horizontal="center" shrinkToFit="0" vertical="center" wrapText="1"/>
    </xf>
    <xf borderId="15" fillId="0" fontId="16" numFmtId="0" xfId="0" applyAlignment="1" applyBorder="1" applyFont="1">
      <alignment horizontal="center" vertical="center"/>
    </xf>
    <xf borderId="91" fillId="0" fontId="7" numFmtId="0" xfId="0" applyBorder="1" applyFont="1"/>
    <xf borderId="92" fillId="0" fontId="15" numFmtId="0" xfId="0" applyAlignment="1" applyBorder="1" applyFont="1">
      <alignment horizontal="center" vertical="center"/>
    </xf>
    <xf borderId="93" fillId="0" fontId="15" numFmtId="0" xfId="0" applyAlignment="1" applyBorder="1" applyFont="1">
      <alignment vertical="center"/>
    </xf>
    <xf borderId="31" fillId="0" fontId="15" numFmtId="167" xfId="0" applyAlignment="1" applyBorder="1" applyFont="1" applyNumberFormat="1">
      <alignment horizontal="right" vertical="center"/>
    </xf>
    <xf borderId="31" fillId="0" fontId="15" numFmtId="167" xfId="0" applyBorder="1" applyFont="1" applyNumberFormat="1"/>
    <xf borderId="31" fillId="0" fontId="15" numFmtId="10" xfId="0" applyAlignment="1" applyBorder="1" applyFont="1" applyNumberFormat="1">
      <alignment horizontal="center"/>
    </xf>
    <xf borderId="89" fillId="0" fontId="15" numFmtId="0" xfId="0" applyAlignment="1" applyBorder="1" applyFont="1">
      <alignment horizontal="center"/>
    </xf>
    <xf borderId="0" fillId="0" fontId="2" numFmtId="9" xfId="0" applyFont="1" applyNumberFormat="1"/>
    <xf borderId="89" fillId="0" fontId="15" numFmtId="0" xfId="0" applyBorder="1" applyFont="1"/>
    <xf borderId="89" fillId="0" fontId="15" numFmtId="167" xfId="0" applyBorder="1" applyFont="1" applyNumberFormat="1"/>
    <xf borderId="94" fillId="0" fontId="15" numFmtId="0" xfId="0" applyAlignment="1" applyBorder="1" applyFont="1">
      <alignment horizontal="center" vertical="center"/>
    </xf>
    <xf borderId="95" fillId="0" fontId="15" numFmtId="0" xfId="0" applyAlignment="1" applyBorder="1" applyFont="1">
      <alignment vertical="center"/>
    </xf>
    <xf borderId="35" fillId="0" fontId="15" numFmtId="167" xfId="0" applyAlignment="1" applyBorder="1" applyFont="1" applyNumberFormat="1">
      <alignment horizontal="right" vertical="center"/>
    </xf>
    <xf borderId="35" fillId="0" fontId="15" numFmtId="10" xfId="0" applyAlignment="1" applyBorder="1" applyFont="1" applyNumberFormat="1">
      <alignment horizontal="center"/>
    </xf>
    <xf borderId="96" fillId="0" fontId="16" numFmtId="0" xfId="0" applyAlignment="1" applyBorder="1" applyFont="1">
      <alignment horizontal="center" vertical="center"/>
    </xf>
    <xf borderId="97" fillId="0" fontId="7" numFmtId="0" xfId="0" applyBorder="1" applyFont="1"/>
    <xf borderId="49" fillId="0" fontId="15" numFmtId="167" xfId="0" applyAlignment="1" applyBorder="1" applyFont="1" applyNumberFormat="1">
      <alignment horizontal="right"/>
    </xf>
    <xf borderId="49" fillId="0" fontId="15" numFmtId="10" xfId="0" applyAlignment="1" applyBorder="1" applyFont="1" applyNumberFormat="1">
      <alignment horizontal="center"/>
    </xf>
    <xf borderId="98" fillId="0" fontId="15" numFmtId="0" xfId="0" applyBorder="1" applyFont="1"/>
    <xf borderId="99" fillId="0" fontId="4" numFmtId="0" xfId="0" applyBorder="1" applyFont="1"/>
    <xf borderId="99" fillId="0" fontId="15" numFmtId="167" xfId="0" applyAlignment="1" applyBorder="1" applyFont="1" applyNumberFormat="1">
      <alignment horizontal="right" vertical="center"/>
    </xf>
    <xf borderId="99" fillId="0" fontId="4" numFmtId="167" xfId="0" applyBorder="1" applyFont="1" applyNumberFormat="1"/>
    <xf borderId="99" fillId="0" fontId="4" numFmtId="9" xfId="0" applyBorder="1" applyFont="1" applyNumberFormat="1"/>
    <xf borderId="0" fillId="0" fontId="5" numFmtId="0" xfId="0" applyAlignment="1" applyFont="1">
      <alignment horizontal="center" shrinkToFit="0" wrapText="1"/>
    </xf>
    <xf borderId="0" fillId="0" fontId="5" numFmtId="167" xfId="0" applyFont="1" applyNumberFormat="1"/>
    <xf borderId="0" fillId="0" fontId="17" numFmtId="0" xfId="0" applyFont="1"/>
    <xf borderId="0" fillId="0" fontId="18" numFmtId="0" xfId="0" applyAlignment="1" applyFont="1">
      <alignment horizontal="center" shrinkToFit="0" wrapText="1"/>
    </xf>
    <xf borderId="0" fillId="0" fontId="3" numFmtId="0" xfId="0" applyAlignment="1" applyFont="1">
      <alignment horizontal="center" vertical="center"/>
    </xf>
    <xf borderId="0" fillId="0" fontId="3" numFmtId="167" xfId="0" applyAlignment="1" applyFont="1" applyNumberFormat="1">
      <alignment horizontal="center" vertical="center"/>
    </xf>
    <xf borderId="100" fillId="0" fontId="6" numFmtId="167" xfId="0" applyAlignment="1" applyBorder="1" applyFont="1" applyNumberFormat="1">
      <alignment horizontal="center" shrinkToFit="0" vertical="center" wrapText="1"/>
    </xf>
    <xf borderId="8" fillId="0" fontId="6" numFmtId="167" xfId="0" applyAlignment="1" applyBorder="1" applyFont="1" applyNumberFormat="1">
      <alignment horizontal="center" shrinkToFit="0" vertical="center" wrapText="1"/>
    </xf>
    <xf borderId="5" fillId="0" fontId="6" numFmtId="167" xfId="0" applyAlignment="1" applyBorder="1" applyFont="1" applyNumberFormat="1">
      <alignment horizontal="center" vertical="center"/>
    </xf>
    <xf borderId="101" fillId="0" fontId="7" numFmtId="0" xfId="0" applyBorder="1" applyFont="1"/>
    <xf borderId="88" fillId="0" fontId="6" numFmtId="167" xfId="0" applyAlignment="1" applyBorder="1" applyFont="1" applyNumberFormat="1">
      <alignment horizontal="center" shrinkToFit="0" vertical="center" wrapText="1"/>
    </xf>
    <xf borderId="13" fillId="0" fontId="6" numFmtId="167" xfId="0" applyAlignment="1" applyBorder="1" applyFont="1" applyNumberFormat="1">
      <alignment horizontal="center" vertical="center"/>
    </xf>
    <xf borderId="102" fillId="0" fontId="7" numFmtId="0" xfId="0" applyBorder="1" applyFont="1"/>
    <xf borderId="77" fillId="0" fontId="7" numFmtId="0" xfId="0" applyBorder="1" applyFont="1"/>
    <xf borderId="20" fillId="0" fontId="6" numFmtId="167" xfId="0" applyAlignment="1" applyBorder="1" applyFont="1" applyNumberFormat="1">
      <alignment horizontal="center" shrinkToFit="0" vertical="center" wrapText="1"/>
    </xf>
    <xf borderId="20" fillId="0" fontId="6" numFmtId="167" xfId="0" applyAlignment="1" applyBorder="1" applyFont="1" applyNumberFormat="1">
      <alignment horizontal="center" shrinkToFit="0" wrapText="1"/>
    </xf>
    <xf borderId="24" fillId="0" fontId="5" numFmtId="167" xfId="0" applyAlignment="1" applyBorder="1" applyFont="1" applyNumberFormat="1">
      <alignment horizontal="left" vertical="center"/>
    </xf>
    <xf borderId="24" fillId="0" fontId="5" numFmtId="14" xfId="0" applyAlignment="1" applyBorder="1" applyFont="1" applyNumberFormat="1">
      <alignment horizontal="left" vertical="center"/>
    </xf>
    <xf borderId="25" fillId="0" fontId="5" numFmtId="167" xfId="0" applyAlignment="1" applyBorder="1" applyFont="1" applyNumberFormat="1">
      <alignment horizontal="center" vertical="center"/>
    </xf>
    <xf borderId="30" fillId="0" fontId="5" numFmtId="1" xfId="0" applyAlignment="1" applyBorder="1" applyFont="1" applyNumberFormat="1">
      <alignment horizontal="center" vertical="center"/>
    </xf>
    <xf borderId="30" fillId="0" fontId="5" numFmtId="1" xfId="0" applyAlignment="1" applyBorder="1" applyFont="1" applyNumberFormat="1">
      <alignment horizontal="center" shrinkToFit="0" vertical="center" wrapText="1"/>
    </xf>
    <xf borderId="25" fillId="0" fontId="4" numFmtId="1" xfId="0" applyAlignment="1" applyBorder="1" applyFont="1" applyNumberFormat="1">
      <alignment horizontal="center" vertical="center"/>
    </xf>
    <xf borderId="30" fillId="0" fontId="4" numFmtId="1" xfId="0" applyAlignment="1" applyBorder="1" applyFont="1" applyNumberFormat="1">
      <alignment horizontal="center" vertical="center"/>
    </xf>
    <xf borderId="30" fillId="5" fontId="4" numFmtId="1" xfId="0" applyAlignment="1" applyBorder="1" applyFont="1" applyNumberFormat="1">
      <alignment horizontal="center" vertical="center"/>
    </xf>
    <xf borderId="30" fillId="5" fontId="5" numFmtId="1" xfId="0" applyAlignment="1" applyBorder="1" applyFont="1" applyNumberFormat="1">
      <alignment horizontal="center" shrinkToFit="0" vertical="center" wrapText="1"/>
    </xf>
    <xf borderId="30" fillId="0" fontId="5" numFmtId="167" xfId="0" applyAlignment="1" applyBorder="1" applyFont="1" applyNumberFormat="1">
      <alignment horizontal="center" vertical="center"/>
    </xf>
    <xf borderId="25" fillId="0" fontId="5" numFmtId="1" xfId="0" applyAlignment="1" applyBorder="1" applyFont="1" applyNumberFormat="1">
      <alignment horizontal="center" vertical="center"/>
    </xf>
    <xf borderId="31" fillId="0" fontId="5" numFmtId="1" xfId="0" applyAlignment="1" applyBorder="1" applyFont="1" applyNumberFormat="1">
      <alignment horizontal="center" shrinkToFit="0" vertical="center" wrapText="1"/>
    </xf>
    <xf borderId="31" fillId="0" fontId="4" numFmtId="1" xfId="0" applyAlignment="1" applyBorder="1" applyFont="1" applyNumberFormat="1">
      <alignment horizontal="center" vertical="center"/>
    </xf>
    <xf borderId="31" fillId="5" fontId="4" numFmtId="1" xfId="0" applyAlignment="1" applyBorder="1" applyFont="1" applyNumberFormat="1">
      <alignment horizontal="center" vertical="center"/>
    </xf>
    <xf borderId="31" fillId="5" fontId="5" numFmtId="1" xfId="0" applyAlignment="1" applyBorder="1" applyFont="1" applyNumberFormat="1">
      <alignment horizontal="center" shrinkToFit="0" vertical="center" wrapText="1"/>
    </xf>
    <xf borderId="47" fillId="0" fontId="5" numFmtId="167" xfId="0" applyAlignment="1" applyBorder="1" applyFont="1" applyNumberFormat="1">
      <alignment horizontal="center" vertical="center"/>
    </xf>
    <xf borderId="47" fillId="0" fontId="5" numFmtId="1" xfId="0" applyAlignment="1" applyBorder="1" applyFont="1" applyNumberFormat="1">
      <alignment horizontal="center" shrinkToFit="0" vertical="center" wrapText="1"/>
    </xf>
    <xf borderId="103" fillId="7" fontId="19" numFmtId="0" xfId="0" applyAlignment="1" applyBorder="1" applyFill="1" applyFont="1">
      <alignment horizontal="center" shrinkToFit="0" vertical="center" wrapText="1"/>
    </xf>
    <xf borderId="47" fillId="5" fontId="4" numFmtId="1" xfId="0" applyAlignment="1" applyBorder="1" applyFont="1" applyNumberFormat="1">
      <alignment horizontal="center" vertical="center"/>
    </xf>
    <xf borderId="47" fillId="5" fontId="5" numFmtId="1" xfId="0" applyAlignment="1" applyBorder="1" applyFont="1" applyNumberFormat="1">
      <alignment horizontal="center" shrinkToFit="0" vertical="center" wrapText="1"/>
    </xf>
    <xf borderId="56" fillId="0" fontId="10" numFmtId="167" xfId="0" applyAlignment="1" applyBorder="1" applyFont="1" applyNumberFormat="1">
      <alignment horizontal="center" vertical="center"/>
    </xf>
    <xf borderId="58" fillId="0" fontId="10" numFmtId="167" xfId="0" applyAlignment="1" applyBorder="1" applyFont="1" applyNumberFormat="1">
      <alignment horizontal="center" vertical="center"/>
    </xf>
    <xf borderId="66" fillId="0" fontId="4" numFmtId="1" xfId="0" applyAlignment="1" applyBorder="1" applyFont="1" applyNumberFormat="1">
      <alignment horizontal="center" vertical="center"/>
    </xf>
    <xf borderId="66" fillId="5" fontId="4" numFmtId="1" xfId="0" applyAlignment="1" applyBorder="1" applyFont="1" applyNumberFormat="1">
      <alignment horizontal="center" vertical="center"/>
    </xf>
    <xf borderId="0" fillId="0" fontId="10" numFmtId="167" xfId="0" applyAlignment="1" applyFont="1" applyNumberFormat="1">
      <alignment horizontal="center" vertical="center"/>
    </xf>
    <xf borderId="0" fillId="0" fontId="4" numFmtId="1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24" fillId="0" fontId="5" numFmtId="167" xfId="0" applyAlignment="1" applyBorder="1" applyFont="1" applyNumberFormat="1">
      <alignment horizontal="center" vertical="center"/>
    </xf>
    <xf borderId="30" fillId="5" fontId="4" numFmtId="167" xfId="0" applyAlignment="1" applyBorder="1" applyFont="1" applyNumberFormat="1">
      <alignment horizontal="right" vertical="center"/>
    </xf>
    <xf borderId="30" fillId="5" fontId="5" numFmtId="4" xfId="0" applyAlignment="1" applyBorder="1" applyFont="1" applyNumberFormat="1">
      <alignment horizontal="center" shrinkToFit="0" vertical="center" wrapText="1"/>
    </xf>
    <xf borderId="29" fillId="0" fontId="5" numFmtId="167" xfId="0" applyAlignment="1" applyBorder="1" applyFont="1" applyNumberFormat="1">
      <alignment horizontal="center" vertical="center"/>
    </xf>
    <xf borderId="31" fillId="0" fontId="5" numFmtId="165" xfId="0" applyAlignment="1" applyBorder="1" applyFont="1" applyNumberFormat="1">
      <alignment horizontal="center" vertical="center"/>
    </xf>
    <xf borderId="31" fillId="5" fontId="4" numFmtId="167" xfId="0" applyAlignment="1" applyBorder="1" applyFont="1" applyNumberFormat="1">
      <alignment horizontal="right" vertical="center"/>
    </xf>
    <xf borderId="31" fillId="5" fontId="5" numFmtId="4" xfId="0" applyAlignment="1" applyBorder="1" applyFont="1" applyNumberFormat="1">
      <alignment horizontal="center" shrinkToFit="0" vertical="center" wrapText="1"/>
    </xf>
    <xf borderId="47" fillId="0" fontId="4" numFmtId="1" xfId="0" applyAlignment="1" applyBorder="1" applyFont="1" applyNumberFormat="1">
      <alignment horizontal="center" vertical="center"/>
    </xf>
    <xf borderId="47" fillId="5" fontId="4" numFmtId="167" xfId="0" applyAlignment="1" applyBorder="1" applyFont="1" applyNumberFormat="1">
      <alignment horizontal="right" vertical="center"/>
    </xf>
    <xf borderId="47" fillId="5" fontId="5" numFmtId="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30" fillId="5" fontId="5" numFmtId="1" xfId="0" applyAlignment="1" applyBorder="1" applyFont="1" applyNumberFormat="1">
      <alignment horizontal="center" vertical="center"/>
    </xf>
    <xf borderId="52" fillId="5" fontId="5" numFmtId="1" xfId="0" applyAlignment="1" applyBorder="1" applyFont="1" applyNumberFormat="1">
      <alignment horizontal="center" vertical="center"/>
    </xf>
    <xf borderId="47" fillId="5" fontId="5" numFmtId="1" xfId="0" applyAlignment="1" applyBorder="1" applyFont="1" applyNumberFormat="1">
      <alignment horizontal="center" vertical="center"/>
    </xf>
    <xf borderId="66" fillId="0" fontId="4" numFmtId="1" xfId="0" applyAlignment="1" applyBorder="1" applyFont="1" applyNumberFormat="1">
      <alignment horizontal="center"/>
    </xf>
    <xf borderId="0" fillId="0" fontId="4" numFmtId="0" xfId="0" applyAlignment="1" applyFont="1">
      <alignment vertical="center"/>
    </xf>
    <xf borderId="88" fillId="0" fontId="6" numFmtId="167" xfId="0" applyAlignment="1" applyBorder="1" applyFont="1" applyNumberFormat="1">
      <alignment horizontal="center" shrinkToFit="0" wrapText="1"/>
    </xf>
    <xf borderId="104" fillId="0" fontId="5" numFmtId="167" xfId="0" applyAlignment="1" applyBorder="1" applyFont="1" applyNumberFormat="1">
      <alignment horizontal="center" vertical="center"/>
    </xf>
    <xf borderId="105" fillId="0" fontId="5" numFmtId="167" xfId="0" applyAlignment="1" applyBorder="1" applyFont="1" applyNumberFormat="1">
      <alignment horizontal="center" vertical="center"/>
    </xf>
    <xf borderId="106" fillId="0" fontId="5" numFmtId="167" xfId="0" applyAlignment="1" applyBorder="1" applyFont="1" applyNumberFormat="1">
      <alignment horizontal="center" vertical="center"/>
    </xf>
    <xf borderId="43" fillId="0" fontId="5" numFmtId="1" xfId="0" applyAlignment="1" applyBorder="1" applyFont="1" applyNumberFormat="1">
      <alignment horizontal="center" shrinkToFit="0" vertical="center" wrapText="1"/>
    </xf>
    <xf borderId="43" fillId="0" fontId="4" numFmtId="1" xfId="0" applyAlignment="1" applyBorder="1" applyFont="1" applyNumberFormat="1">
      <alignment horizontal="center" vertical="center"/>
    </xf>
    <xf borderId="43" fillId="5" fontId="4" numFmtId="1" xfId="0" applyAlignment="1" applyBorder="1" applyFont="1" applyNumberFormat="1">
      <alignment horizontal="center" vertical="center"/>
    </xf>
    <xf borderId="43" fillId="5" fontId="5" numFmtId="1" xfId="0" applyAlignment="1" applyBorder="1" applyFont="1" applyNumberFormat="1">
      <alignment horizontal="center" shrinkToFit="0" vertical="center" wrapText="1"/>
    </xf>
    <xf borderId="20" fillId="0" fontId="4" numFmtId="1" xfId="0" applyAlignment="1" applyBorder="1" applyFont="1" applyNumberFormat="1">
      <alignment horizontal="center"/>
    </xf>
    <xf borderId="20" fillId="5" fontId="4" numFmtId="1" xfId="0" applyAlignment="1" applyBorder="1" applyFont="1" applyNumberFormat="1">
      <alignment horizontal="center"/>
    </xf>
    <xf borderId="30" fillId="5" fontId="5" numFmtId="167" xfId="0" applyAlignment="1" applyBorder="1" applyFont="1" applyNumberFormat="1">
      <alignment horizontal="center" vertical="center"/>
    </xf>
    <xf borderId="52" fillId="5" fontId="5" numFmtId="167" xfId="0" applyAlignment="1" applyBorder="1" applyFont="1" applyNumberFormat="1">
      <alignment horizontal="center" vertical="center"/>
    </xf>
    <xf borderId="47" fillId="5" fontId="5" numFmtId="167" xfId="0" applyAlignment="1" applyBorder="1" applyFont="1" applyNumberFormat="1">
      <alignment horizontal="center" vertical="center"/>
    </xf>
    <xf borderId="66" fillId="5" fontId="4" numFmtId="1" xfId="0" applyAlignment="1" applyBorder="1" applyFont="1" applyNumberFormat="1">
      <alignment horizontal="center"/>
    </xf>
    <xf borderId="0" fillId="0" fontId="20" numFmtId="0" xfId="0" applyAlignment="1" applyFont="1">
      <alignment horizontal="center" vertical="center"/>
    </xf>
    <xf borderId="0" fillId="0" fontId="20" numFmtId="0" xfId="0" applyAlignment="1" applyFont="1">
      <alignment vertical="center"/>
    </xf>
    <xf borderId="82" fillId="0" fontId="6" numFmtId="0" xfId="0" applyAlignment="1" applyBorder="1" applyFont="1">
      <alignment horizontal="center" shrinkToFit="0" vertical="center" wrapText="1"/>
    </xf>
    <xf borderId="83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8" fillId="0" fontId="7" numFmtId="0" xfId="0" applyBorder="1" applyFont="1"/>
    <xf borderId="109" fillId="0" fontId="7" numFmtId="0" xfId="0" applyBorder="1" applyFont="1"/>
    <xf borderId="88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10" fillId="0" fontId="7" numFmtId="0" xfId="0" applyBorder="1" applyFont="1"/>
    <xf borderId="111" fillId="0" fontId="7" numFmtId="0" xfId="0" applyBorder="1" applyFont="1"/>
    <xf borderId="112" fillId="0" fontId="7" numFmtId="0" xfId="0" applyBorder="1" applyFont="1"/>
    <xf borderId="49" fillId="0" fontId="4" numFmtId="0" xfId="0" applyAlignment="1" applyBorder="1" applyFont="1">
      <alignment horizontal="center"/>
    </xf>
    <xf borderId="98" fillId="0" fontId="4" numFmtId="0" xfId="0" applyAlignment="1" applyBorder="1" applyFont="1">
      <alignment horizontal="center"/>
    </xf>
    <xf borderId="82" fillId="0" fontId="4" numFmtId="0" xfId="0" applyAlignment="1" applyBorder="1" applyFont="1">
      <alignment horizontal="center"/>
    </xf>
    <xf borderId="40" fillId="0" fontId="5" numFmtId="0" xfId="0" applyAlignment="1" applyBorder="1" applyFont="1">
      <alignment horizontal="left" vertical="center"/>
    </xf>
    <xf borderId="113" fillId="0" fontId="4" numFmtId="1" xfId="0" applyAlignment="1" applyBorder="1" applyFont="1" applyNumberFormat="1">
      <alignment horizontal="center"/>
    </xf>
    <xf borderId="113" fillId="5" fontId="4" numFmtId="1" xfId="0" applyAlignment="1" applyBorder="1" applyFont="1" applyNumberFormat="1">
      <alignment horizontal="center"/>
    </xf>
    <xf borderId="114" fillId="5" fontId="4" numFmtId="1" xfId="0" applyAlignment="1" applyBorder="1" applyFont="1" applyNumberFormat="1">
      <alignment horizontal="center"/>
    </xf>
    <xf borderId="87" fillId="0" fontId="4" numFmtId="0" xfId="0" applyAlignment="1" applyBorder="1" applyFont="1">
      <alignment horizontal="center"/>
    </xf>
    <xf borderId="31" fillId="0" fontId="4" numFmtId="1" xfId="0" applyAlignment="1" applyBorder="1" applyFont="1" applyNumberFormat="1">
      <alignment horizontal="center"/>
    </xf>
    <xf borderId="31" fillId="5" fontId="4" numFmtId="1" xfId="0" applyAlignment="1" applyBorder="1" applyFont="1" applyNumberFormat="1">
      <alignment horizontal="center"/>
    </xf>
    <xf borderId="115" fillId="5" fontId="4" numFmtId="1" xfId="0" applyAlignment="1" applyBorder="1" applyFont="1" applyNumberFormat="1">
      <alignment horizontal="center"/>
    </xf>
    <xf borderId="115" fillId="0" fontId="4" numFmtId="1" xfId="0" applyAlignment="1" applyBorder="1" applyFont="1" applyNumberFormat="1">
      <alignment horizontal="center"/>
    </xf>
    <xf borderId="40" fillId="3" fontId="5" numFmtId="0" xfId="0" applyAlignment="1" applyBorder="1" applyFont="1">
      <alignment horizontal="left" vertical="center"/>
    </xf>
    <xf borderId="111" fillId="0" fontId="4" numFmtId="0" xfId="0" applyAlignment="1" applyBorder="1" applyFont="1">
      <alignment horizontal="center"/>
    </xf>
    <xf borderId="116" fillId="0" fontId="4" numFmtId="1" xfId="0" applyAlignment="1" applyBorder="1" applyFont="1" applyNumberFormat="1">
      <alignment horizontal="center"/>
    </xf>
    <xf borderId="116" fillId="5" fontId="4" numFmtId="1" xfId="0" applyAlignment="1" applyBorder="1" applyFont="1" applyNumberFormat="1">
      <alignment horizontal="center"/>
    </xf>
    <xf borderId="117" fillId="5" fontId="4" numFmtId="1" xfId="0" applyAlignment="1" applyBorder="1" applyFont="1" applyNumberFormat="1">
      <alignment horizontal="center"/>
    </xf>
    <xf borderId="118" fillId="0" fontId="4" numFmtId="0" xfId="0" applyAlignment="1" applyBorder="1" applyFont="1">
      <alignment horizontal="center"/>
    </xf>
    <xf borderId="119" fillId="0" fontId="7" numFmtId="0" xfId="0" applyBorder="1" applyFont="1"/>
    <xf borderId="112" fillId="0" fontId="4" numFmtId="16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0" fillId="0" fontId="15" numFmtId="0" xfId="0" applyFont="1"/>
    <xf borderId="0" fillId="0" fontId="2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User\Downloads\12.%20LAPORAN%20HARIAN%20TERMINAL%20%20%20%20%20%20%20%20%20%20%20DESEMBER%20%202020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ENDAPATAN HARIAN TERMINAL"/>
      <sheetName val="LAPORAN BUL.KARCIS"/>
      <sheetName val="LAPORAN PENDPTN"/>
      <sheetName val="rit per terminal"/>
      <sheetName val="REKAP RIT "/>
      <sheetName val="rekap karcis"/>
      <sheetName val="rekapitulasi (3)"/>
      <sheetName val="rekapitulasi (4)"/>
      <sheetName val="rekapitulasi (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4.43"/>
    <col customWidth="1" hidden="1" min="3" max="3" width="9.0"/>
    <col customWidth="1" min="4" max="4" width="9.43"/>
    <col customWidth="1" min="5" max="5" width="11.71"/>
    <col customWidth="1" min="6" max="6" width="11.29"/>
    <col customWidth="1" min="7" max="7" width="11.71"/>
    <col customWidth="1" min="8" max="8" width="9.71"/>
    <col customWidth="1" min="9" max="9" width="11.29"/>
    <col customWidth="1" min="10" max="10" width="8.71"/>
    <col customWidth="1" min="11" max="11" width="10.71"/>
    <col customWidth="1" min="12" max="12" width="8.57"/>
    <col customWidth="1" min="13" max="13" width="10.86"/>
    <col customWidth="1" min="14" max="14" width="8.57"/>
    <col customWidth="1" min="15" max="15" width="11.71"/>
    <col customWidth="1" min="16" max="16" width="8.57"/>
    <col customWidth="1" min="17" max="17" width="11.71"/>
    <col customWidth="1" min="18" max="18" width="12.14"/>
    <col customWidth="1" min="19" max="19" width="13.43"/>
    <col customWidth="1" min="20" max="20" width="12.0"/>
    <col customWidth="1" min="21" max="21" width="12.86"/>
    <col customWidth="1" min="22" max="22" width="2.57"/>
    <col customWidth="1" min="23" max="23" width="14.29"/>
    <col customWidth="1" min="24" max="24" width="14.71"/>
    <col customWidth="1" min="25" max="25" width="14.43"/>
    <col customWidth="1" min="26" max="26" width="13.57"/>
    <col customWidth="1" min="27" max="27" width="11.43"/>
    <col customWidth="1" min="28" max="30" width="9.0"/>
    <col customWidth="1" min="31" max="31" width="10.71"/>
    <col customWidth="1" min="32" max="34" width="9.0"/>
  </cols>
  <sheetData>
    <row r="1">
      <c r="A1" s="1" t="s">
        <v>0</v>
      </c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1</v>
      </c>
      <c r="W2" s="2"/>
      <c r="X2" s="2"/>
      <c r="Y2" s="2"/>
      <c r="Z2" s="2"/>
      <c r="AA2" s="2"/>
      <c r="AB2" s="2"/>
      <c r="AC2" s="2"/>
      <c r="AD2" s="2"/>
      <c r="AE2" s="2"/>
    </row>
    <row r="3">
      <c r="A3" s="4" t="s">
        <v>2</v>
      </c>
      <c r="W3" s="2"/>
      <c r="X3" s="2"/>
      <c r="Y3" s="2"/>
      <c r="Z3" s="2"/>
      <c r="AA3" s="2"/>
      <c r="AB3" s="2"/>
      <c r="AC3" s="2"/>
      <c r="AD3" s="2"/>
      <c r="AE3" s="2"/>
    </row>
    <row r="4">
      <c r="A4" s="5"/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5"/>
      <c r="W4" s="2"/>
      <c r="X4" s="2"/>
      <c r="Y4" s="2"/>
      <c r="Z4" s="2"/>
      <c r="AA4" s="2"/>
      <c r="AB4" s="2"/>
      <c r="AC4" s="2"/>
      <c r="AD4" s="2"/>
      <c r="AE4" s="2"/>
    </row>
    <row r="5">
      <c r="A5" s="7" t="s">
        <v>3</v>
      </c>
      <c r="B5" s="8" t="s">
        <v>4</v>
      </c>
      <c r="C5" s="8" t="s">
        <v>5</v>
      </c>
      <c r="D5" s="9" t="s">
        <v>6</v>
      </c>
      <c r="E5" s="10"/>
      <c r="F5" s="9" t="s">
        <v>7</v>
      </c>
      <c r="G5" s="10"/>
      <c r="H5" s="11" t="s">
        <v>8</v>
      </c>
      <c r="I5" s="10"/>
      <c r="J5" s="9" t="s">
        <v>9</v>
      </c>
      <c r="K5" s="10"/>
      <c r="L5" s="11" t="s">
        <v>10</v>
      </c>
      <c r="M5" s="10"/>
      <c r="N5" s="12" t="s">
        <v>11</v>
      </c>
      <c r="O5" s="13"/>
      <c r="P5" s="13"/>
      <c r="Q5" s="14"/>
      <c r="R5" s="15" t="s">
        <v>12</v>
      </c>
      <c r="S5" s="15" t="s">
        <v>13</v>
      </c>
      <c r="T5" s="15" t="s">
        <v>14</v>
      </c>
      <c r="U5" s="8" t="s">
        <v>15</v>
      </c>
      <c r="V5" s="5"/>
      <c r="W5" s="2"/>
      <c r="X5" s="2"/>
      <c r="Y5" s="2"/>
      <c r="Z5" s="2"/>
      <c r="AA5" s="2"/>
      <c r="AB5" s="2"/>
      <c r="AC5" s="2"/>
      <c r="AD5" s="2"/>
      <c r="AE5" s="2"/>
    </row>
    <row r="6">
      <c r="A6" s="16"/>
      <c r="B6" s="17"/>
      <c r="C6" s="17"/>
      <c r="D6" s="18"/>
      <c r="E6" s="19"/>
      <c r="F6" s="18"/>
      <c r="G6" s="19"/>
      <c r="H6" s="18"/>
      <c r="I6" s="19"/>
      <c r="J6" s="18"/>
      <c r="K6" s="19"/>
      <c r="L6" s="18"/>
      <c r="M6" s="19"/>
      <c r="N6" s="20" t="s">
        <v>16</v>
      </c>
      <c r="O6" s="21"/>
      <c r="P6" s="20" t="s">
        <v>17</v>
      </c>
      <c r="Q6" s="21"/>
      <c r="R6" s="22"/>
      <c r="S6" s="22"/>
      <c r="T6" s="22"/>
      <c r="U6" s="23"/>
      <c r="V6" s="5"/>
      <c r="W6" s="2"/>
      <c r="X6" s="24" t="s">
        <v>18</v>
      </c>
      <c r="Y6" s="24" t="s">
        <v>19</v>
      </c>
      <c r="Z6" s="24" t="s">
        <v>20</v>
      </c>
      <c r="AA6" s="2"/>
      <c r="AB6" s="2"/>
      <c r="AC6" s="2"/>
      <c r="AD6" s="2"/>
      <c r="AE6" s="2"/>
    </row>
    <row r="7">
      <c r="A7" s="25"/>
      <c r="B7" s="26"/>
      <c r="C7" s="26"/>
      <c r="D7" s="27" t="s">
        <v>21</v>
      </c>
      <c r="E7" s="27" t="s">
        <v>22</v>
      </c>
      <c r="F7" s="27" t="s">
        <v>21</v>
      </c>
      <c r="G7" s="27" t="s">
        <v>22</v>
      </c>
      <c r="H7" s="27" t="s">
        <v>21</v>
      </c>
      <c r="I7" s="27" t="s">
        <v>22</v>
      </c>
      <c r="J7" s="27" t="s">
        <v>21</v>
      </c>
      <c r="K7" s="28" t="s">
        <v>22</v>
      </c>
      <c r="L7" s="27" t="s">
        <v>21</v>
      </c>
      <c r="M7" s="27" t="s">
        <v>22</v>
      </c>
      <c r="N7" s="27" t="s">
        <v>21</v>
      </c>
      <c r="O7" s="27" t="s">
        <v>22</v>
      </c>
      <c r="P7" s="27" t="s">
        <v>21</v>
      </c>
      <c r="Q7" s="27" t="s">
        <v>22</v>
      </c>
      <c r="R7" s="27" t="s">
        <v>22</v>
      </c>
      <c r="S7" s="29" t="s">
        <v>22</v>
      </c>
      <c r="T7" s="29" t="s">
        <v>22</v>
      </c>
      <c r="U7" s="30" t="s">
        <v>22</v>
      </c>
      <c r="V7" s="5"/>
      <c r="W7" s="2"/>
      <c r="X7" s="31"/>
      <c r="Y7" s="31"/>
      <c r="Z7" s="31"/>
      <c r="AA7" s="2"/>
      <c r="AB7" s="2"/>
      <c r="AC7" s="2"/>
      <c r="AD7" s="2"/>
      <c r="AE7" s="2"/>
    </row>
    <row r="8">
      <c r="A8" s="32">
        <v>1.0</v>
      </c>
      <c r="B8" s="33">
        <v>44197.0</v>
      </c>
      <c r="C8" s="34" t="str">
        <f t="shared" ref="C8:C36" si="1">#REF!</f>
        <v>#REF!</v>
      </c>
      <c r="D8" s="35">
        <f t="shared" ref="D8:D38" si="2">E8/2000</f>
        <v>3</v>
      </c>
      <c r="E8" s="36">
        <v>6000.0</v>
      </c>
      <c r="F8" s="35">
        <f t="shared" ref="F8:F38" si="3">G8/1500</f>
        <v>5</v>
      </c>
      <c r="G8" s="36">
        <v>7500.0</v>
      </c>
      <c r="H8" s="35">
        <f t="shared" ref="H8:H38" si="4">I8/1000</f>
        <v>4</v>
      </c>
      <c r="I8" s="36">
        <v>4000.0</v>
      </c>
      <c r="J8" s="37">
        <f t="shared" ref="J8:J37" si="5">K8/500</f>
        <v>0</v>
      </c>
      <c r="K8" s="38"/>
      <c r="L8" s="39"/>
      <c r="M8" s="38"/>
      <c r="N8" s="35">
        <f t="shared" ref="N8:N38" si="6">O8/2000</f>
        <v>4</v>
      </c>
      <c r="O8" s="40">
        <v>8000.0</v>
      </c>
      <c r="P8" s="35">
        <f t="shared" ref="P8:P38" si="7">Q8/3000</f>
        <v>2</v>
      </c>
      <c r="Q8" s="36">
        <v>6000.0</v>
      </c>
      <c r="R8" s="36"/>
      <c r="S8" s="40"/>
      <c r="T8" s="40"/>
      <c r="U8" s="41">
        <f t="shared" ref="U8:U38" si="8">E8+G8+I8+K8+M8+O8+Q8+R8+S8+T8</f>
        <v>31500</v>
      </c>
      <c r="V8" s="5"/>
      <c r="W8" s="42"/>
      <c r="X8" s="43">
        <f t="shared" ref="X8:X39" si="9">E8+G8+I8</f>
        <v>17500</v>
      </c>
      <c r="Y8" s="44">
        <f t="shared" ref="Y8:Y39" si="10">R8+S8+T8</f>
        <v>0</v>
      </c>
      <c r="Z8" s="44">
        <f t="shared" ref="Z8:Z39" si="11">O8+Q8</f>
        <v>14000</v>
      </c>
      <c r="AA8" s="2"/>
      <c r="AB8" s="2"/>
      <c r="AC8" s="2"/>
      <c r="AD8" s="2"/>
      <c r="AE8" s="2"/>
    </row>
    <row r="9">
      <c r="A9" s="45">
        <v>2.0</v>
      </c>
      <c r="B9" s="33">
        <v>44198.0</v>
      </c>
      <c r="C9" s="46" t="str">
        <f t="shared" si="1"/>
        <v>#REF!</v>
      </c>
      <c r="D9" s="35">
        <f t="shared" si="2"/>
        <v>8</v>
      </c>
      <c r="E9" s="47">
        <v>16000.0</v>
      </c>
      <c r="F9" s="35">
        <f t="shared" si="3"/>
        <v>4</v>
      </c>
      <c r="G9" s="47">
        <v>6000.0</v>
      </c>
      <c r="H9" s="35">
        <f t="shared" si="4"/>
        <v>5</v>
      </c>
      <c r="I9" s="47">
        <v>5000.0</v>
      </c>
      <c r="J9" s="37">
        <f t="shared" si="5"/>
        <v>0</v>
      </c>
      <c r="K9" s="48"/>
      <c r="L9" s="49"/>
      <c r="M9" s="48"/>
      <c r="N9" s="35">
        <f t="shared" si="6"/>
        <v>4</v>
      </c>
      <c r="O9" s="50">
        <v>8000.0</v>
      </c>
      <c r="P9" s="35">
        <f t="shared" si="7"/>
        <v>2</v>
      </c>
      <c r="Q9" s="47">
        <v>6000.0</v>
      </c>
      <c r="R9" s="47"/>
      <c r="S9" s="50"/>
      <c r="T9" s="50"/>
      <c r="U9" s="51">
        <f t="shared" si="8"/>
        <v>41000</v>
      </c>
      <c r="V9" s="5"/>
      <c r="W9" s="42"/>
      <c r="X9" s="43">
        <f t="shared" si="9"/>
        <v>27000</v>
      </c>
      <c r="Y9" s="44">
        <f t="shared" si="10"/>
        <v>0</v>
      </c>
      <c r="Z9" s="44">
        <f t="shared" si="11"/>
        <v>14000</v>
      </c>
      <c r="AA9" s="2"/>
      <c r="AB9" s="2"/>
      <c r="AC9" s="2"/>
      <c r="AD9" s="2"/>
      <c r="AE9" s="2"/>
    </row>
    <row r="10">
      <c r="A10" s="32">
        <v>3.0</v>
      </c>
      <c r="B10" s="33">
        <v>44199.0</v>
      </c>
      <c r="C10" s="46" t="str">
        <f t="shared" si="1"/>
        <v>#REF!</v>
      </c>
      <c r="D10" s="35">
        <f t="shared" si="2"/>
        <v>6</v>
      </c>
      <c r="E10" s="47">
        <v>12000.0</v>
      </c>
      <c r="F10" s="35">
        <f t="shared" si="3"/>
        <v>5</v>
      </c>
      <c r="G10" s="47">
        <v>7500.0</v>
      </c>
      <c r="H10" s="35">
        <f t="shared" si="4"/>
        <v>4</v>
      </c>
      <c r="I10" s="47">
        <v>4000.0</v>
      </c>
      <c r="J10" s="37">
        <f t="shared" si="5"/>
        <v>0</v>
      </c>
      <c r="K10" s="48"/>
      <c r="L10" s="49"/>
      <c r="M10" s="48"/>
      <c r="N10" s="35">
        <f t="shared" si="6"/>
        <v>4</v>
      </c>
      <c r="O10" s="50">
        <v>8000.0</v>
      </c>
      <c r="P10" s="35">
        <f t="shared" si="7"/>
        <v>1</v>
      </c>
      <c r="Q10" s="47">
        <v>3000.0</v>
      </c>
      <c r="R10" s="47"/>
      <c r="S10" s="50"/>
      <c r="T10" s="50"/>
      <c r="U10" s="51">
        <f t="shared" si="8"/>
        <v>34500</v>
      </c>
      <c r="V10" s="5" t="s">
        <v>23</v>
      </c>
      <c r="W10" s="42"/>
      <c r="X10" s="43">
        <f t="shared" si="9"/>
        <v>23500</v>
      </c>
      <c r="Y10" s="44">
        <f t="shared" si="10"/>
        <v>0</v>
      </c>
      <c r="Z10" s="44">
        <f t="shared" si="11"/>
        <v>11000</v>
      </c>
      <c r="AA10" s="2"/>
      <c r="AB10" s="2"/>
      <c r="AC10" s="2"/>
      <c r="AD10" s="2"/>
      <c r="AE10" s="2"/>
    </row>
    <row r="11">
      <c r="A11" s="45">
        <v>4.0</v>
      </c>
      <c r="B11" s="33">
        <v>44200.0</v>
      </c>
      <c r="C11" s="46" t="str">
        <f t="shared" si="1"/>
        <v>#REF!</v>
      </c>
      <c r="D11" s="35">
        <f t="shared" si="2"/>
        <v>4</v>
      </c>
      <c r="E11" s="47">
        <v>8000.0</v>
      </c>
      <c r="F11" s="35">
        <f t="shared" si="3"/>
        <v>6</v>
      </c>
      <c r="G11" s="47">
        <v>9000.0</v>
      </c>
      <c r="H11" s="35">
        <f t="shared" si="4"/>
        <v>6</v>
      </c>
      <c r="I11" s="47">
        <v>6000.0</v>
      </c>
      <c r="J11" s="37">
        <f t="shared" si="5"/>
        <v>0</v>
      </c>
      <c r="K11" s="48"/>
      <c r="L11" s="49"/>
      <c r="M11" s="48"/>
      <c r="N11" s="35">
        <f t="shared" si="6"/>
        <v>4</v>
      </c>
      <c r="O11" s="50">
        <v>8000.0</v>
      </c>
      <c r="P11" s="35">
        <f t="shared" si="7"/>
        <v>2</v>
      </c>
      <c r="Q11" s="47">
        <v>6000.0</v>
      </c>
      <c r="R11" s="47"/>
      <c r="S11" s="50"/>
      <c r="T11" s="50"/>
      <c r="U11" s="51">
        <f t="shared" si="8"/>
        <v>37000</v>
      </c>
      <c r="V11" s="5"/>
      <c r="W11" s="42"/>
      <c r="X11" s="43">
        <f t="shared" si="9"/>
        <v>23000</v>
      </c>
      <c r="Y11" s="44">
        <f t="shared" si="10"/>
        <v>0</v>
      </c>
      <c r="Z11" s="44">
        <f t="shared" si="11"/>
        <v>14000</v>
      </c>
      <c r="AA11" s="2"/>
      <c r="AB11" s="2"/>
      <c r="AC11" s="2"/>
      <c r="AD11" s="2"/>
      <c r="AE11" s="2"/>
    </row>
    <row r="12">
      <c r="A12" s="32">
        <v>5.0</v>
      </c>
      <c r="B12" s="33">
        <v>44201.0</v>
      </c>
      <c r="C12" s="46" t="str">
        <f t="shared" si="1"/>
        <v>#REF!</v>
      </c>
      <c r="D12" s="35">
        <f t="shared" si="2"/>
        <v>5</v>
      </c>
      <c r="E12" s="47">
        <v>10000.0</v>
      </c>
      <c r="F12" s="35">
        <f t="shared" si="3"/>
        <v>9</v>
      </c>
      <c r="G12" s="47">
        <v>13500.0</v>
      </c>
      <c r="H12" s="35">
        <f t="shared" si="4"/>
        <v>7</v>
      </c>
      <c r="I12" s="47">
        <v>7000.0</v>
      </c>
      <c r="J12" s="37">
        <f t="shared" si="5"/>
        <v>0</v>
      </c>
      <c r="K12" s="48"/>
      <c r="L12" s="49"/>
      <c r="M12" s="48"/>
      <c r="N12" s="35">
        <f t="shared" si="6"/>
        <v>7</v>
      </c>
      <c r="O12" s="50">
        <v>14000.0</v>
      </c>
      <c r="P12" s="35">
        <f t="shared" si="7"/>
        <v>2</v>
      </c>
      <c r="Q12" s="47">
        <v>6000.0</v>
      </c>
      <c r="R12" s="47"/>
      <c r="S12" s="50"/>
      <c r="T12" s="50"/>
      <c r="U12" s="51">
        <f t="shared" si="8"/>
        <v>50500</v>
      </c>
      <c r="V12" s="5"/>
      <c r="W12" s="42"/>
      <c r="X12" s="43">
        <f t="shared" si="9"/>
        <v>30500</v>
      </c>
      <c r="Y12" s="44">
        <f t="shared" si="10"/>
        <v>0</v>
      </c>
      <c r="Z12" s="44">
        <f t="shared" si="11"/>
        <v>20000</v>
      </c>
      <c r="AA12" s="2"/>
      <c r="AB12" s="2"/>
      <c r="AC12" s="2"/>
      <c r="AD12" s="2"/>
      <c r="AE12" s="2"/>
    </row>
    <row r="13">
      <c r="A13" s="45">
        <v>6.0</v>
      </c>
      <c r="B13" s="33">
        <v>44202.0</v>
      </c>
      <c r="C13" s="46" t="str">
        <f t="shared" si="1"/>
        <v>#REF!</v>
      </c>
      <c r="D13" s="35">
        <f t="shared" si="2"/>
        <v>5</v>
      </c>
      <c r="E13" s="47">
        <v>10000.0</v>
      </c>
      <c r="F13" s="35">
        <f t="shared" si="3"/>
        <v>10</v>
      </c>
      <c r="G13" s="47">
        <v>15000.0</v>
      </c>
      <c r="H13" s="35">
        <f t="shared" si="4"/>
        <v>7</v>
      </c>
      <c r="I13" s="47">
        <v>7000.0</v>
      </c>
      <c r="J13" s="37">
        <f t="shared" si="5"/>
        <v>0</v>
      </c>
      <c r="K13" s="48"/>
      <c r="L13" s="49"/>
      <c r="M13" s="48"/>
      <c r="N13" s="35">
        <f t="shared" si="6"/>
        <v>7</v>
      </c>
      <c r="O13" s="50">
        <v>14000.0</v>
      </c>
      <c r="P13" s="35">
        <f t="shared" si="7"/>
        <v>2</v>
      </c>
      <c r="Q13" s="47">
        <v>6000.0</v>
      </c>
      <c r="R13" s="47"/>
      <c r="S13" s="50"/>
      <c r="T13" s="50"/>
      <c r="U13" s="51">
        <f t="shared" si="8"/>
        <v>52000</v>
      </c>
      <c r="V13" s="5"/>
      <c r="W13" s="42"/>
      <c r="X13" s="43">
        <f t="shared" si="9"/>
        <v>32000</v>
      </c>
      <c r="Y13" s="44">
        <f t="shared" si="10"/>
        <v>0</v>
      </c>
      <c r="Z13" s="44">
        <f t="shared" si="11"/>
        <v>20000</v>
      </c>
      <c r="AA13" s="2"/>
      <c r="AB13" s="2"/>
      <c r="AC13" s="2"/>
      <c r="AD13" s="2"/>
      <c r="AE13" s="2"/>
    </row>
    <row r="14">
      <c r="A14" s="32">
        <v>7.0</v>
      </c>
      <c r="B14" s="33">
        <v>44203.0</v>
      </c>
      <c r="C14" s="46" t="str">
        <f t="shared" si="1"/>
        <v>#REF!</v>
      </c>
      <c r="D14" s="35">
        <f t="shared" si="2"/>
        <v>5</v>
      </c>
      <c r="E14" s="47">
        <v>10000.0</v>
      </c>
      <c r="F14" s="35">
        <f t="shared" si="3"/>
        <v>10</v>
      </c>
      <c r="G14" s="47">
        <v>15000.0</v>
      </c>
      <c r="H14" s="35">
        <f t="shared" si="4"/>
        <v>6</v>
      </c>
      <c r="I14" s="47">
        <v>6000.0</v>
      </c>
      <c r="J14" s="37">
        <f t="shared" si="5"/>
        <v>0</v>
      </c>
      <c r="K14" s="48"/>
      <c r="L14" s="49"/>
      <c r="M14" s="48"/>
      <c r="N14" s="35">
        <f t="shared" si="6"/>
        <v>7</v>
      </c>
      <c r="O14" s="50">
        <v>14000.0</v>
      </c>
      <c r="P14" s="35">
        <f t="shared" si="7"/>
        <v>2</v>
      </c>
      <c r="Q14" s="47">
        <v>6000.0</v>
      </c>
      <c r="R14" s="47"/>
      <c r="S14" s="50"/>
      <c r="T14" s="50"/>
      <c r="U14" s="51">
        <f t="shared" si="8"/>
        <v>51000</v>
      </c>
      <c r="V14" s="5"/>
      <c r="W14" s="42"/>
      <c r="X14" s="43">
        <f t="shared" si="9"/>
        <v>31000</v>
      </c>
      <c r="Y14" s="44">
        <f t="shared" si="10"/>
        <v>0</v>
      </c>
      <c r="Z14" s="44">
        <f t="shared" si="11"/>
        <v>20000</v>
      </c>
      <c r="AA14" s="2"/>
      <c r="AB14" s="2"/>
      <c r="AC14" s="2"/>
      <c r="AD14" s="2"/>
      <c r="AE14" s="2"/>
    </row>
    <row r="15">
      <c r="A15" s="45">
        <v>8.0</v>
      </c>
      <c r="B15" s="33">
        <v>44204.0</v>
      </c>
      <c r="C15" s="46" t="str">
        <f t="shared" si="1"/>
        <v>#REF!</v>
      </c>
      <c r="D15" s="35">
        <f t="shared" si="2"/>
        <v>5</v>
      </c>
      <c r="E15" s="47">
        <v>10000.0</v>
      </c>
      <c r="F15" s="35">
        <f t="shared" si="3"/>
        <v>10</v>
      </c>
      <c r="G15" s="47">
        <v>15000.0</v>
      </c>
      <c r="H15" s="35">
        <f t="shared" si="4"/>
        <v>5</v>
      </c>
      <c r="I15" s="47">
        <v>5000.0</v>
      </c>
      <c r="J15" s="37">
        <f t="shared" si="5"/>
        <v>0</v>
      </c>
      <c r="K15" s="48"/>
      <c r="L15" s="49"/>
      <c r="M15" s="48"/>
      <c r="N15" s="35">
        <f t="shared" si="6"/>
        <v>7</v>
      </c>
      <c r="O15" s="50">
        <v>14000.0</v>
      </c>
      <c r="P15" s="35">
        <f t="shared" si="7"/>
        <v>2</v>
      </c>
      <c r="Q15" s="47">
        <v>6000.0</v>
      </c>
      <c r="R15" s="47"/>
      <c r="S15" s="50"/>
      <c r="T15" s="50"/>
      <c r="U15" s="51">
        <f t="shared" si="8"/>
        <v>50000</v>
      </c>
      <c r="V15" s="5"/>
      <c r="W15" s="42"/>
      <c r="X15" s="43">
        <f t="shared" si="9"/>
        <v>30000</v>
      </c>
      <c r="Y15" s="44">
        <f t="shared" si="10"/>
        <v>0</v>
      </c>
      <c r="Z15" s="44">
        <f t="shared" si="11"/>
        <v>20000</v>
      </c>
      <c r="AA15" s="2"/>
      <c r="AB15" s="2"/>
      <c r="AC15" s="2"/>
      <c r="AD15" s="2"/>
      <c r="AE15" s="2"/>
    </row>
    <row r="16">
      <c r="A16" s="32">
        <v>9.0</v>
      </c>
      <c r="B16" s="33">
        <v>44205.0</v>
      </c>
      <c r="C16" s="46" t="str">
        <f t="shared" si="1"/>
        <v>#REF!</v>
      </c>
      <c r="D16" s="35">
        <f t="shared" si="2"/>
        <v>5</v>
      </c>
      <c r="E16" s="47">
        <v>10000.0</v>
      </c>
      <c r="F16" s="35">
        <f t="shared" si="3"/>
        <v>8</v>
      </c>
      <c r="G16" s="47">
        <v>12000.0</v>
      </c>
      <c r="H16" s="35">
        <f t="shared" si="4"/>
        <v>6</v>
      </c>
      <c r="I16" s="47">
        <v>6000.0</v>
      </c>
      <c r="J16" s="37">
        <f t="shared" si="5"/>
        <v>0</v>
      </c>
      <c r="K16" s="48"/>
      <c r="L16" s="49"/>
      <c r="M16" s="48"/>
      <c r="N16" s="35">
        <f t="shared" si="6"/>
        <v>7</v>
      </c>
      <c r="O16" s="50">
        <v>14000.0</v>
      </c>
      <c r="P16" s="35">
        <f t="shared" si="7"/>
        <v>2</v>
      </c>
      <c r="Q16" s="47">
        <v>6000.0</v>
      </c>
      <c r="R16" s="47"/>
      <c r="S16" s="50"/>
      <c r="T16" s="50"/>
      <c r="U16" s="51">
        <f t="shared" si="8"/>
        <v>48000</v>
      </c>
      <c r="V16" s="5"/>
      <c r="W16" s="42"/>
      <c r="X16" s="43">
        <f t="shared" si="9"/>
        <v>28000</v>
      </c>
      <c r="Y16" s="44">
        <f t="shared" si="10"/>
        <v>0</v>
      </c>
      <c r="Z16" s="44">
        <f t="shared" si="11"/>
        <v>20000</v>
      </c>
      <c r="AA16" s="2"/>
      <c r="AB16" s="2"/>
      <c r="AC16" s="2"/>
      <c r="AD16" s="2"/>
      <c r="AE16" s="2"/>
    </row>
    <row r="17">
      <c r="A17" s="45">
        <v>10.0</v>
      </c>
      <c r="B17" s="33">
        <v>44206.0</v>
      </c>
      <c r="C17" s="46" t="str">
        <f t="shared" si="1"/>
        <v>#REF!</v>
      </c>
      <c r="D17" s="35">
        <f t="shared" si="2"/>
        <v>5</v>
      </c>
      <c r="E17" s="47">
        <v>10000.0</v>
      </c>
      <c r="F17" s="35">
        <f t="shared" si="3"/>
        <v>8</v>
      </c>
      <c r="G17" s="47">
        <v>12000.0</v>
      </c>
      <c r="H17" s="35">
        <f t="shared" si="4"/>
        <v>7</v>
      </c>
      <c r="I17" s="47">
        <v>7000.0</v>
      </c>
      <c r="J17" s="37">
        <f t="shared" si="5"/>
        <v>0</v>
      </c>
      <c r="K17" s="48"/>
      <c r="L17" s="49"/>
      <c r="M17" s="48"/>
      <c r="N17" s="35">
        <f t="shared" si="6"/>
        <v>5</v>
      </c>
      <c r="O17" s="50">
        <v>10000.0</v>
      </c>
      <c r="P17" s="35">
        <f t="shared" si="7"/>
        <v>2</v>
      </c>
      <c r="Q17" s="47">
        <v>6000.0</v>
      </c>
      <c r="R17" s="47"/>
      <c r="S17" s="50"/>
      <c r="T17" s="50"/>
      <c r="U17" s="51">
        <f t="shared" si="8"/>
        <v>45000</v>
      </c>
      <c r="V17" s="5"/>
      <c r="W17" s="42"/>
      <c r="X17" s="43">
        <f t="shared" si="9"/>
        <v>29000</v>
      </c>
      <c r="Y17" s="44">
        <f t="shared" si="10"/>
        <v>0</v>
      </c>
      <c r="Z17" s="44">
        <f t="shared" si="11"/>
        <v>16000</v>
      </c>
      <c r="AA17" s="2"/>
      <c r="AB17" s="2"/>
      <c r="AC17" s="2"/>
      <c r="AD17" s="2"/>
      <c r="AE17" s="2"/>
    </row>
    <row r="18">
      <c r="A18" s="32">
        <v>11.0</v>
      </c>
      <c r="B18" s="33">
        <v>44207.0</v>
      </c>
      <c r="C18" s="46" t="str">
        <f t="shared" si="1"/>
        <v>#REF!</v>
      </c>
      <c r="D18" s="35">
        <f t="shared" si="2"/>
        <v>4</v>
      </c>
      <c r="E18" s="47">
        <v>8000.0</v>
      </c>
      <c r="F18" s="35">
        <f t="shared" si="3"/>
        <v>8</v>
      </c>
      <c r="G18" s="47">
        <v>12000.0</v>
      </c>
      <c r="H18" s="35">
        <f t="shared" si="4"/>
        <v>6</v>
      </c>
      <c r="I18" s="47">
        <v>6000.0</v>
      </c>
      <c r="J18" s="37">
        <f t="shared" si="5"/>
        <v>0</v>
      </c>
      <c r="K18" s="48"/>
      <c r="L18" s="49"/>
      <c r="M18" s="48"/>
      <c r="N18" s="35">
        <f t="shared" si="6"/>
        <v>6</v>
      </c>
      <c r="O18" s="50">
        <v>12000.0</v>
      </c>
      <c r="P18" s="35">
        <f t="shared" si="7"/>
        <v>2</v>
      </c>
      <c r="Q18" s="47">
        <v>6000.0</v>
      </c>
      <c r="R18" s="47"/>
      <c r="S18" s="50"/>
      <c r="T18" s="50"/>
      <c r="U18" s="51">
        <f t="shared" si="8"/>
        <v>44000</v>
      </c>
      <c r="V18" s="5"/>
      <c r="W18" s="42"/>
      <c r="X18" s="43">
        <f t="shared" si="9"/>
        <v>26000</v>
      </c>
      <c r="Y18" s="44">
        <f t="shared" si="10"/>
        <v>0</v>
      </c>
      <c r="Z18" s="44">
        <f t="shared" si="11"/>
        <v>18000</v>
      </c>
      <c r="AA18" s="2"/>
      <c r="AB18" s="2"/>
      <c r="AC18" s="2"/>
      <c r="AD18" s="2"/>
      <c r="AE18" s="2"/>
    </row>
    <row r="19">
      <c r="A19" s="45">
        <v>12.0</v>
      </c>
      <c r="B19" s="33">
        <v>44208.0</v>
      </c>
      <c r="C19" s="46" t="str">
        <f t="shared" si="1"/>
        <v>#REF!</v>
      </c>
      <c r="D19" s="35">
        <f t="shared" si="2"/>
        <v>4</v>
      </c>
      <c r="E19" s="47">
        <v>8000.0</v>
      </c>
      <c r="F19" s="35">
        <f t="shared" si="3"/>
        <v>8</v>
      </c>
      <c r="G19" s="47">
        <v>12000.0</v>
      </c>
      <c r="H19" s="35">
        <f t="shared" si="4"/>
        <v>7</v>
      </c>
      <c r="I19" s="47">
        <v>7000.0</v>
      </c>
      <c r="J19" s="37">
        <f t="shared" si="5"/>
        <v>0</v>
      </c>
      <c r="K19" s="48"/>
      <c r="L19" s="49"/>
      <c r="M19" s="48"/>
      <c r="N19" s="35">
        <f t="shared" si="6"/>
        <v>6</v>
      </c>
      <c r="O19" s="50">
        <v>12000.0</v>
      </c>
      <c r="P19" s="35">
        <f t="shared" si="7"/>
        <v>2</v>
      </c>
      <c r="Q19" s="47">
        <v>6000.0</v>
      </c>
      <c r="R19" s="47"/>
      <c r="S19" s="50"/>
      <c r="T19" s="50"/>
      <c r="U19" s="51">
        <f t="shared" si="8"/>
        <v>45000</v>
      </c>
      <c r="V19" s="5"/>
      <c r="W19" s="42"/>
      <c r="X19" s="43">
        <f t="shared" si="9"/>
        <v>27000</v>
      </c>
      <c r="Y19" s="44">
        <f t="shared" si="10"/>
        <v>0</v>
      </c>
      <c r="Z19" s="44">
        <f t="shared" si="11"/>
        <v>18000</v>
      </c>
      <c r="AA19" s="2"/>
      <c r="AB19" s="2"/>
      <c r="AC19" s="2"/>
      <c r="AD19" s="2"/>
      <c r="AE19" s="2"/>
    </row>
    <row r="20">
      <c r="A20" s="32">
        <v>13.0</v>
      </c>
      <c r="B20" s="33">
        <v>44209.0</v>
      </c>
      <c r="C20" s="46" t="str">
        <f t="shared" si="1"/>
        <v>#REF!</v>
      </c>
      <c r="D20" s="35">
        <f t="shared" si="2"/>
        <v>4</v>
      </c>
      <c r="E20" s="47">
        <v>8000.0</v>
      </c>
      <c r="F20" s="35">
        <f t="shared" si="3"/>
        <v>7</v>
      </c>
      <c r="G20" s="47">
        <v>10500.0</v>
      </c>
      <c r="H20" s="35">
        <f t="shared" si="4"/>
        <v>6</v>
      </c>
      <c r="I20" s="47">
        <v>6000.0</v>
      </c>
      <c r="J20" s="37">
        <f t="shared" si="5"/>
        <v>0</v>
      </c>
      <c r="K20" s="48"/>
      <c r="L20" s="49"/>
      <c r="M20" s="48"/>
      <c r="N20" s="35">
        <f t="shared" si="6"/>
        <v>7</v>
      </c>
      <c r="O20" s="50">
        <v>14000.0</v>
      </c>
      <c r="P20" s="35">
        <f t="shared" si="7"/>
        <v>2</v>
      </c>
      <c r="Q20" s="47">
        <v>6000.0</v>
      </c>
      <c r="R20" s="47"/>
      <c r="S20" s="50"/>
      <c r="T20" s="50"/>
      <c r="U20" s="51">
        <f t="shared" si="8"/>
        <v>44500</v>
      </c>
      <c r="V20" s="5"/>
      <c r="W20" s="42"/>
      <c r="X20" s="43">
        <f t="shared" si="9"/>
        <v>24500</v>
      </c>
      <c r="Y20" s="44">
        <f t="shared" si="10"/>
        <v>0</v>
      </c>
      <c r="Z20" s="44">
        <f t="shared" si="11"/>
        <v>20000</v>
      </c>
      <c r="AA20" s="2"/>
      <c r="AB20" s="2"/>
      <c r="AC20" s="2"/>
      <c r="AD20" s="2"/>
      <c r="AE20" s="2"/>
    </row>
    <row r="21" ht="15.75" customHeight="1">
      <c r="A21" s="45">
        <v>14.0</v>
      </c>
      <c r="B21" s="33">
        <v>44210.0</v>
      </c>
      <c r="C21" s="46" t="str">
        <f t="shared" si="1"/>
        <v>#REF!</v>
      </c>
      <c r="D21" s="35">
        <f t="shared" si="2"/>
        <v>4</v>
      </c>
      <c r="E21" s="47">
        <v>8000.0</v>
      </c>
      <c r="F21" s="35">
        <f t="shared" si="3"/>
        <v>8</v>
      </c>
      <c r="G21" s="47">
        <v>12000.0</v>
      </c>
      <c r="H21" s="35">
        <f t="shared" si="4"/>
        <v>7</v>
      </c>
      <c r="I21" s="47">
        <v>7000.0</v>
      </c>
      <c r="J21" s="37">
        <f t="shared" si="5"/>
        <v>0</v>
      </c>
      <c r="K21" s="48"/>
      <c r="L21" s="49"/>
      <c r="M21" s="48"/>
      <c r="N21" s="35">
        <f t="shared" si="6"/>
        <v>7</v>
      </c>
      <c r="O21" s="50">
        <v>14000.0</v>
      </c>
      <c r="P21" s="35">
        <f t="shared" si="7"/>
        <v>1</v>
      </c>
      <c r="Q21" s="47">
        <v>3000.0</v>
      </c>
      <c r="R21" s="47"/>
      <c r="S21" s="50"/>
      <c r="T21" s="50"/>
      <c r="U21" s="51">
        <f t="shared" si="8"/>
        <v>44000</v>
      </c>
      <c r="V21" s="5"/>
      <c r="W21" s="42"/>
      <c r="X21" s="43">
        <f t="shared" si="9"/>
        <v>27000</v>
      </c>
      <c r="Y21" s="44">
        <f t="shared" si="10"/>
        <v>0</v>
      </c>
      <c r="Z21" s="44">
        <f t="shared" si="11"/>
        <v>17000</v>
      </c>
      <c r="AA21" s="2"/>
      <c r="AB21" s="2"/>
      <c r="AC21" s="2"/>
      <c r="AD21" s="2"/>
      <c r="AE21" s="2"/>
    </row>
    <row r="22" ht="15.75" customHeight="1">
      <c r="A22" s="32">
        <v>15.0</v>
      </c>
      <c r="B22" s="33">
        <v>44211.0</v>
      </c>
      <c r="C22" s="46" t="str">
        <f t="shared" si="1"/>
        <v>#REF!</v>
      </c>
      <c r="D22" s="35">
        <f t="shared" si="2"/>
        <v>4</v>
      </c>
      <c r="E22" s="47">
        <v>8000.0</v>
      </c>
      <c r="F22" s="35">
        <f t="shared" si="3"/>
        <v>8</v>
      </c>
      <c r="G22" s="47">
        <v>12000.0</v>
      </c>
      <c r="H22" s="35">
        <f t="shared" si="4"/>
        <v>7</v>
      </c>
      <c r="I22" s="47">
        <v>7000.0</v>
      </c>
      <c r="J22" s="37">
        <f t="shared" si="5"/>
        <v>0</v>
      </c>
      <c r="K22" s="48"/>
      <c r="L22" s="49"/>
      <c r="M22" s="48"/>
      <c r="N22" s="35">
        <f t="shared" si="6"/>
        <v>6</v>
      </c>
      <c r="O22" s="50">
        <v>12000.0</v>
      </c>
      <c r="P22" s="35">
        <f t="shared" si="7"/>
        <v>1</v>
      </c>
      <c r="Q22" s="47">
        <v>3000.0</v>
      </c>
      <c r="R22" s="47"/>
      <c r="S22" s="50"/>
      <c r="T22" s="50"/>
      <c r="U22" s="51">
        <f t="shared" si="8"/>
        <v>42000</v>
      </c>
      <c r="V22" s="5"/>
      <c r="W22" s="42"/>
      <c r="X22" s="43">
        <f t="shared" si="9"/>
        <v>27000</v>
      </c>
      <c r="Y22" s="44">
        <f t="shared" si="10"/>
        <v>0</v>
      </c>
      <c r="Z22" s="44">
        <f t="shared" si="11"/>
        <v>15000</v>
      </c>
      <c r="AA22" s="2"/>
      <c r="AB22" s="2"/>
      <c r="AC22" s="2"/>
      <c r="AD22" s="2"/>
      <c r="AE22" s="2"/>
      <c r="AF22" s="52"/>
      <c r="AG22" s="52"/>
      <c r="AH22" s="52"/>
    </row>
    <row r="23" ht="15.75" customHeight="1">
      <c r="A23" s="45">
        <v>16.0</v>
      </c>
      <c r="B23" s="33">
        <v>44212.0</v>
      </c>
      <c r="C23" s="46" t="str">
        <f t="shared" si="1"/>
        <v>#REF!</v>
      </c>
      <c r="D23" s="35">
        <f t="shared" si="2"/>
        <v>4</v>
      </c>
      <c r="E23" s="47">
        <v>8000.0</v>
      </c>
      <c r="F23" s="35">
        <f t="shared" si="3"/>
        <v>7</v>
      </c>
      <c r="G23" s="47">
        <v>10500.0</v>
      </c>
      <c r="H23" s="35">
        <f t="shared" si="4"/>
        <v>8</v>
      </c>
      <c r="I23" s="47">
        <v>8000.0</v>
      </c>
      <c r="J23" s="37">
        <f t="shared" si="5"/>
        <v>0</v>
      </c>
      <c r="K23" s="48"/>
      <c r="L23" s="49"/>
      <c r="M23" s="48"/>
      <c r="N23" s="35">
        <f t="shared" si="6"/>
        <v>6</v>
      </c>
      <c r="O23" s="50">
        <v>12000.0</v>
      </c>
      <c r="P23" s="35">
        <f t="shared" si="7"/>
        <v>1</v>
      </c>
      <c r="Q23" s="47">
        <v>3000.0</v>
      </c>
      <c r="R23" s="47"/>
      <c r="S23" s="50"/>
      <c r="T23" s="50"/>
      <c r="U23" s="51">
        <f t="shared" si="8"/>
        <v>41500</v>
      </c>
      <c r="V23" s="5"/>
      <c r="W23" s="42"/>
      <c r="X23" s="43">
        <f t="shared" si="9"/>
        <v>26500</v>
      </c>
      <c r="Y23" s="44">
        <f t="shared" si="10"/>
        <v>0</v>
      </c>
      <c r="Z23" s="44">
        <f t="shared" si="11"/>
        <v>15000</v>
      </c>
      <c r="AA23" s="2"/>
      <c r="AB23" s="2"/>
      <c r="AC23" s="2"/>
      <c r="AD23" s="2"/>
      <c r="AE23" s="2"/>
      <c r="AF23" s="52"/>
      <c r="AG23" s="52"/>
      <c r="AH23" s="52"/>
    </row>
    <row r="24" ht="15.75" customHeight="1">
      <c r="A24" s="32">
        <v>17.0</v>
      </c>
      <c r="B24" s="33">
        <v>44213.0</v>
      </c>
      <c r="C24" s="46" t="str">
        <f t="shared" si="1"/>
        <v>#REF!</v>
      </c>
      <c r="D24" s="35">
        <f t="shared" si="2"/>
        <v>4</v>
      </c>
      <c r="E24" s="47">
        <v>8000.0</v>
      </c>
      <c r="F24" s="35">
        <f t="shared" si="3"/>
        <v>7</v>
      </c>
      <c r="G24" s="47">
        <v>10500.0</v>
      </c>
      <c r="H24" s="35">
        <f t="shared" si="4"/>
        <v>6</v>
      </c>
      <c r="I24" s="47">
        <v>6000.0</v>
      </c>
      <c r="J24" s="37">
        <f t="shared" si="5"/>
        <v>0</v>
      </c>
      <c r="K24" s="48"/>
      <c r="L24" s="49"/>
      <c r="M24" s="48"/>
      <c r="N24" s="35">
        <f t="shared" si="6"/>
        <v>6</v>
      </c>
      <c r="O24" s="50">
        <v>12000.0</v>
      </c>
      <c r="P24" s="35">
        <f t="shared" si="7"/>
        <v>2</v>
      </c>
      <c r="Q24" s="47">
        <v>6000.0</v>
      </c>
      <c r="R24" s="47"/>
      <c r="S24" s="50"/>
      <c r="T24" s="50"/>
      <c r="U24" s="51">
        <f t="shared" si="8"/>
        <v>42500</v>
      </c>
      <c r="V24" s="5"/>
      <c r="W24" s="42"/>
      <c r="X24" s="43">
        <f t="shared" si="9"/>
        <v>24500</v>
      </c>
      <c r="Y24" s="44">
        <f t="shared" si="10"/>
        <v>0</v>
      </c>
      <c r="Z24" s="44">
        <f t="shared" si="11"/>
        <v>18000</v>
      </c>
      <c r="AA24" s="53"/>
      <c r="AB24" s="53"/>
      <c r="AC24" s="53"/>
      <c r="AD24" s="53"/>
      <c r="AE24" s="53"/>
      <c r="AF24" s="54"/>
      <c r="AG24" s="54"/>
      <c r="AH24" s="54"/>
    </row>
    <row r="25" ht="15.75" customHeight="1">
      <c r="A25" s="45">
        <v>18.0</v>
      </c>
      <c r="B25" s="33">
        <v>44214.0</v>
      </c>
      <c r="C25" s="46" t="str">
        <f t="shared" si="1"/>
        <v>#REF!</v>
      </c>
      <c r="D25" s="35">
        <f t="shared" si="2"/>
        <v>4</v>
      </c>
      <c r="E25" s="47">
        <v>8000.0</v>
      </c>
      <c r="F25" s="35">
        <f t="shared" si="3"/>
        <v>8</v>
      </c>
      <c r="G25" s="47">
        <v>12000.0</v>
      </c>
      <c r="H25" s="35">
        <f t="shared" si="4"/>
        <v>7</v>
      </c>
      <c r="I25" s="47">
        <v>7000.0</v>
      </c>
      <c r="J25" s="37">
        <f t="shared" si="5"/>
        <v>0</v>
      </c>
      <c r="K25" s="48"/>
      <c r="L25" s="49"/>
      <c r="M25" s="48"/>
      <c r="N25" s="35">
        <f t="shared" si="6"/>
        <v>6</v>
      </c>
      <c r="O25" s="50">
        <v>12000.0</v>
      </c>
      <c r="P25" s="35">
        <f t="shared" si="7"/>
        <v>1</v>
      </c>
      <c r="Q25" s="47">
        <v>3000.0</v>
      </c>
      <c r="R25" s="47"/>
      <c r="S25" s="50"/>
      <c r="T25" s="50"/>
      <c r="U25" s="51">
        <f t="shared" si="8"/>
        <v>42000</v>
      </c>
      <c r="V25" s="5"/>
      <c r="W25" s="42"/>
      <c r="X25" s="43">
        <f t="shared" si="9"/>
        <v>27000</v>
      </c>
      <c r="Y25" s="44">
        <f t="shared" si="10"/>
        <v>0</v>
      </c>
      <c r="Z25" s="44">
        <f t="shared" si="11"/>
        <v>15000</v>
      </c>
      <c r="AA25" s="2"/>
      <c r="AB25" s="2"/>
      <c r="AC25" s="2"/>
      <c r="AD25" s="2"/>
      <c r="AE25" s="2"/>
    </row>
    <row r="26" ht="15.75" customHeight="1">
      <c r="A26" s="32">
        <v>19.0</v>
      </c>
      <c r="B26" s="33">
        <v>44215.0</v>
      </c>
      <c r="C26" s="46" t="str">
        <f t="shared" si="1"/>
        <v>#REF!</v>
      </c>
      <c r="D26" s="35">
        <f t="shared" si="2"/>
        <v>4</v>
      </c>
      <c r="E26" s="47">
        <v>8000.0</v>
      </c>
      <c r="F26" s="35">
        <f t="shared" si="3"/>
        <v>7</v>
      </c>
      <c r="G26" s="47">
        <v>10500.0</v>
      </c>
      <c r="H26" s="35">
        <f t="shared" si="4"/>
        <v>7</v>
      </c>
      <c r="I26" s="47">
        <v>7000.0</v>
      </c>
      <c r="J26" s="37">
        <f t="shared" si="5"/>
        <v>0</v>
      </c>
      <c r="K26" s="48"/>
      <c r="L26" s="49"/>
      <c r="M26" s="48"/>
      <c r="N26" s="35">
        <f t="shared" si="6"/>
        <v>6</v>
      </c>
      <c r="O26" s="50">
        <v>12000.0</v>
      </c>
      <c r="P26" s="35">
        <f t="shared" si="7"/>
        <v>2</v>
      </c>
      <c r="Q26" s="47">
        <v>6000.0</v>
      </c>
      <c r="R26" s="47"/>
      <c r="S26" s="50"/>
      <c r="T26" s="50"/>
      <c r="U26" s="51">
        <f t="shared" si="8"/>
        <v>43500</v>
      </c>
      <c r="V26" s="5"/>
      <c r="W26" s="42"/>
      <c r="X26" s="43">
        <f t="shared" si="9"/>
        <v>25500</v>
      </c>
      <c r="Y26" s="44">
        <f t="shared" si="10"/>
        <v>0</v>
      </c>
      <c r="Z26" s="44">
        <f t="shared" si="11"/>
        <v>18000</v>
      </c>
      <c r="AA26" s="2"/>
      <c r="AB26" s="2"/>
      <c r="AC26" s="2"/>
      <c r="AD26" s="2"/>
      <c r="AE26" s="2"/>
    </row>
    <row r="27" ht="15.75" customHeight="1">
      <c r="A27" s="45">
        <v>20.0</v>
      </c>
      <c r="B27" s="33">
        <v>44216.0</v>
      </c>
      <c r="C27" s="46" t="str">
        <f t="shared" si="1"/>
        <v>#REF!</v>
      </c>
      <c r="D27" s="35">
        <f t="shared" si="2"/>
        <v>4</v>
      </c>
      <c r="E27" s="47">
        <v>8000.0</v>
      </c>
      <c r="F27" s="35">
        <f t="shared" si="3"/>
        <v>8</v>
      </c>
      <c r="G27" s="47">
        <v>12000.0</v>
      </c>
      <c r="H27" s="35">
        <f t="shared" si="4"/>
        <v>7</v>
      </c>
      <c r="I27" s="47">
        <v>7000.0</v>
      </c>
      <c r="J27" s="37">
        <f t="shared" si="5"/>
        <v>0</v>
      </c>
      <c r="K27" s="48"/>
      <c r="L27" s="49"/>
      <c r="M27" s="48"/>
      <c r="N27" s="35">
        <f t="shared" si="6"/>
        <v>6</v>
      </c>
      <c r="O27" s="50">
        <v>12000.0</v>
      </c>
      <c r="P27" s="35">
        <f t="shared" si="7"/>
        <v>1</v>
      </c>
      <c r="Q27" s="47">
        <v>3000.0</v>
      </c>
      <c r="R27" s="47"/>
      <c r="S27" s="50"/>
      <c r="T27" s="50"/>
      <c r="U27" s="51">
        <f t="shared" si="8"/>
        <v>42000</v>
      </c>
      <c r="V27" s="5"/>
      <c r="W27" s="42"/>
      <c r="X27" s="43">
        <f t="shared" si="9"/>
        <v>27000</v>
      </c>
      <c r="Y27" s="44">
        <f t="shared" si="10"/>
        <v>0</v>
      </c>
      <c r="Z27" s="44">
        <f t="shared" si="11"/>
        <v>15000</v>
      </c>
      <c r="AA27" s="2"/>
      <c r="AB27" s="2"/>
      <c r="AC27" s="2"/>
      <c r="AD27" s="2"/>
      <c r="AE27" s="43">
        <v>20000.0</v>
      </c>
    </row>
    <row r="28" ht="15.75" customHeight="1">
      <c r="A28" s="32">
        <v>21.0</v>
      </c>
      <c r="B28" s="33">
        <v>44217.0</v>
      </c>
      <c r="C28" s="34" t="str">
        <f t="shared" si="1"/>
        <v>#REF!</v>
      </c>
      <c r="D28" s="35">
        <f t="shared" si="2"/>
        <v>4</v>
      </c>
      <c r="E28" s="36">
        <v>8000.0</v>
      </c>
      <c r="F28" s="35">
        <f t="shared" si="3"/>
        <v>8</v>
      </c>
      <c r="G28" s="36">
        <v>12000.0</v>
      </c>
      <c r="H28" s="35">
        <f t="shared" si="4"/>
        <v>6</v>
      </c>
      <c r="I28" s="36">
        <v>6000.0</v>
      </c>
      <c r="J28" s="37">
        <f t="shared" si="5"/>
        <v>0</v>
      </c>
      <c r="K28" s="38"/>
      <c r="L28" s="39"/>
      <c r="M28" s="38"/>
      <c r="N28" s="35">
        <f t="shared" si="6"/>
        <v>6</v>
      </c>
      <c r="O28" s="40">
        <v>12000.0</v>
      </c>
      <c r="P28" s="35">
        <f t="shared" si="7"/>
        <v>1</v>
      </c>
      <c r="Q28" s="36">
        <v>3000.0</v>
      </c>
      <c r="R28" s="36"/>
      <c r="S28" s="40"/>
      <c r="T28" s="40"/>
      <c r="U28" s="41">
        <f t="shared" si="8"/>
        <v>41000</v>
      </c>
      <c r="V28" s="5"/>
      <c r="W28" s="42"/>
      <c r="X28" s="43">
        <f t="shared" si="9"/>
        <v>26000</v>
      </c>
      <c r="Y28" s="44">
        <f t="shared" si="10"/>
        <v>0</v>
      </c>
      <c r="Z28" s="44">
        <f t="shared" si="11"/>
        <v>15000</v>
      </c>
      <c r="AA28" s="2"/>
      <c r="AB28" s="2"/>
      <c r="AC28" s="2"/>
      <c r="AD28" s="2"/>
      <c r="AE28" s="43">
        <v>20500.0</v>
      </c>
    </row>
    <row r="29" ht="15.75" customHeight="1">
      <c r="A29" s="45">
        <v>22.0</v>
      </c>
      <c r="B29" s="33">
        <v>44218.0</v>
      </c>
      <c r="C29" s="46" t="str">
        <f t="shared" si="1"/>
        <v>#REF!</v>
      </c>
      <c r="D29" s="35">
        <f t="shared" si="2"/>
        <v>4</v>
      </c>
      <c r="E29" s="47">
        <v>8000.0</v>
      </c>
      <c r="F29" s="35">
        <f t="shared" si="3"/>
        <v>8</v>
      </c>
      <c r="G29" s="47">
        <v>12000.0</v>
      </c>
      <c r="H29" s="35">
        <f t="shared" si="4"/>
        <v>5</v>
      </c>
      <c r="I29" s="47">
        <v>5000.0</v>
      </c>
      <c r="J29" s="37">
        <f t="shared" si="5"/>
        <v>0</v>
      </c>
      <c r="K29" s="48"/>
      <c r="L29" s="49"/>
      <c r="M29" s="48"/>
      <c r="N29" s="35">
        <f t="shared" si="6"/>
        <v>6</v>
      </c>
      <c r="O29" s="50">
        <v>12000.0</v>
      </c>
      <c r="P29" s="35">
        <f t="shared" si="7"/>
        <v>1</v>
      </c>
      <c r="Q29" s="47">
        <v>3000.0</v>
      </c>
      <c r="R29" s="47"/>
      <c r="S29" s="50"/>
      <c r="T29" s="50"/>
      <c r="U29" s="51">
        <f t="shared" si="8"/>
        <v>40000</v>
      </c>
      <c r="V29" s="5"/>
      <c r="W29" s="42"/>
      <c r="X29" s="43">
        <f t="shared" si="9"/>
        <v>25000</v>
      </c>
      <c r="Y29" s="44">
        <f t="shared" si="10"/>
        <v>0</v>
      </c>
      <c r="Z29" s="44">
        <f t="shared" si="11"/>
        <v>15000</v>
      </c>
      <c r="AA29" s="2"/>
      <c r="AB29" s="2"/>
      <c r="AC29" s="2"/>
      <c r="AD29" s="2"/>
      <c r="AE29" s="43">
        <v>136000.0</v>
      </c>
    </row>
    <row r="30" ht="15.75" customHeight="1">
      <c r="A30" s="32">
        <v>23.0</v>
      </c>
      <c r="B30" s="33">
        <v>44219.0</v>
      </c>
      <c r="C30" s="46" t="str">
        <f t="shared" si="1"/>
        <v>#REF!</v>
      </c>
      <c r="D30" s="35">
        <f t="shared" si="2"/>
        <v>4</v>
      </c>
      <c r="E30" s="47">
        <v>8000.0</v>
      </c>
      <c r="F30" s="35">
        <f t="shared" si="3"/>
        <v>8</v>
      </c>
      <c r="G30" s="47">
        <v>12000.0</v>
      </c>
      <c r="H30" s="35">
        <f t="shared" si="4"/>
        <v>6</v>
      </c>
      <c r="I30" s="47">
        <v>6000.0</v>
      </c>
      <c r="J30" s="37">
        <f t="shared" si="5"/>
        <v>0</v>
      </c>
      <c r="K30" s="48"/>
      <c r="L30" s="49"/>
      <c r="M30" s="48"/>
      <c r="N30" s="35">
        <f t="shared" si="6"/>
        <v>6</v>
      </c>
      <c r="O30" s="50">
        <v>12000.0</v>
      </c>
      <c r="P30" s="35">
        <f t="shared" si="7"/>
        <v>1</v>
      </c>
      <c r="Q30" s="47">
        <v>3000.0</v>
      </c>
      <c r="R30" s="47"/>
      <c r="S30" s="50"/>
      <c r="T30" s="50"/>
      <c r="U30" s="51">
        <f t="shared" si="8"/>
        <v>41000</v>
      </c>
      <c r="V30" s="5"/>
      <c r="W30" s="42"/>
      <c r="X30" s="43">
        <f t="shared" si="9"/>
        <v>26000</v>
      </c>
      <c r="Y30" s="44">
        <f t="shared" si="10"/>
        <v>0</v>
      </c>
      <c r="Z30" s="44">
        <f t="shared" si="11"/>
        <v>15000</v>
      </c>
      <c r="AA30" s="55"/>
      <c r="AB30" s="55"/>
      <c r="AC30" s="55"/>
      <c r="AD30" s="55"/>
      <c r="AE30" s="43">
        <v>666000.0</v>
      </c>
      <c r="AF30" s="56"/>
      <c r="AG30" s="56"/>
      <c r="AH30" s="56"/>
    </row>
    <row r="31" ht="15.75" customHeight="1">
      <c r="A31" s="45">
        <v>24.0</v>
      </c>
      <c r="B31" s="33">
        <v>44220.0</v>
      </c>
      <c r="C31" s="46" t="str">
        <f t="shared" si="1"/>
        <v>#REF!</v>
      </c>
      <c r="D31" s="35">
        <f t="shared" si="2"/>
        <v>4</v>
      </c>
      <c r="E31" s="47">
        <v>8000.0</v>
      </c>
      <c r="F31" s="35">
        <f t="shared" si="3"/>
        <v>7</v>
      </c>
      <c r="G31" s="47">
        <v>10500.0</v>
      </c>
      <c r="H31" s="35">
        <f t="shared" si="4"/>
        <v>5</v>
      </c>
      <c r="I31" s="47">
        <v>5000.0</v>
      </c>
      <c r="J31" s="37">
        <f t="shared" si="5"/>
        <v>0</v>
      </c>
      <c r="K31" s="48"/>
      <c r="L31" s="49"/>
      <c r="M31" s="48"/>
      <c r="N31" s="35">
        <f t="shared" si="6"/>
        <v>6</v>
      </c>
      <c r="O31" s="50">
        <v>12000.0</v>
      </c>
      <c r="P31" s="35">
        <f t="shared" si="7"/>
        <v>2</v>
      </c>
      <c r="Q31" s="47">
        <v>6000.0</v>
      </c>
      <c r="R31" s="47"/>
      <c r="S31" s="50"/>
      <c r="T31" s="50"/>
      <c r="U31" s="51">
        <f t="shared" si="8"/>
        <v>41500</v>
      </c>
      <c r="V31" s="5"/>
      <c r="W31" s="42"/>
      <c r="X31" s="43">
        <f t="shared" si="9"/>
        <v>23500</v>
      </c>
      <c r="Y31" s="44">
        <f t="shared" si="10"/>
        <v>0</v>
      </c>
      <c r="Z31" s="44">
        <f t="shared" si="11"/>
        <v>18000</v>
      </c>
      <c r="AA31" s="2"/>
      <c r="AB31" s="2"/>
      <c r="AC31" s="2"/>
      <c r="AD31" s="2"/>
      <c r="AE31" s="43">
        <v>47000.0</v>
      </c>
    </row>
    <row r="32" ht="15.75" customHeight="1">
      <c r="A32" s="32">
        <v>25.0</v>
      </c>
      <c r="B32" s="33">
        <v>44221.0</v>
      </c>
      <c r="C32" s="46" t="str">
        <f t="shared" si="1"/>
        <v>#REF!</v>
      </c>
      <c r="D32" s="35">
        <f t="shared" si="2"/>
        <v>4</v>
      </c>
      <c r="E32" s="47">
        <v>8000.0</v>
      </c>
      <c r="F32" s="35">
        <f t="shared" si="3"/>
        <v>7</v>
      </c>
      <c r="G32" s="47">
        <v>10500.0</v>
      </c>
      <c r="H32" s="35">
        <f t="shared" si="4"/>
        <v>6</v>
      </c>
      <c r="I32" s="47">
        <v>6000.0</v>
      </c>
      <c r="J32" s="37">
        <f t="shared" si="5"/>
        <v>0</v>
      </c>
      <c r="K32" s="48"/>
      <c r="L32" s="49"/>
      <c r="M32" s="48"/>
      <c r="N32" s="35">
        <f t="shared" si="6"/>
        <v>6</v>
      </c>
      <c r="O32" s="50">
        <v>12000.0</v>
      </c>
      <c r="P32" s="35">
        <f t="shared" si="7"/>
        <v>2</v>
      </c>
      <c r="Q32" s="47">
        <v>6000.0</v>
      </c>
      <c r="R32" s="47"/>
      <c r="S32" s="50"/>
      <c r="T32" s="50"/>
      <c r="U32" s="51">
        <f t="shared" si="8"/>
        <v>42500</v>
      </c>
      <c r="V32" s="5"/>
      <c r="W32" s="42"/>
      <c r="X32" s="43">
        <f t="shared" si="9"/>
        <v>24500</v>
      </c>
      <c r="Y32" s="44">
        <f t="shared" si="10"/>
        <v>0</v>
      </c>
      <c r="Z32" s="44">
        <f t="shared" si="11"/>
        <v>18000</v>
      </c>
      <c r="AA32" s="55"/>
      <c r="AB32" s="55"/>
      <c r="AC32" s="55"/>
      <c r="AD32" s="55"/>
      <c r="AE32" s="43">
        <v>42500.0</v>
      </c>
      <c r="AF32" s="56"/>
      <c r="AG32" s="56"/>
      <c r="AH32" s="56"/>
    </row>
    <row r="33" ht="15.75" customHeight="1">
      <c r="A33" s="45">
        <v>26.0</v>
      </c>
      <c r="B33" s="33">
        <v>44222.0</v>
      </c>
      <c r="C33" s="46" t="str">
        <f t="shared" si="1"/>
        <v>#REF!</v>
      </c>
      <c r="D33" s="35">
        <f t="shared" si="2"/>
        <v>4</v>
      </c>
      <c r="E33" s="47">
        <v>8000.0</v>
      </c>
      <c r="F33" s="35">
        <f t="shared" si="3"/>
        <v>7</v>
      </c>
      <c r="G33" s="47">
        <v>10500.0</v>
      </c>
      <c r="H33" s="35">
        <f t="shared" si="4"/>
        <v>7</v>
      </c>
      <c r="I33" s="47">
        <v>7000.0</v>
      </c>
      <c r="J33" s="37">
        <f t="shared" si="5"/>
        <v>0</v>
      </c>
      <c r="K33" s="48"/>
      <c r="L33" s="49"/>
      <c r="M33" s="48"/>
      <c r="N33" s="35">
        <f t="shared" si="6"/>
        <v>6</v>
      </c>
      <c r="O33" s="50">
        <v>12000.0</v>
      </c>
      <c r="P33" s="35">
        <f t="shared" si="7"/>
        <v>2</v>
      </c>
      <c r="Q33" s="47">
        <v>6000.0</v>
      </c>
      <c r="R33" s="47"/>
      <c r="S33" s="50"/>
      <c r="T33" s="50"/>
      <c r="U33" s="51">
        <f t="shared" si="8"/>
        <v>43500</v>
      </c>
      <c r="V33" s="5"/>
      <c r="W33" s="42"/>
      <c r="X33" s="43">
        <f t="shared" si="9"/>
        <v>25500</v>
      </c>
      <c r="Y33" s="44">
        <f t="shared" si="10"/>
        <v>0</v>
      </c>
      <c r="Z33" s="44">
        <f t="shared" si="11"/>
        <v>18000</v>
      </c>
      <c r="AA33" s="2"/>
      <c r="AB33" s="2"/>
      <c r="AC33" s="2"/>
      <c r="AD33" s="2"/>
      <c r="AE33" s="43">
        <v>752000.0</v>
      </c>
    </row>
    <row r="34" ht="15.75" customHeight="1">
      <c r="A34" s="32">
        <v>27.0</v>
      </c>
      <c r="B34" s="33">
        <v>44223.0</v>
      </c>
      <c r="C34" s="46" t="str">
        <f t="shared" si="1"/>
        <v>#REF!</v>
      </c>
      <c r="D34" s="35">
        <f t="shared" si="2"/>
        <v>4</v>
      </c>
      <c r="E34" s="47">
        <v>8000.0</v>
      </c>
      <c r="F34" s="35">
        <f t="shared" si="3"/>
        <v>7</v>
      </c>
      <c r="G34" s="47">
        <v>10500.0</v>
      </c>
      <c r="H34" s="35">
        <f t="shared" si="4"/>
        <v>7</v>
      </c>
      <c r="I34" s="47">
        <v>7000.0</v>
      </c>
      <c r="J34" s="37">
        <f t="shared" si="5"/>
        <v>0</v>
      </c>
      <c r="K34" s="48"/>
      <c r="L34" s="49"/>
      <c r="M34" s="48"/>
      <c r="N34" s="35">
        <f t="shared" si="6"/>
        <v>5</v>
      </c>
      <c r="O34" s="50">
        <v>10000.0</v>
      </c>
      <c r="P34" s="35">
        <f t="shared" si="7"/>
        <v>2</v>
      </c>
      <c r="Q34" s="47">
        <v>6000.0</v>
      </c>
      <c r="R34" s="47"/>
      <c r="S34" s="50"/>
      <c r="T34" s="50"/>
      <c r="U34" s="51">
        <f t="shared" si="8"/>
        <v>41500</v>
      </c>
      <c r="V34" s="5"/>
      <c r="W34" s="42"/>
      <c r="X34" s="43">
        <f t="shared" si="9"/>
        <v>25500</v>
      </c>
      <c r="Y34" s="44">
        <f t="shared" si="10"/>
        <v>0</v>
      </c>
      <c r="Z34" s="44">
        <f t="shared" si="11"/>
        <v>16000</v>
      </c>
      <c r="AA34" s="43">
        <f>T39+R39</f>
        <v>1440000</v>
      </c>
      <c r="AB34" s="2"/>
      <c r="AC34" s="2"/>
      <c r="AD34" s="2"/>
      <c r="AE34" s="43">
        <v>41500.0</v>
      </c>
    </row>
    <row r="35" ht="15.75" customHeight="1">
      <c r="A35" s="45">
        <v>28.0</v>
      </c>
      <c r="B35" s="33">
        <v>44224.0</v>
      </c>
      <c r="C35" s="46" t="str">
        <f t="shared" si="1"/>
        <v>#REF!</v>
      </c>
      <c r="D35" s="35">
        <f t="shared" si="2"/>
        <v>4</v>
      </c>
      <c r="E35" s="47">
        <v>8000.0</v>
      </c>
      <c r="F35" s="35">
        <f t="shared" si="3"/>
        <v>8</v>
      </c>
      <c r="G35" s="47">
        <v>12000.0</v>
      </c>
      <c r="H35" s="35">
        <f t="shared" si="4"/>
        <v>7</v>
      </c>
      <c r="I35" s="47">
        <v>7000.0</v>
      </c>
      <c r="J35" s="37">
        <f t="shared" si="5"/>
        <v>0</v>
      </c>
      <c r="K35" s="48"/>
      <c r="L35" s="49"/>
      <c r="M35" s="48"/>
      <c r="N35" s="35">
        <f t="shared" si="6"/>
        <v>6</v>
      </c>
      <c r="O35" s="50">
        <v>12000.0</v>
      </c>
      <c r="P35" s="35">
        <f t="shared" si="7"/>
        <v>1</v>
      </c>
      <c r="Q35" s="47">
        <v>3000.0</v>
      </c>
      <c r="R35" s="47"/>
      <c r="S35" s="50"/>
      <c r="T35" s="50"/>
      <c r="U35" s="51">
        <f t="shared" si="8"/>
        <v>42000</v>
      </c>
      <c r="V35" s="5"/>
      <c r="W35" s="42"/>
      <c r="X35" s="43">
        <f t="shared" si="9"/>
        <v>27000</v>
      </c>
      <c r="Y35" s="44">
        <f t="shared" si="10"/>
        <v>0</v>
      </c>
      <c r="Z35" s="44">
        <f t="shared" si="11"/>
        <v>15000</v>
      </c>
      <c r="AA35" s="2"/>
      <c r="AB35" s="2"/>
      <c r="AC35" s="2"/>
      <c r="AD35" s="2"/>
      <c r="AE35" s="43"/>
    </row>
    <row r="36" ht="15.75" customHeight="1">
      <c r="A36" s="32">
        <v>29.0</v>
      </c>
      <c r="B36" s="33">
        <v>44225.0</v>
      </c>
      <c r="C36" s="57" t="str">
        <f t="shared" si="1"/>
        <v>#REF!</v>
      </c>
      <c r="D36" s="35">
        <f t="shared" si="2"/>
        <v>4</v>
      </c>
      <c r="E36" s="47">
        <v>8000.0</v>
      </c>
      <c r="F36" s="35">
        <f t="shared" si="3"/>
        <v>8</v>
      </c>
      <c r="G36" s="47">
        <v>12000.0</v>
      </c>
      <c r="H36" s="35">
        <f t="shared" si="4"/>
        <v>5</v>
      </c>
      <c r="I36" s="47">
        <v>5000.0</v>
      </c>
      <c r="J36" s="58">
        <f t="shared" si="5"/>
        <v>0</v>
      </c>
      <c r="K36" s="59"/>
      <c r="L36" s="60"/>
      <c r="M36" s="59"/>
      <c r="N36" s="35">
        <f t="shared" si="6"/>
        <v>6</v>
      </c>
      <c r="O36" s="50">
        <v>12000.0</v>
      </c>
      <c r="P36" s="35">
        <f t="shared" si="7"/>
        <v>1</v>
      </c>
      <c r="Q36" s="47">
        <v>3000.0</v>
      </c>
      <c r="R36" s="47"/>
      <c r="S36" s="50"/>
      <c r="T36" s="50"/>
      <c r="U36" s="51">
        <f t="shared" si="8"/>
        <v>40000</v>
      </c>
      <c r="V36" s="61"/>
      <c r="W36" s="42"/>
      <c r="X36" s="43">
        <f t="shared" si="9"/>
        <v>25000</v>
      </c>
      <c r="Y36" s="44">
        <f t="shared" si="10"/>
        <v>0</v>
      </c>
      <c r="Z36" s="44">
        <f t="shared" si="11"/>
        <v>15000</v>
      </c>
      <c r="AA36" s="2"/>
      <c r="AB36" s="2"/>
      <c r="AC36" s="2"/>
      <c r="AD36" s="2"/>
      <c r="AE36" s="43"/>
      <c r="AF36" s="62"/>
      <c r="AG36" s="62"/>
      <c r="AH36" s="62"/>
    </row>
    <row r="37" ht="15.75" customHeight="1">
      <c r="A37" s="45">
        <v>30.0</v>
      </c>
      <c r="B37" s="33">
        <v>44226.0</v>
      </c>
      <c r="C37" s="46"/>
      <c r="D37" s="35">
        <f t="shared" si="2"/>
        <v>4</v>
      </c>
      <c r="E37" s="47">
        <v>8000.0</v>
      </c>
      <c r="F37" s="35">
        <f t="shared" si="3"/>
        <v>8</v>
      </c>
      <c r="G37" s="47">
        <v>12000.0</v>
      </c>
      <c r="H37" s="35">
        <f t="shared" si="4"/>
        <v>5</v>
      </c>
      <c r="I37" s="47">
        <v>5000.0</v>
      </c>
      <c r="J37" s="37">
        <f t="shared" si="5"/>
        <v>0</v>
      </c>
      <c r="K37" s="48"/>
      <c r="L37" s="49"/>
      <c r="M37" s="48"/>
      <c r="N37" s="35">
        <f t="shared" si="6"/>
        <v>6</v>
      </c>
      <c r="O37" s="50">
        <v>12000.0</v>
      </c>
      <c r="P37" s="35">
        <f t="shared" si="7"/>
        <v>1</v>
      </c>
      <c r="Q37" s="47">
        <v>3000.0</v>
      </c>
      <c r="R37" s="47">
        <v>540000.0</v>
      </c>
      <c r="S37" s="50"/>
      <c r="T37" s="50">
        <v>900000.0</v>
      </c>
      <c r="U37" s="51">
        <f t="shared" si="8"/>
        <v>1480000</v>
      </c>
      <c r="V37" s="5"/>
      <c r="W37" s="63">
        <f>SUM(R39:T39)</f>
        <v>1440000</v>
      </c>
      <c r="X37" s="43">
        <f t="shared" si="9"/>
        <v>25000</v>
      </c>
      <c r="Y37" s="44">
        <f t="shared" si="10"/>
        <v>1440000</v>
      </c>
      <c r="Z37" s="44">
        <f t="shared" si="11"/>
        <v>15000</v>
      </c>
      <c r="AA37" s="53"/>
      <c r="AB37" s="53"/>
      <c r="AC37" s="53"/>
      <c r="AD37" s="53"/>
      <c r="AE37" s="43">
        <f>SUM(AE27:AE34)</f>
        <v>1725500</v>
      </c>
      <c r="AF37" s="54"/>
      <c r="AG37" s="54"/>
      <c r="AH37" s="54"/>
    </row>
    <row r="38" ht="15.75" customHeight="1">
      <c r="A38" s="64">
        <v>31.0</v>
      </c>
      <c r="B38" s="65">
        <v>44227.0</v>
      </c>
      <c r="C38" s="66"/>
      <c r="D38" s="67">
        <f t="shared" si="2"/>
        <v>4</v>
      </c>
      <c r="E38" s="68">
        <v>8000.0</v>
      </c>
      <c r="F38" s="67">
        <f t="shared" si="3"/>
        <v>7</v>
      </c>
      <c r="G38" s="68">
        <v>10500.0</v>
      </c>
      <c r="H38" s="67">
        <f t="shared" si="4"/>
        <v>5</v>
      </c>
      <c r="I38" s="68">
        <v>5000.0</v>
      </c>
      <c r="J38" s="69"/>
      <c r="K38" s="68"/>
      <c r="L38" s="70"/>
      <c r="M38" s="68"/>
      <c r="N38" s="67">
        <f t="shared" si="6"/>
        <v>6</v>
      </c>
      <c r="O38" s="68">
        <v>12000.0</v>
      </c>
      <c r="P38" s="67">
        <f t="shared" si="7"/>
        <v>2</v>
      </c>
      <c r="Q38" s="68">
        <v>6000.0</v>
      </c>
      <c r="R38" s="71"/>
      <c r="S38" s="72"/>
      <c r="T38" s="72"/>
      <c r="U38" s="73">
        <f t="shared" si="8"/>
        <v>41500</v>
      </c>
      <c r="V38" s="5"/>
      <c r="W38" s="42"/>
      <c r="X38" s="43">
        <f t="shared" si="9"/>
        <v>23500</v>
      </c>
      <c r="Y38" s="44">
        <f t="shared" si="10"/>
        <v>0</v>
      </c>
      <c r="Z38" s="44">
        <f t="shared" si="11"/>
        <v>18000</v>
      </c>
      <c r="AA38" s="55"/>
      <c r="AB38" s="55"/>
      <c r="AC38" s="55"/>
      <c r="AD38" s="55"/>
      <c r="AE38" s="55"/>
      <c r="AF38" s="56"/>
      <c r="AG38" s="56"/>
      <c r="AH38" s="56"/>
    </row>
    <row r="39" ht="15.75" customHeight="1">
      <c r="A39" s="74" t="s">
        <v>15</v>
      </c>
      <c r="B39" s="75"/>
      <c r="C39" s="76"/>
      <c r="D39" s="77">
        <f t="shared" ref="D39:U39" si="12">SUM(D8:D38)</f>
        <v>135</v>
      </c>
      <c r="E39" s="78">
        <f t="shared" si="12"/>
        <v>270000</v>
      </c>
      <c r="F39" s="77">
        <f t="shared" si="12"/>
        <v>234</v>
      </c>
      <c r="G39" s="79">
        <f t="shared" si="12"/>
        <v>351000</v>
      </c>
      <c r="H39" s="77">
        <f t="shared" si="12"/>
        <v>189</v>
      </c>
      <c r="I39" s="79">
        <f t="shared" si="12"/>
        <v>189000</v>
      </c>
      <c r="J39" s="80">
        <f t="shared" si="12"/>
        <v>0</v>
      </c>
      <c r="K39" s="81">
        <f t="shared" si="12"/>
        <v>0</v>
      </c>
      <c r="L39" s="82">
        <f t="shared" si="12"/>
        <v>0</v>
      </c>
      <c r="M39" s="81">
        <f t="shared" si="12"/>
        <v>0</v>
      </c>
      <c r="N39" s="77">
        <f t="shared" si="12"/>
        <v>183</v>
      </c>
      <c r="O39" s="79">
        <f t="shared" si="12"/>
        <v>366000</v>
      </c>
      <c r="P39" s="77">
        <f t="shared" si="12"/>
        <v>50</v>
      </c>
      <c r="Q39" s="79">
        <f t="shared" si="12"/>
        <v>150000</v>
      </c>
      <c r="R39" s="79">
        <f t="shared" si="12"/>
        <v>540000</v>
      </c>
      <c r="S39" s="79">
        <f t="shared" si="12"/>
        <v>0</v>
      </c>
      <c r="T39" s="81">
        <f t="shared" si="12"/>
        <v>900000</v>
      </c>
      <c r="U39" s="81">
        <f t="shared" si="12"/>
        <v>2766000</v>
      </c>
      <c r="V39" s="5"/>
      <c r="W39" s="83">
        <f>SUM(U8:U38)</f>
        <v>2766000</v>
      </c>
      <c r="X39" s="43">
        <f t="shared" si="9"/>
        <v>810000</v>
      </c>
      <c r="Y39" s="44">
        <f t="shared" si="10"/>
        <v>1440000</v>
      </c>
      <c r="Z39" s="44">
        <f t="shared" si="11"/>
        <v>516000</v>
      </c>
      <c r="AA39" s="2"/>
      <c r="AB39" s="2"/>
      <c r="AC39" s="2"/>
      <c r="AD39" s="2"/>
      <c r="AE39" s="2"/>
    </row>
    <row r="40" ht="15.75" customHeight="1">
      <c r="A40" s="52"/>
      <c r="B40" s="52"/>
      <c r="C40" s="52"/>
      <c r="D40" s="52"/>
      <c r="E40" s="52"/>
      <c r="F40" s="5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"/>
      <c r="T40" s="52"/>
      <c r="U40" s="84"/>
      <c r="V40" s="52"/>
      <c r="W40" s="2"/>
      <c r="X40" s="2"/>
      <c r="Y40" s="2"/>
      <c r="Z40" s="2"/>
      <c r="AA40" s="2"/>
      <c r="AB40" s="2"/>
      <c r="AC40" s="2"/>
      <c r="AD40" s="2"/>
      <c r="AE40" s="2"/>
    </row>
    <row r="41" ht="15.7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85" t="s">
        <v>24</v>
      </c>
      <c r="S41" s="85"/>
      <c r="T41" s="85"/>
      <c r="U41" s="5"/>
      <c r="V41" s="52"/>
      <c r="W41" s="2"/>
      <c r="X41" s="2"/>
      <c r="Y41" s="2"/>
      <c r="Z41" s="2"/>
      <c r="AA41" s="2"/>
      <c r="AB41" s="2"/>
      <c r="AC41" s="2"/>
      <c r="AD41" s="2"/>
      <c r="AE41" s="2"/>
    </row>
    <row r="42" ht="15.7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86"/>
      <c r="S42" s="86"/>
      <c r="T42" s="86"/>
      <c r="U42" s="87"/>
      <c r="V42" s="52"/>
      <c r="W42" s="2"/>
      <c r="X42" s="2"/>
      <c r="Y42" s="2"/>
      <c r="Z42" s="2"/>
      <c r="AA42" s="2"/>
      <c r="AB42" s="2"/>
      <c r="AC42" s="2"/>
      <c r="AD42" s="2"/>
      <c r="AE42" s="2"/>
    </row>
    <row r="43" ht="15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 t="s">
        <v>23</v>
      </c>
      <c r="N43" s="52"/>
      <c r="O43" s="52"/>
      <c r="P43" s="52"/>
      <c r="Q43" s="52"/>
      <c r="R43" s="52"/>
      <c r="S43" s="52"/>
      <c r="T43" s="52"/>
      <c r="U43" s="52"/>
      <c r="V43" s="52"/>
      <c r="W43" s="2"/>
      <c r="X43" s="2"/>
      <c r="Y43" s="2"/>
      <c r="Z43" s="2"/>
      <c r="AA43" s="2"/>
      <c r="AB43" s="2"/>
      <c r="AC43" s="2"/>
      <c r="AD43" s="2"/>
      <c r="AE43" s="2"/>
    </row>
    <row r="44" ht="15.7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  <c r="X44" s="2"/>
      <c r="Y44" s="2"/>
      <c r="Z44" s="2"/>
      <c r="AA44" s="2"/>
      <c r="AB44" s="2"/>
      <c r="AC44" s="2"/>
      <c r="AD44" s="2"/>
      <c r="AE44" s="2"/>
    </row>
    <row r="45" ht="15.7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  <c r="X45" s="2"/>
      <c r="Y45" s="2"/>
      <c r="Z45" s="2"/>
      <c r="AA45" s="2"/>
      <c r="AB45" s="2"/>
      <c r="AC45" s="2"/>
      <c r="AD45" s="2"/>
      <c r="AE45" s="2"/>
    </row>
    <row r="46" ht="15.7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  <c r="X46" s="2"/>
      <c r="Y46" s="2"/>
      <c r="Z46" s="2"/>
      <c r="AA46" s="2"/>
      <c r="AB46" s="2"/>
      <c r="AC46" s="2"/>
      <c r="AD46" s="2"/>
      <c r="AE46" s="2"/>
    </row>
    <row r="47" ht="15.75" customHeight="1">
      <c r="A47" s="1" t="s">
        <v>0</v>
      </c>
      <c r="W47" s="2"/>
      <c r="X47" s="2"/>
      <c r="Y47" s="2"/>
      <c r="Z47" s="2"/>
      <c r="AA47" s="2"/>
      <c r="AB47" s="2"/>
      <c r="AC47" s="2"/>
      <c r="AD47" s="2"/>
      <c r="AE47" s="2"/>
    </row>
    <row r="48" ht="15.75" customHeight="1">
      <c r="A48" s="1" t="s">
        <v>25</v>
      </c>
      <c r="W48" s="2"/>
      <c r="X48" s="2"/>
      <c r="Y48" s="2"/>
      <c r="Z48" s="2"/>
      <c r="AA48" s="2"/>
      <c r="AB48" s="2"/>
      <c r="AC48" s="2"/>
      <c r="AD48" s="2"/>
      <c r="AE48" s="2"/>
    </row>
    <row r="49" ht="15.75" customHeight="1">
      <c r="A49" s="4" t="str">
        <f>A3</f>
        <v>BULAN      : JANUARI 2021</v>
      </c>
      <c r="W49" s="2"/>
      <c r="X49" s="2"/>
      <c r="Y49" s="2"/>
      <c r="Z49" s="2"/>
      <c r="AA49" s="2"/>
      <c r="AB49" s="2"/>
      <c r="AC49" s="2"/>
      <c r="AD49" s="2"/>
      <c r="AE49" s="2"/>
    </row>
    <row r="50" ht="15.75" customHeight="1">
      <c r="A50" s="5"/>
      <c r="B50" s="5"/>
      <c r="C50" s="5"/>
      <c r="D50" s="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5"/>
      <c r="W50" s="2"/>
      <c r="X50" s="2"/>
      <c r="Y50" s="2"/>
      <c r="Z50" s="2"/>
      <c r="AA50" s="2"/>
      <c r="AB50" s="2"/>
      <c r="AC50" s="2"/>
      <c r="AD50" s="2"/>
      <c r="AE50" s="2"/>
    </row>
    <row r="51" ht="15.75" customHeight="1">
      <c r="A51" s="7" t="s">
        <v>3</v>
      </c>
      <c r="B51" s="8" t="s">
        <v>4</v>
      </c>
      <c r="C51" s="8" t="s">
        <v>5</v>
      </c>
      <c r="D51" s="9" t="s">
        <v>6</v>
      </c>
      <c r="E51" s="10"/>
      <c r="F51" s="9" t="s">
        <v>7</v>
      </c>
      <c r="G51" s="10"/>
      <c r="H51" s="11" t="s">
        <v>8</v>
      </c>
      <c r="I51" s="10"/>
      <c r="J51" s="9" t="s">
        <v>9</v>
      </c>
      <c r="K51" s="10"/>
      <c r="L51" s="11" t="s">
        <v>10</v>
      </c>
      <c r="M51" s="10"/>
      <c r="N51" s="12" t="s">
        <v>11</v>
      </c>
      <c r="O51" s="13"/>
      <c r="P51" s="13"/>
      <c r="Q51" s="14"/>
      <c r="R51" s="15" t="s">
        <v>12</v>
      </c>
      <c r="S51" s="15" t="s">
        <v>13</v>
      </c>
      <c r="T51" s="15" t="s">
        <v>14</v>
      </c>
      <c r="U51" s="8" t="s">
        <v>15</v>
      </c>
      <c r="V51" s="5"/>
      <c r="W51" s="2"/>
      <c r="X51" s="2"/>
      <c r="Y51" s="2"/>
      <c r="Z51" s="2"/>
      <c r="AA51" s="2"/>
      <c r="AB51" s="2"/>
      <c r="AC51" s="2"/>
      <c r="AD51" s="2"/>
      <c r="AE51" s="2"/>
    </row>
    <row r="52" ht="15.75" customHeight="1">
      <c r="A52" s="16"/>
      <c r="B52" s="17"/>
      <c r="C52" s="17"/>
      <c r="D52" s="18"/>
      <c r="E52" s="19"/>
      <c r="F52" s="18"/>
      <c r="G52" s="19"/>
      <c r="H52" s="18"/>
      <c r="I52" s="19"/>
      <c r="J52" s="18"/>
      <c r="K52" s="19"/>
      <c r="L52" s="18"/>
      <c r="M52" s="19"/>
      <c r="N52" s="20" t="s">
        <v>16</v>
      </c>
      <c r="O52" s="21"/>
      <c r="P52" s="20" t="s">
        <v>17</v>
      </c>
      <c r="Q52" s="21"/>
      <c r="R52" s="22"/>
      <c r="S52" s="22"/>
      <c r="T52" s="22"/>
      <c r="U52" s="23"/>
      <c r="V52" s="5"/>
      <c r="W52" s="2"/>
      <c r="X52" s="24" t="s">
        <v>18</v>
      </c>
      <c r="Y52" s="24" t="s">
        <v>19</v>
      </c>
      <c r="Z52" s="24" t="s">
        <v>20</v>
      </c>
      <c r="AA52" s="2"/>
      <c r="AB52" s="2"/>
      <c r="AC52" s="2"/>
      <c r="AD52" s="2"/>
      <c r="AE52" s="2"/>
    </row>
    <row r="53" ht="15.75" customHeight="1">
      <c r="A53" s="25"/>
      <c r="B53" s="26"/>
      <c r="C53" s="26"/>
      <c r="D53" s="27" t="s">
        <v>21</v>
      </c>
      <c r="E53" s="27" t="s">
        <v>22</v>
      </c>
      <c r="F53" s="27" t="s">
        <v>21</v>
      </c>
      <c r="G53" s="27" t="s">
        <v>22</v>
      </c>
      <c r="H53" s="27" t="s">
        <v>21</v>
      </c>
      <c r="I53" s="27" t="s">
        <v>22</v>
      </c>
      <c r="J53" s="27" t="s">
        <v>21</v>
      </c>
      <c r="K53" s="28" t="s">
        <v>22</v>
      </c>
      <c r="L53" s="27" t="s">
        <v>21</v>
      </c>
      <c r="M53" s="27" t="s">
        <v>22</v>
      </c>
      <c r="N53" s="27" t="s">
        <v>21</v>
      </c>
      <c r="O53" s="27" t="s">
        <v>22</v>
      </c>
      <c r="P53" s="27" t="s">
        <v>21</v>
      </c>
      <c r="Q53" s="27"/>
      <c r="R53" s="27"/>
      <c r="S53" s="29"/>
      <c r="T53" s="29"/>
      <c r="U53" s="30" t="s">
        <v>22</v>
      </c>
      <c r="V53" s="5"/>
      <c r="W53" s="2"/>
      <c r="X53" s="31"/>
      <c r="Y53" s="31"/>
      <c r="Z53" s="31"/>
      <c r="AA53" s="2"/>
      <c r="AB53" s="2"/>
      <c r="AC53" s="2"/>
      <c r="AD53" s="2"/>
      <c r="AE53" s="2"/>
    </row>
    <row r="54" ht="15.75" customHeight="1">
      <c r="A54" s="32">
        <f t="shared" ref="A54:B54" si="13">A8</f>
        <v>1</v>
      </c>
      <c r="B54" s="33">
        <f t="shared" si="13"/>
        <v>44197</v>
      </c>
      <c r="C54" s="34" t="str">
        <f t="shared" ref="C54:C82" si="15">C16</f>
        <v>#REF!</v>
      </c>
      <c r="D54" s="35">
        <f t="shared" ref="D54:D84" si="16">E54/2000</f>
        <v>2</v>
      </c>
      <c r="E54" s="36">
        <v>4000.0</v>
      </c>
      <c r="F54" s="35">
        <f t="shared" ref="F54:F84" si="17">G54/1500</f>
        <v>12</v>
      </c>
      <c r="G54" s="36">
        <v>18000.0</v>
      </c>
      <c r="H54" s="88">
        <f t="shared" ref="H54:H83" si="18">I54/1000</f>
        <v>0</v>
      </c>
      <c r="I54" s="89"/>
      <c r="J54" s="88">
        <f t="shared" ref="J54:J83" si="19">K54/500</f>
        <v>0</v>
      </c>
      <c r="K54" s="89"/>
      <c r="L54" s="35">
        <f t="shared" ref="L54:L84" si="20">M54/1000</f>
        <v>0</v>
      </c>
      <c r="M54" s="40"/>
      <c r="N54" s="35">
        <f t="shared" ref="N54:N84" si="21">O54/2000</f>
        <v>20</v>
      </c>
      <c r="O54" s="40">
        <v>40000.0</v>
      </c>
      <c r="P54" s="35">
        <f t="shared" ref="P54:P84" si="22">Q54/3000</f>
        <v>4</v>
      </c>
      <c r="Q54" s="36">
        <v>12000.0</v>
      </c>
      <c r="R54" s="36"/>
      <c r="S54" s="40"/>
      <c r="T54" s="40"/>
      <c r="U54" s="90">
        <f t="shared" ref="U54:U84" si="23">E54+G54+I54+K54+M54+O54+Q54+R54+S54+T54</f>
        <v>74000</v>
      </c>
      <c r="V54" s="5"/>
      <c r="W54" s="53"/>
      <c r="X54" s="43">
        <f t="shared" ref="X54:X85" si="24">E54+G54+I54+K54</f>
        <v>22000</v>
      </c>
      <c r="Y54" s="44">
        <f t="shared" ref="Y54:Y85" si="25">R54+S54+T54</f>
        <v>0</v>
      </c>
      <c r="Z54" s="44">
        <f t="shared" ref="Z54:Z85" si="26">O54+Q54</f>
        <v>52000</v>
      </c>
      <c r="AA54" s="53"/>
      <c r="AB54" s="53"/>
      <c r="AC54" s="53"/>
      <c r="AD54" s="53"/>
      <c r="AE54" s="53"/>
      <c r="AF54" s="54"/>
      <c r="AG54" s="54"/>
      <c r="AH54" s="54"/>
    </row>
    <row r="55" ht="15.75" customHeight="1">
      <c r="A55" s="45">
        <f t="shared" ref="A55:B55" si="14">A9</f>
        <v>2</v>
      </c>
      <c r="B55" s="33">
        <f t="shared" si="14"/>
        <v>44198</v>
      </c>
      <c r="C55" s="46" t="str">
        <f t="shared" si="15"/>
        <v>#REF!</v>
      </c>
      <c r="D55" s="35">
        <f t="shared" si="16"/>
        <v>2</v>
      </c>
      <c r="E55" s="47">
        <v>4000.0</v>
      </c>
      <c r="F55" s="35">
        <f t="shared" si="17"/>
        <v>12</v>
      </c>
      <c r="G55" s="47">
        <v>18000.0</v>
      </c>
      <c r="H55" s="88">
        <f t="shared" si="18"/>
        <v>0</v>
      </c>
      <c r="I55" s="91"/>
      <c r="J55" s="88">
        <f t="shared" si="19"/>
        <v>0</v>
      </c>
      <c r="K55" s="91"/>
      <c r="L55" s="35">
        <f t="shared" si="20"/>
        <v>0</v>
      </c>
      <c r="M55" s="50"/>
      <c r="N55" s="35">
        <f t="shared" si="21"/>
        <v>20</v>
      </c>
      <c r="O55" s="50">
        <v>40000.0</v>
      </c>
      <c r="P55" s="35">
        <f t="shared" si="22"/>
        <v>4</v>
      </c>
      <c r="Q55" s="47">
        <v>12000.0</v>
      </c>
      <c r="R55" s="47"/>
      <c r="S55" s="50"/>
      <c r="T55" s="50"/>
      <c r="U55" s="90">
        <f t="shared" si="23"/>
        <v>74000</v>
      </c>
      <c r="V55" s="5"/>
      <c r="W55" s="2"/>
      <c r="X55" s="43">
        <f t="shared" si="24"/>
        <v>22000</v>
      </c>
      <c r="Y55" s="44">
        <f t="shared" si="25"/>
        <v>0</v>
      </c>
      <c r="Z55" s="44">
        <f t="shared" si="26"/>
        <v>52000</v>
      </c>
      <c r="AA55" s="2"/>
      <c r="AB55" s="2"/>
      <c r="AC55" s="2"/>
      <c r="AD55" s="2"/>
      <c r="AE55" s="2"/>
    </row>
    <row r="56" ht="15.75" customHeight="1">
      <c r="A56" s="32">
        <f t="shared" ref="A56:B56" si="27">A10</f>
        <v>3</v>
      </c>
      <c r="B56" s="33">
        <f t="shared" si="27"/>
        <v>44199</v>
      </c>
      <c r="C56" s="46" t="str">
        <f t="shared" si="15"/>
        <v>#REF!</v>
      </c>
      <c r="D56" s="35">
        <f t="shared" si="16"/>
        <v>2</v>
      </c>
      <c r="E56" s="47">
        <v>4000.0</v>
      </c>
      <c r="F56" s="35">
        <f t="shared" si="17"/>
        <v>14</v>
      </c>
      <c r="G56" s="47">
        <v>21000.0</v>
      </c>
      <c r="H56" s="88">
        <f t="shared" si="18"/>
        <v>0</v>
      </c>
      <c r="I56" s="91"/>
      <c r="J56" s="88">
        <f t="shared" si="19"/>
        <v>0</v>
      </c>
      <c r="K56" s="91"/>
      <c r="L56" s="35">
        <f t="shared" si="20"/>
        <v>0</v>
      </c>
      <c r="M56" s="50"/>
      <c r="N56" s="35">
        <f t="shared" si="21"/>
        <v>22</v>
      </c>
      <c r="O56" s="50">
        <v>44000.0</v>
      </c>
      <c r="P56" s="35">
        <f t="shared" si="22"/>
        <v>5</v>
      </c>
      <c r="Q56" s="47">
        <v>15000.0</v>
      </c>
      <c r="R56" s="47"/>
      <c r="S56" s="50"/>
      <c r="T56" s="50"/>
      <c r="U56" s="90">
        <f t="shared" si="23"/>
        <v>84000</v>
      </c>
      <c r="V56" s="5"/>
      <c r="W56" s="2"/>
      <c r="X56" s="43">
        <f t="shared" si="24"/>
        <v>25000</v>
      </c>
      <c r="Y56" s="44">
        <f t="shared" si="25"/>
        <v>0</v>
      </c>
      <c r="Z56" s="44">
        <f t="shared" si="26"/>
        <v>59000</v>
      </c>
      <c r="AA56" s="2"/>
      <c r="AB56" s="2"/>
      <c r="AC56" s="2"/>
      <c r="AD56" s="2"/>
      <c r="AE56" s="2"/>
    </row>
    <row r="57" ht="15.75" customHeight="1">
      <c r="A57" s="45">
        <f t="shared" ref="A57:B57" si="28">A11</f>
        <v>4</v>
      </c>
      <c r="B57" s="33">
        <f t="shared" si="28"/>
        <v>44200</v>
      </c>
      <c r="C57" s="46" t="str">
        <f t="shared" si="15"/>
        <v>#REF!</v>
      </c>
      <c r="D57" s="35">
        <f t="shared" si="16"/>
        <v>3</v>
      </c>
      <c r="E57" s="47">
        <v>6000.0</v>
      </c>
      <c r="F57" s="35">
        <f t="shared" si="17"/>
        <v>14</v>
      </c>
      <c r="G57" s="47">
        <v>21000.0</v>
      </c>
      <c r="H57" s="88">
        <f t="shared" si="18"/>
        <v>0</v>
      </c>
      <c r="I57" s="91"/>
      <c r="J57" s="88">
        <f t="shared" si="19"/>
        <v>0</v>
      </c>
      <c r="K57" s="91"/>
      <c r="L57" s="35">
        <f t="shared" si="20"/>
        <v>0</v>
      </c>
      <c r="M57" s="50"/>
      <c r="N57" s="35">
        <f t="shared" si="21"/>
        <v>20</v>
      </c>
      <c r="O57" s="50">
        <v>40000.0</v>
      </c>
      <c r="P57" s="35">
        <f t="shared" si="22"/>
        <v>5</v>
      </c>
      <c r="Q57" s="47">
        <v>15000.0</v>
      </c>
      <c r="R57" s="47"/>
      <c r="S57" s="50"/>
      <c r="T57" s="50"/>
      <c r="U57" s="90">
        <f t="shared" si="23"/>
        <v>82000</v>
      </c>
      <c r="V57" s="5"/>
      <c r="W57" s="2"/>
      <c r="X57" s="43">
        <f t="shared" si="24"/>
        <v>27000</v>
      </c>
      <c r="Y57" s="44">
        <f t="shared" si="25"/>
        <v>0</v>
      </c>
      <c r="Z57" s="44">
        <f t="shared" si="26"/>
        <v>55000</v>
      </c>
      <c r="AA57" s="2"/>
      <c r="AB57" s="2"/>
      <c r="AC57" s="2"/>
      <c r="AD57" s="2"/>
      <c r="AE57" s="2"/>
    </row>
    <row r="58" ht="15.75" customHeight="1">
      <c r="A58" s="32">
        <f t="shared" ref="A58:B58" si="29">A12</f>
        <v>5</v>
      </c>
      <c r="B58" s="33">
        <f t="shared" si="29"/>
        <v>44201</v>
      </c>
      <c r="C58" s="46" t="str">
        <f t="shared" si="15"/>
        <v>#REF!</v>
      </c>
      <c r="D58" s="35">
        <f t="shared" si="16"/>
        <v>3</v>
      </c>
      <c r="E58" s="47">
        <v>6000.0</v>
      </c>
      <c r="F58" s="35">
        <f t="shared" si="17"/>
        <v>16</v>
      </c>
      <c r="G58" s="47">
        <v>24000.0</v>
      </c>
      <c r="H58" s="88">
        <f t="shared" si="18"/>
        <v>0</v>
      </c>
      <c r="I58" s="91"/>
      <c r="J58" s="88">
        <f t="shared" si="19"/>
        <v>0</v>
      </c>
      <c r="K58" s="91"/>
      <c r="L58" s="35">
        <f t="shared" si="20"/>
        <v>0</v>
      </c>
      <c r="M58" s="50"/>
      <c r="N58" s="35">
        <f t="shared" si="21"/>
        <v>20</v>
      </c>
      <c r="O58" s="50">
        <v>40000.0</v>
      </c>
      <c r="P58" s="35">
        <f t="shared" si="22"/>
        <v>5</v>
      </c>
      <c r="Q58" s="47">
        <v>15000.0</v>
      </c>
      <c r="R58" s="47"/>
      <c r="S58" s="50"/>
      <c r="T58" s="50"/>
      <c r="U58" s="90">
        <f t="shared" si="23"/>
        <v>85000</v>
      </c>
      <c r="V58" s="5"/>
      <c r="W58" s="2"/>
      <c r="X58" s="43">
        <f t="shared" si="24"/>
        <v>30000</v>
      </c>
      <c r="Y58" s="44">
        <f t="shared" si="25"/>
        <v>0</v>
      </c>
      <c r="Z58" s="44">
        <f t="shared" si="26"/>
        <v>55000</v>
      </c>
      <c r="AA58" s="2"/>
      <c r="AB58" s="2"/>
      <c r="AC58" s="2"/>
      <c r="AD58" s="2"/>
      <c r="AE58" s="2"/>
    </row>
    <row r="59" ht="15.75" customHeight="1">
      <c r="A59" s="45">
        <f t="shared" ref="A59:B59" si="30">A13</f>
        <v>6</v>
      </c>
      <c r="B59" s="33">
        <f t="shared" si="30"/>
        <v>44202</v>
      </c>
      <c r="C59" s="46" t="str">
        <f t="shared" si="15"/>
        <v>#REF!</v>
      </c>
      <c r="D59" s="35">
        <f t="shared" si="16"/>
        <v>2</v>
      </c>
      <c r="E59" s="47">
        <v>4000.0</v>
      </c>
      <c r="F59" s="35">
        <f t="shared" si="17"/>
        <v>16</v>
      </c>
      <c r="G59" s="47">
        <v>24000.0</v>
      </c>
      <c r="H59" s="88">
        <f t="shared" si="18"/>
        <v>0</v>
      </c>
      <c r="I59" s="91"/>
      <c r="J59" s="88">
        <f t="shared" si="19"/>
        <v>0</v>
      </c>
      <c r="K59" s="91"/>
      <c r="L59" s="35">
        <f t="shared" si="20"/>
        <v>0</v>
      </c>
      <c r="M59" s="50"/>
      <c r="N59" s="35">
        <f t="shared" si="21"/>
        <v>22</v>
      </c>
      <c r="O59" s="50">
        <v>44000.0</v>
      </c>
      <c r="P59" s="35">
        <f t="shared" si="22"/>
        <v>5</v>
      </c>
      <c r="Q59" s="47">
        <v>15000.0</v>
      </c>
      <c r="R59" s="47"/>
      <c r="S59" s="50"/>
      <c r="T59" s="50"/>
      <c r="U59" s="90">
        <f t="shared" si="23"/>
        <v>87000</v>
      </c>
      <c r="V59" s="5"/>
      <c r="W59" s="2"/>
      <c r="X59" s="43">
        <f t="shared" si="24"/>
        <v>28000</v>
      </c>
      <c r="Y59" s="44">
        <f t="shared" si="25"/>
        <v>0</v>
      </c>
      <c r="Z59" s="44">
        <f t="shared" si="26"/>
        <v>59000</v>
      </c>
      <c r="AA59" s="2"/>
      <c r="AB59" s="2"/>
      <c r="AC59" s="2"/>
      <c r="AD59" s="2"/>
      <c r="AE59" s="2"/>
    </row>
    <row r="60" ht="15.75" customHeight="1">
      <c r="A60" s="32">
        <f t="shared" ref="A60:B60" si="31">A14</f>
        <v>7</v>
      </c>
      <c r="B60" s="33">
        <f t="shared" si="31"/>
        <v>44203</v>
      </c>
      <c r="C60" s="46" t="str">
        <f t="shared" si="15"/>
        <v>#REF!</v>
      </c>
      <c r="D60" s="35">
        <f t="shared" si="16"/>
        <v>2</v>
      </c>
      <c r="E60" s="47">
        <v>4000.0</v>
      </c>
      <c r="F60" s="35">
        <f t="shared" si="17"/>
        <v>14</v>
      </c>
      <c r="G60" s="47">
        <v>21000.0</v>
      </c>
      <c r="H60" s="88">
        <f t="shared" si="18"/>
        <v>0</v>
      </c>
      <c r="I60" s="91"/>
      <c r="J60" s="88">
        <f t="shared" si="19"/>
        <v>0</v>
      </c>
      <c r="K60" s="91"/>
      <c r="L60" s="35">
        <f t="shared" si="20"/>
        <v>0</v>
      </c>
      <c r="M60" s="50"/>
      <c r="N60" s="35">
        <f t="shared" si="21"/>
        <v>20</v>
      </c>
      <c r="O60" s="50">
        <v>40000.0</v>
      </c>
      <c r="P60" s="35">
        <f t="shared" si="22"/>
        <v>3</v>
      </c>
      <c r="Q60" s="47">
        <v>9000.0</v>
      </c>
      <c r="R60" s="47"/>
      <c r="S60" s="50"/>
      <c r="T60" s="50"/>
      <c r="U60" s="90">
        <f t="shared" si="23"/>
        <v>74000</v>
      </c>
      <c r="V60" s="5"/>
      <c r="W60" s="53"/>
      <c r="X60" s="43">
        <f t="shared" si="24"/>
        <v>25000</v>
      </c>
      <c r="Y60" s="44">
        <f t="shared" si="25"/>
        <v>0</v>
      </c>
      <c r="Z60" s="44">
        <f t="shared" si="26"/>
        <v>49000</v>
      </c>
      <c r="AA60" s="53"/>
      <c r="AB60" s="53"/>
      <c r="AC60" s="53"/>
      <c r="AD60" s="53"/>
      <c r="AE60" s="53"/>
      <c r="AF60" s="54"/>
      <c r="AG60" s="54"/>
      <c r="AH60" s="54"/>
    </row>
    <row r="61" ht="15.75" customHeight="1">
      <c r="A61" s="45">
        <f t="shared" ref="A61:B61" si="32">A15</f>
        <v>8</v>
      </c>
      <c r="B61" s="33">
        <f t="shared" si="32"/>
        <v>44204</v>
      </c>
      <c r="C61" s="46" t="str">
        <f t="shared" si="15"/>
        <v>#REF!</v>
      </c>
      <c r="D61" s="35">
        <f t="shared" si="16"/>
        <v>2</v>
      </c>
      <c r="E61" s="47">
        <v>4000.0</v>
      </c>
      <c r="F61" s="35">
        <f t="shared" si="17"/>
        <v>12</v>
      </c>
      <c r="G61" s="47">
        <v>18000.0</v>
      </c>
      <c r="H61" s="88">
        <f t="shared" si="18"/>
        <v>0</v>
      </c>
      <c r="I61" s="91"/>
      <c r="J61" s="88">
        <f t="shared" si="19"/>
        <v>0</v>
      </c>
      <c r="K61" s="91"/>
      <c r="L61" s="35">
        <f t="shared" si="20"/>
        <v>0</v>
      </c>
      <c r="M61" s="50"/>
      <c r="N61" s="35">
        <f t="shared" si="21"/>
        <v>20</v>
      </c>
      <c r="O61" s="50">
        <v>40000.0</v>
      </c>
      <c r="P61" s="35">
        <f t="shared" si="22"/>
        <v>4</v>
      </c>
      <c r="Q61" s="47">
        <v>12000.0</v>
      </c>
      <c r="R61" s="47"/>
      <c r="S61" s="50"/>
      <c r="T61" s="50"/>
      <c r="U61" s="90">
        <f t="shared" si="23"/>
        <v>74000</v>
      </c>
      <c r="V61" s="5"/>
      <c r="W61" s="2"/>
      <c r="X61" s="43">
        <f t="shared" si="24"/>
        <v>22000</v>
      </c>
      <c r="Y61" s="44">
        <f t="shared" si="25"/>
        <v>0</v>
      </c>
      <c r="Z61" s="44">
        <f t="shared" si="26"/>
        <v>52000</v>
      </c>
      <c r="AA61" s="2"/>
      <c r="AB61" s="2"/>
      <c r="AC61" s="2"/>
      <c r="AD61" s="2"/>
      <c r="AE61" s="2"/>
    </row>
    <row r="62" ht="15.75" customHeight="1">
      <c r="A62" s="32">
        <f t="shared" ref="A62:B62" si="33">A16</f>
        <v>9</v>
      </c>
      <c r="B62" s="33">
        <f t="shared" si="33"/>
        <v>44205</v>
      </c>
      <c r="C62" s="46" t="str">
        <f t="shared" si="15"/>
        <v>#REF!</v>
      </c>
      <c r="D62" s="35">
        <f t="shared" si="16"/>
        <v>2</v>
      </c>
      <c r="E62" s="47">
        <v>4000.0</v>
      </c>
      <c r="F62" s="35">
        <f t="shared" si="17"/>
        <v>12</v>
      </c>
      <c r="G62" s="47">
        <v>18000.0</v>
      </c>
      <c r="H62" s="88">
        <f t="shared" si="18"/>
        <v>0</v>
      </c>
      <c r="I62" s="91"/>
      <c r="J62" s="88">
        <f t="shared" si="19"/>
        <v>0</v>
      </c>
      <c r="K62" s="91"/>
      <c r="L62" s="35">
        <f t="shared" si="20"/>
        <v>0</v>
      </c>
      <c r="M62" s="50"/>
      <c r="N62" s="35">
        <f t="shared" si="21"/>
        <v>20</v>
      </c>
      <c r="O62" s="50">
        <v>40000.0</v>
      </c>
      <c r="P62" s="35">
        <f t="shared" si="22"/>
        <v>4</v>
      </c>
      <c r="Q62" s="47">
        <v>12000.0</v>
      </c>
      <c r="R62" s="47"/>
      <c r="S62" s="50"/>
      <c r="T62" s="50"/>
      <c r="U62" s="90">
        <f t="shared" si="23"/>
        <v>74000</v>
      </c>
      <c r="V62" s="5"/>
      <c r="W62" s="2"/>
      <c r="X62" s="43">
        <f t="shared" si="24"/>
        <v>22000</v>
      </c>
      <c r="Y62" s="44">
        <f t="shared" si="25"/>
        <v>0</v>
      </c>
      <c r="Z62" s="44">
        <f t="shared" si="26"/>
        <v>52000</v>
      </c>
      <c r="AA62" s="2"/>
      <c r="AB62" s="2"/>
      <c r="AC62" s="2"/>
      <c r="AD62" s="2"/>
      <c r="AE62" s="2"/>
    </row>
    <row r="63" ht="15.75" customHeight="1">
      <c r="A63" s="45">
        <f t="shared" ref="A63:B63" si="34">A17</f>
        <v>10</v>
      </c>
      <c r="B63" s="33">
        <f t="shared" si="34"/>
        <v>44206</v>
      </c>
      <c r="C63" s="46" t="str">
        <f t="shared" si="15"/>
        <v>#REF!</v>
      </c>
      <c r="D63" s="35">
        <f t="shared" si="16"/>
        <v>2</v>
      </c>
      <c r="E63" s="47">
        <v>4000.0</v>
      </c>
      <c r="F63" s="35">
        <f t="shared" si="17"/>
        <v>14</v>
      </c>
      <c r="G63" s="47">
        <v>21000.0</v>
      </c>
      <c r="H63" s="88">
        <f t="shared" si="18"/>
        <v>0</v>
      </c>
      <c r="I63" s="91"/>
      <c r="J63" s="88">
        <f t="shared" si="19"/>
        <v>0</v>
      </c>
      <c r="K63" s="91"/>
      <c r="L63" s="35">
        <f t="shared" si="20"/>
        <v>0</v>
      </c>
      <c r="M63" s="50"/>
      <c r="N63" s="35">
        <f t="shared" si="21"/>
        <v>20</v>
      </c>
      <c r="O63" s="50">
        <v>40000.0</v>
      </c>
      <c r="P63" s="35">
        <f t="shared" si="22"/>
        <v>5</v>
      </c>
      <c r="Q63" s="47">
        <v>15000.0</v>
      </c>
      <c r="R63" s="47"/>
      <c r="S63" s="50"/>
      <c r="T63" s="50"/>
      <c r="U63" s="90">
        <f t="shared" si="23"/>
        <v>80000</v>
      </c>
      <c r="V63" s="5"/>
      <c r="W63" s="55"/>
      <c r="X63" s="43">
        <f t="shared" si="24"/>
        <v>25000</v>
      </c>
      <c r="Y63" s="44">
        <f t="shared" si="25"/>
        <v>0</v>
      </c>
      <c r="Z63" s="44">
        <f t="shared" si="26"/>
        <v>55000</v>
      </c>
      <c r="AA63" s="55"/>
      <c r="AB63" s="55"/>
      <c r="AC63" s="55"/>
      <c r="AD63" s="55"/>
      <c r="AE63" s="55"/>
      <c r="AF63" s="56"/>
      <c r="AG63" s="56"/>
      <c r="AH63" s="56"/>
    </row>
    <row r="64" ht="15.75" customHeight="1">
      <c r="A64" s="32">
        <f t="shared" ref="A64:B64" si="35">A18</f>
        <v>11</v>
      </c>
      <c r="B64" s="33">
        <f t="shared" si="35"/>
        <v>44207</v>
      </c>
      <c r="C64" s="46" t="str">
        <f t="shared" si="15"/>
        <v>#REF!</v>
      </c>
      <c r="D64" s="35">
        <f t="shared" si="16"/>
        <v>3</v>
      </c>
      <c r="E64" s="47">
        <v>6000.0</v>
      </c>
      <c r="F64" s="35">
        <f t="shared" si="17"/>
        <v>12</v>
      </c>
      <c r="G64" s="47">
        <v>18000.0</v>
      </c>
      <c r="H64" s="88">
        <f t="shared" si="18"/>
        <v>0</v>
      </c>
      <c r="I64" s="91"/>
      <c r="J64" s="88">
        <f t="shared" si="19"/>
        <v>0</v>
      </c>
      <c r="K64" s="91"/>
      <c r="L64" s="35">
        <f t="shared" si="20"/>
        <v>0</v>
      </c>
      <c r="M64" s="50"/>
      <c r="N64" s="35">
        <f t="shared" si="21"/>
        <v>20</v>
      </c>
      <c r="O64" s="50">
        <v>40000.0</v>
      </c>
      <c r="P64" s="35">
        <f t="shared" si="22"/>
        <v>4</v>
      </c>
      <c r="Q64" s="47">
        <v>12000.0</v>
      </c>
      <c r="R64" s="47"/>
      <c r="S64" s="50"/>
      <c r="T64" s="50"/>
      <c r="U64" s="90">
        <f t="shared" si="23"/>
        <v>76000</v>
      </c>
      <c r="V64" s="5"/>
      <c r="W64" s="2"/>
      <c r="X64" s="43">
        <f t="shared" si="24"/>
        <v>24000</v>
      </c>
      <c r="Y64" s="44">
        <f t="shared" si="25"/>
        <v>0</v>
      </c>
      <c r="Z64" s="44">
        <f t="shared" si="26"/>
        <v>52000</v>
      </c>
      <c r="AA64" s="2"/>
      <c r="AB64" s="2"/>
      <c r="AC64" s="2"/>
      <c r="AD64" s="2"/>
      <c r="AE64" s="2"/>
    </row>
    <row r="65" ht="15.75" customHeight="1">
      <c r="A65" s="45">
        <f t="shared" ref="A65:B65" si="36">A19</f>
        <v>12</v>
      </c>
      <c r="B65" s="33">
        <f t="shared" si="36"/>
        <v>44208</v>
      </c>
      <c r="C65" s="46" t="str">
        <f t="shared" si="15"/>
        <v>#REF!</v>
      </c>
      <c r="D65" s="35">
        <f t="shared" si="16"/>
        <v>3</v>
      </c>
      <c r="E65" s="47">
        <v>6000.0</v>
      </c>
      <c r="F65" s="35">
        <f t="shared" si="17"/>
        <v>10</v>
      </c>
      <c r="G65" s="47">
        <v>15000.0</v>
      </c>
      <c r="H65" s="88">
        <f t="shared" si="18"/>
        <v>0</v>
      </c>
      <c r="I65" s="91"/>
      <c r="J65" s="88">
        <f t="shared" si="19"/>
        <v>0</v>
      </c>
      <c r="K65" s="91"/>
      <c r="L65" s="35">
        <f t="shared" si="20"/>
        <v>0</v>
      </c>
      <c r="M65" s="50"/>
      <c r="N65" s="35">
        <f t="shared" si="21"/>
        <v>20</v>
      </c>
      <c r="O65" s="50">
        <v>40000.0</v>
      </c>
      <c r="P65" s="35">
        <f t="shared" si="22"/>
        <v>4</v>
      </c>
      <c r="Q65" s="47">
        <v>12000.0</v>
      </c>
      <c r="R65" s="47"/>
      <c r="S65" s="50"/>
      <c r="T65" s="50"/>
      <c r="U65" s="90">
        <f t="shared" si="23"/>
        <v>73000</v>
      </c>
      <c r="V65" s="5"/>
      <c r="W65" s="2"/>
      <c r="X65" s="43">
        <f t="shared" si="24"/>
        <v>21000</v>
      </c>
      <c r="Y65" s="44">
        <f t="shared" si="25"/>
        <v>0</v>
      </c>
      <c r="Z65" s="44">
        <f t="shared" si="26"/>
        <v>52000</v>
      </c>
      <c r="AA65" s="2"/>
      <c r="AB65" s="2"/>
      <c r="AC65" s="2"/>
      <c r="AD65" s="2"/>
      <c r="AE65" s="2"/>
    </row>
    <row r="66" ht="15.75" customHeight="1">
      <c r="A66" s="32">
        <f t="shared" ref="A66:B66" si="37">A20</f>
        <v>13</v>
      </c>
      <c r="B66" s="33">
        <f t="shared" si="37"/>
        <v>44209</v>
      </c>
      <c r="C66" s="46" t="str">
        <f t="shared" si="15"/>
        <v>#REF!</v>
      </c>
      <c r="D66" s="35">
        <f t="shared" si="16"/>
        <v>3</v>
      </c>
      <c r="E66" s="47">
        <v>6000.0</v>
      </c>
      <c r="F66" s="35">
        <f t="shared" si="17"/>
        <v>14</v>
      </c>
      <c r="G66" s="47">
        <v>21000.0</v>
      </c>
      <c r="H66" s="88">
        <f t="shared" si="18"/>
        <v>0</v>
      </c>
      <c r="I66" s="91"/>
      <c r="J66" s="88">
        <f t="shared" si="19"/>
        <v>0</v>
      </c>
      <c r="K66" s="91"/>
      <c r="L66" s="35">
        <f t="shared" si="20"/>
        <v>0</v>
      </c>
      <c r="M66" s="50"/>
      <c r="N66" s="35">
        <f t="shared" si="21"/>
        <v>21</v>
      </c>
      <c r="O66" s="50">
        <v>42000.0</v>
      </c>
      <c r="P66" s="35">
        <f t="shared" si="22"/>
        <v>5</v>
      </c>
      <c r="Q66" s="47">
        <v>15000.0</v>
      </c>
      <c r="R66" s="47"/>
      <c r="S66" s="50"/>
      <c r="T66" s="50"/>
      <c r="U66" s="90">
        <f t="shared" si="23"/>
        <v>84000</v>
      </c>
      <c r="V66" s="5"/>
      <c r="W66" s="2"/>
      <c r="X66" s="43">
        <f t="shared" si="24"/>
        <v>27000</v>
      </c>
      <c r="Y66" s="44">
        <f t="shared" si="25"/>
        <v>0</v>
      </c>
      <c r="Z66" s="44">
        <f t="shared" si="26"/>
        <v>57000</v>
      </c>
      <c r="AA66" s="2"/>
      <c r="AB66" s="2"/>
      <c r="AC66" s="2"/>
      <c r="AD66" s="2"/>
      <c r="AE66" s="2"/>
    </row>
    <row r="67" ht="15.75" customHeight="1">
      <c r="A67" s="45">
        <f t="shared" ref="A67:B67" si="38">A21</f>
        <v>14</v>
      </c>
      <c r="B67" s="33">
        <f t="shared" si="38"/>
        <v>44210</v>
      </c>
      <c r="C67" s="46" t="str">
        <f t="shared" si="15"/>
        <v>#REF!</v>
      </c>
      <c r="D67" s="35">
        <f t="shared" si="16"/>
        <v>2</v>
      </c>
      <c r="E67" s="47">
        <v>4000.0</v>
      </c>
      <c r="F67" s="35">
        <f t="shared" si="17"/>
        <v>10</v>
      </c>
      <c r="G67" s="47">
        <v>15000.0</v>
      </c>
      <c r="H67" s="88">
        <f t="shared" si="18"/>
        <v>0</v>
      </c>
      <c r="I67" s="91"/>
      <c r="J67" s="88">
        <f t="shared" si="19"/>
        <v>0</v>
      </c>
      <c r="K67" s="91"/>
      <c r="L67" s="35">
        <f t="shared" si="20"/>
        <v>0</v>
      </c>
      <c r="M67" s="50"/>
      <c r="N67" s="35">
        <f t="shared" si="21"/>
        <v>20</v>
      </c>
      <c r="O67" s="50">
        <v>40000.0</v>
      </c>
      <c r="P67" s="35">
        <f t="shared" si="22"/>
        <v>4</v>
      </c>
      <c r="Q67" s="47">
        <v>12000.0</v>
      </c>
      <c r="R67" s="47"/>
      <c r="S67" s="50"/>
      <c r="T67" s="50"/>
      <c r="U67" s="90">
        <f t="shared" si="23"/>
        <v>71000</v>
      </c>
      <c r="V67" s="5"/>
      <c r="W67" s="2"/>
      <c r="X67" s="43">
        <f t="shared" si="24"/>
        <v>19000</v>
      </c>
      <c r="Y67" s="44">
        <f t="shared" si="25"/>
        <v>0</v>
      </c>
      <c r="Z67" s="44">
        <f t="shared" si="26"/>
        <v>52000</v>
      </c>
      <c r="AA67" s="2"/>
      <c r="AB67" s="2"/>
      <c r="AC67" s="2"/>
      <c r="AD67" s="2"/>
      <c r="AE67" s="2"/>
    </row>
    <row r="68" ht="15.75" customHeight="1">
      <c r="A68" s="32">
        <f t="shared" ref="A68:B68" si="39">A22</f>
        <v>15</v>
      </c>
      <c r="B68" s="33">
        <f t="shared" si="39"/>
        <v>44211</v>
      </c>
      <c r="C68" s="46" t="str">
        <f t="shared" si="15"/>
        <v>#REF!</v>
      </c>
      <c r="D68" s="35">
        <f t="shared" si="16"/>
        <v>2</v>
      </c>
      <c r="E68" s="47">
        <v>4000.0</v>
      </c>
      <c r="F68" s="35">
        <f t="shared" si="17"/>
        <v>10</v>
      </c>
      <c r="G68" s="47">
        <v>15000.0</v>
      </c>
      <c r="H68" s="88">
        <f t="shared" si="18"/>
        <v>0</v>
      </c>
      <c r="I68" s="91"/>
      <c r="J68" s="88">
        <f t="shared" si="19"/>
        <v>0</v>
      </c>
      <c r="K68" s="91"/>
      <c r="L68" s="35">
        <f t="shared" si="20"/>
        <v>0</v>
      </c>
      <c r="M68" s="50"/>
      <c r="N68" s="35">
        <f t="shared" si="21"/>
        <v>20</v>
      </c>
      <c r="O68" s="50">
        <v>40000.0</v>
      </c>
      <c r="P68" s="35">
        <f t="shared" si="22"/>
        <v>4</v>
      </c>
      <c r="Q68" s="47">
        <v>12000.0</v>
      </c>
      <c r="R68" s="47"/>
      <c r="S68" s="50"/>
      <c r="T68" s="50"/>
      <c r="U68" s="90">
        <f t="shared" si="23"/>
        <v>71000</v>
      </c>
      <c r="V68" s="5"/>
      <c r="W68" s="2"/>
      <c r="X68" s="43">
        <f t="shared" si="24"/>
        <v>19000</v>
      </c>
      <c r="Y68" s="44">
        <f t="shared" si="25"/>
        <v>0</v>
      </c>
      <c r="Z68" s="44">
        <f t="shared" si="26"/>
        <v>52000</v>
      </c>
      <c r="AA68" s="2"/>
      <c r="AB68" s="2"/>
      <c r="AC68" s="2"/>
      <c r="AD68" s="2"/>
      <c r="AE68" s="2"/>
    </row>
    <row r="69" ht="15.75" customHeight="1">
      <c r="A69" s="45">
        <f t="shared" ref="A69:B69" si="40">A23</f>
        <v>16</v>
      </c>
      <c r="B69" s="33">
        <f t="shared" si="40"/>
        <v>44212</v>
      </c>
      <c r="C69" s="46" t="str">
        <f t="shared" si="15"/>
        <v>#REF!</v>
      </c>
      <c r="D69" s="35">
        <f t="shared" si="16"/>
        <v>3</v>
      </c>
      <c r="E69" s="47">
        <v>6000.0</v>
      </c>
      <c r="F69" s="35">
        <f t="shared" si="17"/>
        <v>12</v>
      </c>
      <c r="G69" s="47">
        <v>18000.0</v>
      </c>
      <c r="H69" s="88">
        <f t="shared" si="18"/>
        <v>0</v>
      </c>
      <c r="I69" s="91"/>
      <c r="J69" s="88">
        <f t="shared" si="19"/>
        <v>0</v>
      </c>
      <c r="K69" s="91"/>
      <c r="L69" s="35">
        <f t="shared" si="20"/>
        <v>0</v>
      </c>
      <c r="M69" s="50"/>
      <c r="N69" s="35">
        <f t="shared" si="21"/>
        <v>20</v>
      </c>
      <c r="O69" s="50">
        <v>40000.0</v>
      </c>
      <c r="P69" s="35">
        <f t="shared" si="22"/>
        <v>4</v>
      </c>
      <c r="Q69" s="47">
        <v>12000.0</v>
      </c>
      <c r="R69" s="47"/>
      <c r="S69" s="50"/>
      <c r="T69" s="50"/>
      <c r="U69" s="90">
        <f t="shared" si="23"/>
        <v>76000</v>
      </c>
      <c r="V69" s="5"/>
      <c r="W69" s="55"/>
      <c r="X69" s="43">
        <f t="shared" si="24"/>
        <v>24000</v>
      </c>
      <c r="Y69" s="44">
        <f t="shared" si="25"/>
        <v>0</v>
      </c>
      <c r="Z69" s="44">
        <f t="shared" si="26"/>
        <v>52000</v>
      </c>
      <c r="AA69" s="55"/>
      <c r="AB69" s="55"/>
      <c r="AC69" s="55"/>
      <c r="AD69" s="55"/>
      <c r="AE69" s="55"/>
      <c r="AF69" s="56"/>
      <c r="AG69" s="56"/>
      <c r="AH69" s="56"/>
    </row>
    <row r="70" ht="15.75" customHeight="1">
      <c r="A70" s="32">
        <f t="shared" ref="A70:B70" si="41">A24</f>
        <v>17</v>
      </c>
      <c r="B70" s="33">
        <f t="shared" si="41"/>
        <v>44213</v>
      </c>
      <c r="C70" s="46" t="str">
        <f t="shared" si="15"/>
        <v>#REF!</v>
      </c>
      <c r="D70" s="35">
        <f t="shared" si="16"/>
        <v>3</v>
      </c>
      <c r="E70" s="47">
        <v>6000.0</v>
      </c>
      <c r="F70" s="35">
        <f t="shared" si="17"/>
        <v>14</v>
      </c>
      <c r="G70" s="47">
        <v>21000.0</v>
      </c>
      <c r="H70" s="88">
        <f t="shared" si="18"/>
        <v>0</v>
      </c>
      <c r="I70" s="91"/>
      <c r="J70" s="88">
        <f t="shared" si="19"/>
        <v>0</v>
      </c>
      <c r="K70" s="91"/>
      <c r="L70" s="35">
        <f t="shared" si="20"/>
        <v>0</v>
      </c>
      <c r="M70" s="50"/>
      <c r="N70" s="35">
        <f t="shared" si="21"/>
        <v>22</v>
      </c>
      <c r="O70" s="50">
        <v>44000.0</v>
      </c>
      <c r="P70" s="35">
        <f t="shared" si="22"/>
        <v>5</v>
      </c>
      <c r="Q70" s="47">
        <v>15000.0</v>
      </c>
      <c r="R70" s="47"/>
      <c r="S70" s="50"/>
      <c r="T70" s="50"/>
      <c r="U70" s="90">
        <f t="shared" si="23"/>
        <v>86000</v>
      </c>
      <c r="V70" s="5"/>
      <c r="W70" s="2"/>
      <c r="X70" s="43">
        <f t="shared" si="24"/>
        <v>27000</v>
      </c>
      <c r="Y70" s="44">
        <f t="shared" si="25"/>
        <v>0</v>
      </c>
      <c r="Z70" s="44">
        <f t="shared" si="26"/>
        <v>59000</v>
      </c>
      <c r="AA70" s="2"/>
      <c r="AB70" s="2"/>
      <c r="AC70" s="2"/>
      <c r="AD70" s="2"/>
      <c r="AE70" s="2"/>
    </row>
    <row r="71" ht="15.75" customHeight="1">
      <c r="A71" s="45">
        <f t="shared" ref="A71:B71" si="42">A25</f>
        <v>18</v>
      </c>
      <c r="B71" s="33">
        <f t="shared" si="42"/>
        <v>44214</v>
      </c>
      <c r="C71" s="46" t="str">
        <f t="shared" si="15"/>
        <v>#REF!</v>
      </c>
      <c r="D71" s="35">
        <f t="shared" si="16"/>
        <v>2</v>
      </c>
      <c r="E71" s="47">
        <v>4000.0</v>
      </c>
      <c r="F71" s="35">
        <f t="shared" si="17"/>
        <v>10</v>
      </c>
      <c r="G71" s="47">
        <v>15000.0</v>
      </c>
      <c r="H71" s="88">
        <f t="shared" si="18"/>
        <v>0</v>
      </c>
      <c r="I71" s="91"/>
      <c r="J71" s="88">
        <f t="shared" si="19"/>
        <v>0</v>
      </c>
      <c r="K71" s="91"/>
      <c r="L71" s="35">
        <f t="shared" si="20"/>
        <v>0</v>
      </c>
      <c r="M71" s="50"/>
      <c r="N71" s="35">
        <f t="shared" si="21"/>
        <v>20</v>
      </c>
      <c r="O71" s="50">
        <v>40000.0</v>
      </c>
      <c r="P71" s="35">
        <f t="shared" si="22"/>
        <v>4</v>
      </c>
      <c r="Q71" s="47">
        <v>12000.0</v>
      </c>
      <c r="R71" s="47"/>
      <c r="S71" s="50"/>
      <c r="T71" s="50"/>
      <c r="U71" s="90">
        <f t="shared" si="23"/>
        <v>71000</v>
      </c>
      <c r="V71" s="5"/>
      <c r="W71" s="2"/>
      <c r="X71" s="43">
        <f t="shared" si="24"/>
        <v>19000</v>
      </c>
      <c r="Y71" s="44">
        <f t="shared" si="25"/>
        <v>0</v>
      </c>
      <c r="Z71" s="44">
        <f t="shared" si="26"/>
        <v>52000</v>
      </c>
      <c r="AA71" s="2"/>
      <c r="AB71" s="2"/>
      <c r="AC71" s="2"/>
      <c r="AD71" s="2"/>
      <c r="AE71" s="2"/>
    </row>
    <row r="72" ht="15.75" customHeight="1">
      <c r="A72" s="32">
        <f t="shared" ref="A72:B72" si="43">A26</f>
        <v>19</v>
      </c>
      <c r="B72" s="33">
        <f t="shared" si="43"/>
        <v>44215</v>
      </c>
      <c r="C72" s="46" t="str">
        <f t="shared" si="15"/>
        <v>#REF!</v>
      </c>
      <c r="D72" s="35">
        <f t="shared" si="16"/>
        <v>3</v>
      </c>
      <c r="E72" s="47">
        <v>6000.0</v>
      </c>
      <c r="F72" s="35">
        <f t="shared" si="17"/>
        <v>12</v>
      </c>
      <c r="G72" s="47">
        <v>18000.0</v>
      </c>
      <c r="H72" s="88">
        <f t="shared" si="18"/>
        <v>0</v>
      </c>
      <c r="I72" s="91"/>
      <c r="J72" s="88">
        <f t="shared" si="19"/>
        <v>0</v>
      </c>
      <c r="K72" s="91"/>
      <c r="L72" s="35">
        <f t="shared" si="20"/>
        <v>0</v>
      </c>
      <c r="M72" s="50"/>
      <c r="N72" s="35">
        <f t="shared" si="21"/>
        <v>20</v>
      </c>
      <c r="O72" s="50">
        <v>40000.0</v>
      </c>
      <c r="P72" s="35">
        <f t="shared" si="22"/>
        <v>4</v>
      </c>
      <c r="Q72" s="47">
        <v>12000.0</v>
      </c>
      <c r="R72" s="47"/>
      <c r="S72" s="50"/>
      <c r="T72" s="50"/>
      <c r="U72" s="90">
        <f t="shared" si="23"/>
        <v>76000</v>
      </c>
      <c r="V72" s="5"/>
      <c r="W72" s="2"/>
      <c r="X72" s="43">
        <f t="shared" si="24"/>
        <v>24000</v>
      </c>
      <c r="Y72" s="44">
        <f t="shared" si="25"/>
        <v>0</v>
      </c>
      <c r="Z72" s="44">
        <f t="shared" si="26"/>
        <v>52000</v>
      </c>
      <c r="AA72" s="2"/>
      <c r="AB72" s="2"/>
      <c r="AC72" s="2"/>
      <c r="AD72" s="2"/>
      <c r="AE72" s="2"/>
    </row>
    <row r="73" ht="15.75" customHeight="1">
      <c r="A73" s="45">
        <f t="shared" ref="A73:B73" si="44">A27</f>
        <v>20</v>
      </c>
      <c r="B73" s="33">
        <f t="shared" si="44"/>
        <v>44216</v>
      </c>
      <c r="C73" s="46" t="str">
        <f t="shared" si="15"/>
        <v>#REF!</v>
      </c>
      <c r="D73" s="35">
        <f t="shared" si="16"/>
        <v>2</v>
      </c>
      <c r="E73" s="47">
        <v>4000.0</v>
      </c>
      <c r="F73" s="35">
        <f t="shared" si="17"/>
        <v>14</v>
      </c>
      <c r="G73" s="47">
        <v>21000.0</v>
      </c>
      <c r="H73" s="88">
        <f t="shared" si="18"/>
        <v>0</v>
      </c>
      <c r="I73" s="91"/>
      <c r="J73" s="88">
        <f t="shared" si="19"/>
        <v>0</v>
      </c>
      <c r="K73" s="91"/>
      <c r="L73" s="35">
        <f t="shared" si="20"/>
        <v>0</v>
      </c>
      <c r="M73" s="50"/>
      <c r="N73" s="35">
        <f t="shared" si="21"/>
        <v>22</v>
      </c>
      <c r="O73" s="50">
        <v>44000.0</v>
      </c>
      <c r="P73" s="35">
        <f t="shared" si="22"/>
        <v>5</v>
      </c>
      <c r="Q73" s="47">
        <v>15000.0</v>
      </c>
      <c r="R73" s="47"/>
      <c r="S73" s="50"/>
      <c r="T73" s="50"/>
      <c r="U73" s="90">
        <f t="shared" si="23"/>
        <v>84000</v>
      </c>
      <c r="V73" s="5"/>
      <c r="W73" s="2"/>
      <c r="X73" s="43">
        <f t="shared" si="24"/>
        <v>25000</v>
      </c>
      <c r="Y73" s="44">
        <f t="shared" si="25"/>
        <v>0</v>
      </c>
      <c r="Z73" s="44">
        <f t="shared" si="26"/>
        <v>59000</v>
      </c>
      <c r="AA73" s="2"/>
      <c r="AB73" s="2"/>
      <c r="AC73" s="2"/>
      <c r="AD73" s="2"/>
      <c r="AE73" s="2"/>
    </row>
    <row r="74" ht="15.75" customHeight="1">
      <c r="A74" s="32">
        <f t="shared" ref="A74:B74" si="45">A28</f>
        <v>21</v>
      </c>
      <c r="B74" s="33">
        <f t="shared" si="45"/>
        <v>44217</v>
      </c>
      <c r="C74" s="46" t="str">
        <f t="shared" si="15"/>
        <v>#REF!</v>
      </c>
      <c r="D74" s="35">
        <f t="shared" si="16"/>
        <v>2</v>
      </c>
      <c r="E74" s="47">
        <v>4000.0</v>
      </c>
      <c r="F74" s="35">
        <f t="shared" si="17"/>
        <v>10</v>
      </c>
      <c r="G74" s="47">
        <v>15000.0</v>
      </c>
      <c r="H74" s="88">
        <f t="shared" si="18"/>
        <v>0</v>
      </c>
      <c r="I74" s="91"/>
      <c r="J74" s="88">
        <f t="shared" si="19"/>
        <v>0</v>
      </c>
      <c r="K74" s="91"/>
      <c r="L74" s="35">
        <f t="shared" si="20"/>
        <v>0</v>
      </c>
      <c r="M74" s="50"/>
      <c r="N74" s="35">
        <f t="shared" si="21"/>
        <v>20</v>
      </c>
      <c r="O74" s="50">
        <v>40000.0</v>
      </c>
      <c r="P74" s="35">
        <f t="shared" si="22"/>
        <v>4</v>
      </c>
      <c r="Q74" s="47">
        <v>12000.0</v>
      </c>
      <c r="R74" s="47"/>
      <c r="S74" s="50"/>
      <c r="T74" s="50"/>
      <c r="U74" s="90">
        <f t="shared" si="23"/>
        <v>71000</v>
      </c>
      <c r="V74" s="5"/>
      <c r="W74" s="2"/>
      <c r="X74" s="43">
        <f t="shared" si="24"/>
        <v>19000</v>
      </c>
      <c r="Y74" s="44">
        <f t="shared" si="25"/>
        <v>0</v>
      </c>
      <c r="Z74" s="44">
        <f t="shared" si="26"/>
        <v>52000</v>
      </c>
      <c r="AA74" s="2"/>
      <c r="AB74" s="2"/>
      <c r="AC74" s="2"/>
      <c r="AD74" s="2"/>
      <c r="AE74" s="2"/>
    </row>
    <row r="75" ht="15.75" customHeight="1">
      <c r="A75" s="45">
        <f t="shared" ref="A75:B75" si="46">A29</f>
        <v>22</v>
      </c>
      <c r="B75" s="33">
        <f t="shared" si="46"/>
        <v>44218</v>
      </c>
      <c r="C75" s="46" t="str">
        <f t="shared" si="15"/>
        <v/>
      </c>
      <c r="D75" s="35">
        <f t="shared" si="16"/>
        <v>2</v>
      </c>
      <c r="E75" s="47">
        <v>4000.0</v>
      </c>
      <c r="F75" s="35">
        <f t="shared" si="17"/>
        <v>12</v>
      </c>
      <c r="G75" s="47">
        <v>18000.0</v>
      </c>
      <c r="H75" s="88">
        <f t="shared" si="18"/>
        <v>0</v>
      </c>
      <c r="I75" s="91"/>
      <c r="J75" s="88">
        <f t="shared" si="19"/>
        <v>0</v>
      </c>
      <c r="K75" s="91"/>
      <c r="L75" s="35">
        <f t="shared" si="20"/>
        <v>0</v>
      </c>
      <c r="M75" s="50"/>
      <c r="N75" s="35">
        <f t="shared" si="21"/>
        <v>20</v>
      </c>
      <c r="O75" s="50">
        <v>40000.0</v>
      </c>
      <c r="P75" s="35">
        <f t="shared" si="22"/>
        <v>4</v>
      </c>
      <c r="Q75" s="47">
        <v>12000.0</v>
      </c>
      <c r="R75" s="47"/>
      <c r="S75" s="50"/>
      <c r="T75" s="50"/>
      <c r="U75" s="90">
        <f t="shared" si="23"/>
        <v>74000</v>
      </c>
      <c r="V75" s="5"/>
      <c r="W75" s="2"/>
      <c r="X75" s="43">
        <f t="shared" si="24"/>
        <v>22000</v>
      </c>
      <c r="Y75" s="44">
        <f t="shared" si="25"/>
        <v>0</v>
      </c>
      <c r="Z75" s="44">
        <f t="shared" si="26"/>
        <v>52000</v>
      </c>
      <c r="AA75" s="2"/>
      <c r="AB75" s="2"/>
      <c r="AC75" s="2"/>
      <c r="AD75" s="2"/>
      <c r="AE75" s="2"/>
    </row>
    <row r="76" ht="15.75" customHeight="1">
      <c r="A76" s="32">
        <f t="shared" ref="A76:B76" si="47">A30</f>
        <v>23</v>
      </c>
      <c r="B76" s="33">
        <f t="shared" si="47"/>
        <v>44219</v>
      </c>
      <c r="C76" s="46" t="str">
        <f t="shared" si="15"/>
        <v/>
      </c>
      <c r="D76" s="35">
        <f t="shared" si="16"/>
        <v>2</v>
      </c>
      <c r="E76" s="47">
        <v>4000.0</v>
      </c>
      <c r="F76" s="35">
        <f t="shared" si="17"/>
        <v>14</v>
      </c>
      <c r="G76" s="47">
        <v>21000.0</v>
      </c>
      <c r="H76" s="88">
        <f t="shared" si="18"/>
        <v>0</v>
      </c>
      <c r="I76" s="91"/>
      <c r="J76" s="88">
        <f t="shared" si="19"/>
        <v>0</v>
      </c>
      <c r="K76" s="91"/>
      <c r="L76" s="35">
        <f t="shared" si="20"/>
        <v>0</v>
      </c>
      <c r="M76" s="50"/>
      <c r="N76" s="35">
        <f t="shared" si="21"/>
        <v>20</v>
      </c>
      <c r="O76" s="50">
        <v>40000.0</v>
      </c>
      <c r="P76" s="35">
        <f t="shared" si="22"/>
        <v>5</v>
      </c>
      <c r="Q76" s="47">
        <v>15000.0</v>
      </c>
      <c r="R76" s="47"/>
      <c r="S76" s="50"/>
      <c r="T76" s="50"/>
      <c r="U76" s="90">
        <f t="shared" si="23"/>
        <v>80000</v>
      </c>
      <c r="V76" s="5"/>
      <c r="W76" s="2"/>
      <c r="X76" s="43">
        <f t="shared" si="24"/>
        <v>25000</v>
      </c>
      <c r="Y76" s="44">
        <f t="shared" si="25"/>
        <v>0</v>
      </c>
      <c r="Z76" s="44">
        <f t="shared" si="26"/>
        <v>55000</v>
      </c>
      <c r="AA76" s="2"/>
      <c r="AB76" s="2"/>
      <c r="AC76" s="2"/>
      <c r="AD76" s="2"/>
      <c r="AE76" s="2"/>
    </row>
    <row r="77" ht="15.75" customHeight="1">
      <c r="A77" s="45">
        <f t="shared" ref="A77:B77" si="48">A31</f>
        <v>24</v>
      </c>
      <c r="B77" s="33">
        <f t="shared" si="48"/>
        <v>44220</v>
      </c>
      <c r="C77" s="46" t="str">
        <f t="shared" si="15"/>
        <v/>
      </c>
      <c r="D77" s="35">
        <f t="shared" si="16"/>
        <v>2</v>
      </c>
      <c r="E77" s="47">
        <v>4000.0</v>
      </c>
      <c r="F77" s="35">
        <f t="shared" si="17"/>
        <v>12</v>
      </c>
      <c r="G77" s="47">
        <v>18000.0</v>
      </c>
      <c r="H77" s="88">
        <f t="shared" si="18"/>
        <v>0</v>
      </c>
      <c r="I77" s="91"/>
      <c r="J77" s="88">
        <f t="shared" si="19"/>
        <v>0</v>
      </c>
      <c r="K77" s="91"/>
      <c r="L77" s="35">
        <f t="shared" si="20"/>
        <v>0</v>
      </c>
      <c r="M77" s="50"/>
      <c r="N77" s="35">
        <f t="shared" si="21"/>
        <v>20</v>
      </c>
      <c r="O77" s="50">
        <v>40000.0</v>
      </c>
      <c r="P77" s="35">
        <f t="shared" si="22"/>
        <v>4</v>
      </c>
      <c r="Q77" s="47">
        <v>12000.0</v>
      </c>
      <c r="R77" s="47"/>
      <c r="S77" s="50"/>
      <c r="T77" s="50"/>
      <c r="U77" s="90">
        <f t="shared" si="23"/>
        <v>74000</v>
      </c>
      <c r="V77" s="5"/>
      <c r="W77" s="2"/>
      <c r="X77" s="43">
        <f t="shared" si="24"/>
        <v>22000</v>
      </c>
      <c r="Y77" s="44">
        <f t="shared" si="25"/>
        <v>0</v>
      </c>
      <c r="Z77" s="44">
        <f t="shared" si="26"/>
        <v>52000</v>
      </c>
      <c r="AA77" s="2"/>
      <c r="AB77" s="2"/>
      <c r="AC77" s="2"/>
      <c r="AD77" s="2"/>
      <c r="AE77" s="2"/>
    </row>
    <row r="78" ht="15.75" customHeight="1">
      <c r="A78" s="32">
        <f t="shared" ref="A78:B78" si="49">A32</f>
        <v>25</v>
      </c>
      <c r="B78" s="33">
        <f t="shared" si="49"/>
        <v>44221</v>
      </c>
      <c r="C78" s="46" t="str">
        <f t="shared" si="15"/>
        <v/>
      </c>
      <c r="D78" s="35">
        <f t="shared" si="16"/>
        <v>2</v>
      </c>
      <c r="E78" s="47">
        <v>4000.0</v>
      </c>
      <c r="F78" s="35">
        <f t="shared" si="17"/>
        <v>12</v>
      </c>
      <c r="G78" s="47">
        <v>18000.0</v>
      </c>
      <c r="H78" s="88">
        <f t="shared" si="18"/>
        <v>0</v>
      </c>
      <c r="I78" s="91"/>
      <c r="J78" s="88">
        <f t="shared" si="19"/>
        <v>0</v>
      </c>
      <c r="K78" s="91"/>
      <c r="L78" s="35">
        <f t="shared" si="20"/>
        <v>0</v>
      </c>
      <c r="M78" s="50"/>
      <c r="N78" s="35">
        <f t="shared" si="21"/>
        <v>20</v>
      </c>
      <c r="O78" s="50">
        <v>40000.0</v>
      </c>
      <c r="P78" s="35">
        <f t="shared" si="22"/>
        <v>4</v>
      </c>
      <c r="Q78" s="47">
        <v>12000.0</v>
      </c>
      <c r="R78" s="47"/>
      <c r="S78" s="50"/>
      <c r="T78" s="50"/>
      <c r="U78" s="90">
        <f t="shared" si="23"/>
        <v>74000</v>
      </c>
      <c r="V78" s="5"/>
      <c r="W78" s="2"/>
      <c r="X78" s="43">
        <f t="shared" si="24"/>
        <v>22000</v>
      </c>
      <c r="Y78" s="44">
        <f t="shared" si="25"/>
        <v>0</v>
      </c>
      <c r="Z78" s="44">
        <f t="shared" si="26"/>
        <v>52000</v>
      </c>
      <c r="AA78" s="2"/>
      <c r="AB78" s="2"/>
      <c r="AC78" s="2"/>
      <c r="AD78" s="2"/>
      <c r="AE78" s="2"/>
    </row>
    <row r="79" ht="15.75" customHeight="1">
      <c r="A79" s="45">
        <f t="shared" ref="A79:B79" si="50">A33</f>
        <v>26</v>
      </c>
      <c r="B79" s="33">
        <f t="shared" si="50"/>
        <v>44222</v>
      </c>
      <c r="C79" s="46" t="str">
        <f t="shared" si="15"/>
        <v/>
      </c>
      <c r="D79" s="35">
        <f t="shared" si="16"/>
        <v>2</v>
      </c>
      <c r="E79" s="47">
        <v>4000.0</v>
      </c>
      <c r="F79" s="35">
        <f t="shared" si="17"/>
        <v>12</v>
      </c>
      <c r="G79" s="47">
        <v>18000.0</v>
      </c>
      <c r="H79" s="88">
        <f t="shared" si="18"/>
        <v>0</v>
      </c>
      <c r="I79" s="91"/>
      <c r="J79" s="88">
        <f t="shared" si="19"/>
        <v>0</v>
      </c>
      <c r="K79" s="91"/>
      <c r="L79" s="35">
        <f t="shared" si="20"/>
        <v>0</v>
      </c>
      <c r="M79" s="50"/>
      <c r="N79" s="35">
        <f t="shared" si="21"/>
        <v>20</v>
      </c>
      <c r="O79" s="50">
        <v>40000.0</v>
      </c>
      <c r="P79" s="35">
        <f t="shared" si="22"/>
        <v>4</v>
      </c>
      <c r="Q79" s="47">
        <v>12000.0</v>
      </c>
      <c r="R79" s="47"/>
      <c r="S79" s="50"/>
      <c r="T79" s="50"/>
      <c r="U79" s="90">
        <f t="shared" si="23"/>
        <v>74000</v>
      </c>
      <c r="V79" s="5"/>
      <c r="W79" s="2"/>
      <c r="X79" s="43">
        <f t="shared" si="24"/>
        <v>22000</v>
      </c>
      <c r="Y79" s="44">
        <f t="shared" si="25"/>
        <v>0</v>
      </c>
      <c r="Z79" s="44">
        <f t="shared" si="26"/>
        <v>52000</v>
      </c>
      <c r="AA79" s="2"/>
      <c r="AB79" s="2"/>
      <c r="AC79" s="2"/>
      <c r="AD79" s="2"/>
      <c r="AE79" s="2"/>
    </row>
    <row r="80" ht="15.75" customHeight="1">
      <c r="A80" s="32">
        <f t="shared" ref="A80:B80" si="51">A34</f>
        <v>27</v>
      </c>
      <c r="B80" s="33">
        <f t="shared" si="51"/>
        <v>44223</v>
      </c>
      <c r="C80" s="46" t="str">
        <f t="shared" si="15"/>
        <v/>
      </c>
      <c r="D80" s="35">
        <f t="shared" si="16"/>
        <v>2</v>
      </c>
      <c r="E80" s="47">
        <v>4000.0</v>
      </c>
      <c r="F80" s="35">
        <f t="shared" si="17"/>
        <v>14</v>
      </c>
      <c r="G80" s="47">
        <v>21000.0</v>
      </c>
      <c r="H80" s="88">
        <f t="shared" si="18"/>
        <v>0</v>
      </c>
      <c r="I80" s="91"/>
      <c r="J80" s="88">
        <f t="shared" si="19"/>
        <v>0</v>
      </c>
      <c r="K80" s="91"/>
      <c r="L80" s="35">
        <f t="shared" si="20"/>
        <v>0</v>
      </c>
      <c r="M80" s="50"/>
      <c r="N80" s="35">
        <f t="shared" si="21"/>
        <v>24</v>
      </c>
      <c r="O80" s="50">
        <v>48000.0</v>
      </c>
      <c r="P80" s="35">
        <f t="shared" si="22"/>
        <v>5</v>
      </c>
      <c r="Q80" s="47">
        <v>15000.0</v>
      </c>
      <c r="R80" s="47"/>
      <c r="S80" s="50"/>
      <c r="T80" s="50"/>
      <c r="U80" s="90">
        <f t="shared" si="23"/>
        <v>88000</v>
      </c>
      <c r="V80" s="5"/>
      <c r="W80" s="2"/>
      <c r="X80" s="43">
        <f t="shared" si="24"/>
        <v>25000</v>
      </c>
      <c r="Y80" s="44">
        <f t="shared" si="25"/>
        <v>0</v>
      </c>
      <c r="Z80" s="44">
        <f t="shared" si="26"/>
        <v>63000</v>
      </c>
      <c r="AA80" s="2"/>
      <c r="AB80" s="2"/>
      <c r="AC80" s="2"/>
      <c r="AD80" s="2"/>
      <c r="AE80" s="2"/>
    </row>
    <row r="81" ht="15.75" customHeight="1">
      <c r="A81" s="45">
        <f t="shared" ref="A81:B81" si="52">A35</f>
        <v>28</v>
      </c>
      <c r="B81" s="33">
        <f t="shared" si="52"/>
        <v>44224</v>
      </c>
      <c r="C81" s="46" t="str">
        <f t="shared" si="15"/>
        <v/>
      </c>
      <c r="D81" s="35">
        <f t="shared" si="16"/>
        <v>2</v>
      </c>
      <c r="E81" s="47">
        <v>4000.0</v>
      </c>
      <c r="F81" s="35">
        <f t="shared" si="17"/>
        <v>12</v>
      </c>
      <c r="G81" s="47">
        <v>18000.0</v>
      </c>
      <c r="H81" s="88">
        <f t="shared" si="18"/>
        <v>0</v>
      </c>
      <c r="I81" s="91"/>
      <c r="J81" s="88">
        <f t="shared" si="19"/>
        <v>0</v>
      </c>
      <c r="K81" s="91"/>
      <c r="L81" s="35">
        <f t="shared" si="20"/>
        <v>0</v>
      </c>
      <c r="M81" s="50"/>
      <c r="N81" s="35">
        <f t="shared" si="21"/>
        <v>20</v>
      </c>
      <c r="O81" s="50">
        <v>40000.0</v>
      </c>
      <c r="P81" s="35">
        <f t="shared" si="22"/>
        <v>4</v>
      </c>
      <c r="Q81" s="47">
        <v>12000.0</v>
      </c>
      <c r="R81" s="47"/>
      <c r="S81" s="50"/>
      <c r="T81" s="50"/>
      <c r="U81" s="90">
        <f t="shared" si="23"/>
        <v>74000</v>
      </c>
      <c r="V81" s="5"/>
      <c r="W81" s="2"/>
      <c r="X81" s="43">
        <f t="shared" si="24"/>
        <v>22000</v>
      </c>
      <c r="Y81" s="44">
        <f t="shared" si="25"/>
        <v>0</v>
      </c>
      <c r="Z81" s="44">
        <f t="shared" si="26"/>
        <v>52000</v>
      </c>
      <c r="AA81" s="2"/>
      <c r="AB81" s="2"/>
      <c r="AC81" s="2"/>
      <c r="AD81" s="2"/>
      <c r="AE81" s="2"/>
    </row>
    <row r="82" ht="15.75" customHeight="1">
      <c r="A82" s="32">
        <f t="shared" ref="A82:B82" si="53">A36</f>
        <v>29</v>
      </c>
      <c r="B82" s="33">
        <f t="shared" si="53"/>
        <v>44225</v>
      </c>
      <c r="C82" s="46" t="str">
        <f t="shared" si="15"/>
        <v/>
      </c>
      <c r="D82" s="35">
        <f t="shared" si="16"/>
        <v>2</v>
      </c>
      <c r="E82" s="47">
        <v>4000.0</v>
      </c>
      <c r="F82" s="35">
        <f t="shared" si="17"/>
        <v>12</v>
      </c>
      <c r="G82" s="47">
        <v>18000.0</v>
      </c>
      <c r="H82" s="88">
        <f t="shared" si="18"/>
        <v>0</v>
      </c>
      <c r="I82" s="91"/>
      <c r="J82" s="88">
        <f t="shared" si="19"/>
        <v>0</v>
      </c>
      <c r="K82" s="91"/>
      <c r="L82" s="35">
        <f t="shared" si="20"/>
        <v>150</v>
      </c>
      <c r="M82" s="50">
        <v>150000.0</v>
      </c>
      <c r="N82" s="35">
        <f t="shared" si="21"/>
        <v>20</v>
      </c>
      <c r="O82" s="50">
        <v>40000.0</v>
      </c>
      <c r="P82" s="35">
        <f t="shared" si="22"/>
        <v>4</v>
      </c>
      <c r="Q82" s="47">
        <v>12000.0</v>
      </c>
      <c r="R82" s="47"/>
      <c r="S82" s="50"/>
      <c r="T82" s="50"/>
      <c r="U82" s="90">
        <f t="shared" si="23"/>
        <v>224000</v>
      </c>
      <c r="V82" s="5"/>
      <c r="W82" s="2"/>
      <c r="X82" s="43">
        <f t="shared" si="24"/>
        <v>22000</v>
      </c>
      <c r="Y82" s="44">
        <f t="shared" si="25"/>
        <v>0</v>
      </c>
      <c r="Z82" s="44">
        <f t="shared" si="26"/>
        <v>52000</v>
      </c>
      <c r="AA82" s="2"/>
      <c r="AB82" s="2"/>
      <c r="AC82" s="2"/>
      <c r="AD82" s="2"/>
      <c r="AE82" s="2"/>
    </row>
    <row r="83" ht="15.75" customHeight="1">
      <c r="A83" s="45">
        <f t="shared" ref="A83:B83" si="54">A37</f>
        <v>30</v>
      </c>
      <c r="B83" s="33">
        <f t="shared" si="54"/>
        <v>44226</v>
      </c>
      <c r="C83" s="46"/>
      <c r="D83" s="35">
        <f t="shared" si="16"/>
        <v>2</v>
      </c>
      <c r="E83" s="47">
        <v>4000.0</v>
      </c>
      <c r="F83" s="35">
        <f t="shared" si="17"/>
        <v>12</v>
      </c>
      <c r="G83" s="47">
        <v>18000.0</v>
      </c>
      <c r="H83" s="88">
        <f t="shared" si="18"/>
        <v>0</v>
      </c>
      <c r="I83" s="91"/>
      <c r="J83" s="88">
        <f t="shared" si="19"/>
        <v>0</v>
      </c>
      <c r="K83" s="91"/>
      <c r="L83" s="35">
        <f t="shared" si="20"/>
        <v>0</v>
      </c>
      <c r="M83" s="50"/>
      <c r="N83" s="35">
        <f t="shared" si="21"/>
        <v>20</v>
      </c>
      <c r="O83" s="50">
        <v>40000.0</v>
      </c>
      <c r="P83" s="35">
        <f t="shared" si="22"/>
        <v>4</v>
      </c>
      <c r="Q83" s="47">
        <v>12000.0</v>
      </c>
      <c r="R83" s="47"/>
      <c r="S83" s="50"/>
      <c r="T83" s="50"/>
      <c r="U83" s="90">
        <f t="shared" si="23"/>
        <v>74000</v>
      </c>
      <c r="V83" s="5"/>
      <c r="W83" s="2"/>
      <c r="X83" s="43">
        <f t="shared" si="24"/>
        <v>22000</v>
      </c>
      <c r="Y83" s="44">
        <f t="shared" si="25"/>
        <v>0</v>
      </c>
      <c r="Z83" s="44">
        <f t="shared" si="26"/>
        <v>52000</v>
      </c>
      <c r="AA83" s="2"/>
      <c r="AB83" s="2"/>
      <c r="AC83" s="2"/>
      <c r="AD83" s="2"/>
      <c r="AE83" s="2"/>
    </row>
    <row r="84" ht="15.75" customHeight="1">
      <c r="A84" s="64">
        <f t="shared" ref="A84:B84" si="55">A38</f>
        <v>31</v>
      </c>
      <c r="B84" s="65">
        <f t="shared" si="55"/>
        <v>44227</v>
      </c>
      <c r="C84" s="66"/>
      <c r="D84" s="67">
        <f t="shared" si="16"/>
        <v>3</v>
      </c>
      <c r="E84" s="71">
        <v>6000.0</v>
      </c>
      <c r="F84" s="67">
        <f t="shared" si="17"/>
        <v>14</v>
      </c>
      <c r="G84" s="71">
        <v>21000.0</v>
      </c>
      <c r="H84" s="92"/>
      <c r="I84" s="93"/>
      <c r="J84" s="92"/>
      <c r="K84" s="93"/>
      <c r="L84" s="67">
        <f t="shared" si="20"/>
        <v>0</v>
      </c>
      <c r="M84" s="72"/>
      <c r="N84" s="67">
        <f t="shared" si="21"/>
        <v>22</v>
      </c>
      <c r="O84" s="72">
        <v>44000.0</v>
      </c>
      <c r="P84" s="67">
        <f t="shared" si="22"/>
        <v>5</v>
      </c>
      <c r="Q84" s="71">
        <v>15000.0</v>
      </c>
      <c r="R84" s="71">
        <v>666000.0</v>
      </c>
      <c r="S84" s="72"/>
      <c r="T84" s="72"/>
      <c r="U84" s="94">
        <f t="shared" si="23"/>
        <v>752000</v>
      </c>
      <c r="V84" s="5"/>
      <c r="W84" s="43">
        <f>SUM(R85:T85)</f>
        <v>666000</v>
      </c>
      <c r="X84" s="43">
        <f t="shared" si="24"/>
        <v>27000</v>
      </c>
      <c r="Y84" s="44">
        <f t="shared" si="25"/>
        <v>666000</v>
      </c>
      <c r="Z84" s="44">
        <f t="shared" si="26"/>
        <v>59000</v>
      </c>
      <c r="AA84" s="2"/>
      <c r="AB84" s="2"/>
      <c r="AC84" s="2"/>
      <c r="AD84" s="2"/>
      <c r="AE84" s="2"/>
    </row>
    <row r="85" ht="15.75" customHeight="1">
      <c r="A85" s="74" t="s">
        <v>15</v>
      </c>
      <c r="B85" s="75"/>
      <c r="C85" s="76"/>
      <c r="D85" s="77">
        <f t="shared" ref="D85:U85" si="56">SUM(D54:D84)</f>
        <v>71</v>
      </c>
      <c r="E85" s="95">
        <f t="shared" si="56"/>
        <v>142000</v>
      </c>
      <c r="F85" s="77">
        <f t="shared" si="56"/>
        <v>390</v>
      </c>
      <c r="G85" s="96">
        <f t="shared" si="56"/>
        <v>585000</v>
      </c>
      <c r="H85" s="97">
        <f t="shared" si="56"/>
        <v>0</v>
      </c>
      <c r="I85" s="96">
        <f t="shared" si="56"/>
        <v>0</v>
      </c>
      <c r="J85" s="97">
        <f t="shared" si="56"/>
        <v>0</v>
      </c>
      <c r="K85" s="96">
        <f t="shared" si="56"/>
        <v>0</v>
      </c>
      <c r="L85" s="98">
        <f t="shared" si="56"/>
        <v>150</v>
      </c>
      <c r="M85" s="96">
        <f t="shared" si="56"/>
        <v>150000</v>
      </c>
      <c r="N85" s="77">
        <f t="shared" si="56"/>
        <v>635</v>
      </c>
      <c r="O85" s="96">
        <f t="shared" si="56"/>
        <v>1270000</v>
      </c>
      <c r="P85" s="77">
        <f t="shared" si="56"/>
        <v>134</v>
      </c>
      <c r="Q85" s="96">
        <f t="shared" si="56"/>
        <v>402000</v>
      </c>
      <c r="R85" s="96">
        <f t="shared" si="56"/>
        <v>666000</v>
      </c>
      <c r="S85" s="95">
        <f t="shared" si="56"/>
        <v>0</v>
      </c>
      <c r="T85" s="96">
        <f t="shared" si="56"/>
        <v>0</v>
      </c>
      <c r="U85" s="96">
        <f t="shared" si="56"/>
        <v>3215000</v>
      </c>
      <c r="V85" s="5"/>
      <c r="W85" s="43">
        <f>G85+M85+O85+Q85+R85+T85+E85</f>
        <v>3215000</v>
      </c>
      <c r="X85" s="43">
        <f t="shared" si="24"/>
        <v>727000</v>
      </c>
      <c r="Y85" s="44">
        <f t="shared" si="25"/>
        <v>666000</v>
      </c>
      <c r="Z85" s="44">
        <f t="shared" si="26"/>
        <v>1672000</v>
      </c>
      <c r="AA85" s="2"/>
      <c r="AB85" s="2"/>
      <c r="AC85" s="2"/>
      <c r="AD85" s="2"/>
      <c r="AE85" s="2"/>
    </row>
    <row r="86" ht="15.75" customHeight="1">
      <c r="A86" s="52"/>
      <c r="B86" s="52"/>
      <c r="C86" s="52"/>
      <c r="D86" s="52"/>
      <c r="E86" s="52"/>
      <c r="F86" s="52"/>
      <c r="G86" s="52"/>
      <c r="H86" s="52"/>
      <c r="I86" s="5"/>
      <c r="J86" s="52"/>
      <c r="K86" s="52"/>
      <c r="L86" s="52"/>
      <c r="M86" s="5"/>
      <c r="N86" s="52"/>
      <c r="O86" s="52"/>
      <c r="P86" s="52"/>
      <c r="Q86" s="52"/>
      <c r="R86" s="52"/>
      <c r="S86" s="52"/>
      <c r="T86" s="52"/>
      <c r="U86" s="52"/>
      <c r="V86" s="52"/>
      <c r="W86" s="2"/>
      <c r="X86" s="2"/>
      <c r="Y86" s="2"/>
      <c r="Z86" s="2"/>
      <c r="AA86" s="2"/>
      <c r="AB86" s="2"/>
      <c r="AC86" s="2"/>
      <c r="AD86" s="2"/>
      <c r="AE86" s="2"/>
    </row>
    <row r="87" ht="15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85" t="s">
        <v>24</v>
      </c>
      <c r="S87" s="85"/>
      <c r="T87" s="85"/>
      <c r="U87" s="52"/>
      <c r="V87" s="52"/>
      <c r="W87" s="2"/>
      <c r="X87" s="2"/>
      <c r="Y87" s="2"/>
      <c r="Z87" s="2"/>
      <c r="AA87" s="2"/>
      <c r="AB87" s="2"/>
      <c r="AC87" s="2"/>
      <c r="AD87" s="2"/>
      <c r="AE87" s="2"/>
    </row>
    <row r="88" ht="15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86"/>
      <c r="S88" s="86"/>
      <c r="T88" s="86"/>
      <c r="U88" s="84"/>
      <c r="V88" s="52"/>
      <c r="W88" s="2"/>
      <c r="X88" s="2"/>
      <c r="Y88" s="2"/>
      <c r="Z88" s="2"/>
      <c r="AA88" s="2"/>
      <c r="AB88" s="2"/>
      <c r="AC88" s="2"/>
      <c r="AD88" s="2"/>
      <c r="AE88" s="2"/>
    </row>
    <row r="89" ht="15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2"/>
      <c r="X89" s="2"/>
      <c r="Y89" s="2"/>
      <c r="Z89" s="2"/>
      <c r="AA89" s="2"/>
      <c r="AB89" s="2"/>
      <c r="AC89" s="2"/>
      <c r="AD89" s="2"/>
      <c r="AE89" s="2"/>
    </row>
    <row r="90" ht="15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2"/>
      <c r="X90" s="2"/>
      <c r="Y90" s="2"/>
      <c r="Z90" s="2"/>
      <c r="AA90" s="2"/>
      <c r="AB90" s="2"/>
      <c r="AC90" s="2"/>
      <c r="AD90" s="2"/>
      <c r="AE90" s="2"/>
    </row>
    <row r="91" ht="15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2"/>
      <c r="X91" s="2"/>
      <c r="Y91" s="2"/>
      <c r="Z91" s="2"/>
      <c r="AA91" s="2"/>
      <c r="AB91" s="2"/>
      <c r="AC91" s="2"/>
      <c r="AD91" s="2"/>
      <c r="AE91" s="2"/>
    </row>
    <row r="92" ht="15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2"/>
      <c r="X92" s="2"/>
      <c r="Y92" s="2"/>
      <c r="Z92" s="2"/>
      <c r="AA92" s="2"/>
      <c r="AB92" s="2"/>
      <c r="AC92" s="2"/>
      <c r="AD92" s="2"/>
      <c r="AE92" s="2"/>
    </row>
    <row r="93" ht="15.75" customHeight="1">
      <c r="A93" s="1" t="s">
        <v>0</v>
      </c>
      <c r="W93" s="2"/>
      <c r="X93" s="2"/>
      <c r="Y93" s="2"/>
      <c r="Z93" s="2"/>
      <c r="AA93" s="2"/>
      <c r="AB93" s="2"/>
      <c r="AC93" s="2"/>
      <c r="AD93" s="2"/>
      <c r="AE93" s="2"/>
    </row>
    <row r="94" ht="15.75" customHeight="1">
      <c r="A94" s="1" t="s">
        <v>26</v>
      </c>
      <c r="W94" s="2"/>
      <c r="X94" s="2"/>
      <c r="Y94" s="2"/>
      <c r="Z94" s="2"/>
      <c r="AA94" s="2"/>
      <c r="AB94" s="2"/>
      <c r="AC94" s="2"/>
      <c r="AD94" s="2"/>
      <c r="AE94" s="2"/>
    </row>
    <row r="95" ht="15.75" customHeight="1">
      <c r="A95" s="4" t="str">
        <f>A49</f>
        <v>BULAN      : JANUARI 2021</v>
      </c>
      <c r="W95" s="2"/>
      <c r="X95" s="2"/>
      <c r="Y95" s="2"/>
      <c r="Z95" s="2"/>
      <c r="AA95" s="2"/>
      <c r="AB95" s="2"/>
      <c r="AC95" s="2"/>
      <c r="AD95" s="2"/>
      <c r="AE95" s="2"/>
    </row>
    <row r="96" ht="15.75" customHeight="1">
      <c r="A96" s="52"/>
      <c r="B96" s="52"/>
      <c r="C96" s="52"/>
      <c r="D96" s="52"/>
      <c r="E96" s="99"/>
      <c r="F96" s="100"/>
      <c r="G96" s="99"/>
      <c r="H96" s="99"/>
      <c r="I96" s="99"/>
      <c r="J96" s="100"/>
      <c r="K96" s="99"/>
      <c r="L96" s="99"/>
      <c r="M96" s="99"/>
      <c r="N96" s="100"/>
      <c r="O96" s="99"/>
      <c r="P96" s="99"/>
      <c r="Q96" s="99"/>
      <c r="R96" s="99"/>
      <c r="S96" s="99"/>
      <c r="T96" s="99"/>
      <c r="U96" s="99"/>
      <c r="V96" s="52"/>
      <c r="W96" s="2"/>
      <c r="X96" s="2"/>
      <c r="Y96" s="2"/>
      <c r="Z96" s="2"/>
      <c r="AA96" s="2"/>
      <c r="AB96" s="2"/>
      <c r="AC96" s="2"/>
      <c r="AD96" s="2"/>
      <c r="AE96" s="2"/>
    </row>
    <row r="97" ht="15.75" customHeight="1">
      <c r="A97" s="7" t="s">
        <v>3</v>
      </c>
      <c r="B97" s="8" t="s">
        <v>4</v>
      </c>
      <c r="C97" s="8" t="s">
        <v>5</v>
      </c>
      <c r="D97" s="9" t="s">
        <v>6</v>
      </c>
      <c r="E97" s="10"/>
      <c r="F97" s="9" t="s">
        <v>7</v>
      </c>
      <c r="G97" s="10"/>
      <c r="H97" s="11" t="s">
        <v>8</v>
      </c>
      <c r="I97" s="10"/>
      <c r="J97" s="9" t="s">
        <v>9</v>
      </c>
      <c r="K97" s="10"/>
      <c r="L97" s="11" t="s">
        <v>10</v>
      </c>
      <c r="M97" s="10"/>
      <c r="N97" s="12" t="s">
        <v>11</v>
      </c>
      <c r="O97" s="13"/>
      <c r="P97" s="13"/>
      <c r="Q97" s="14"/>
      <c r="R97" s="15" t="s">
        <v>12</v>
      </c>
      <c r="S97" s="15" t="s">
        <v>13</v>
      </c>
      <c r="T97" s="15" t="s">
        <v>14</v>
      </c>
      <c r="U97" s="8" t="s">
        <v>15</v>
      </c>
      <c r="V97" s="5"/>
      <c r="W97" s="2"/>
      <c r="X97" s="2"/>
      <c r="Y97" s="2"/>
      <c r="Z97" s="2"/>
      <c r="AA97" s="2"/>
      <c r="AB97" s="2"/>
      <c r="AC97" s="2"/>
      <c r="AD97" s="2"/>
      <c r="AE97" s="2"/>
    </row>
    <row r="98" ht="15.75" customHeight="1">
      <c r="A98" s="16"/>
      <c r="B98" s="17"/>
      <c r="C98" s="17"/>
      <c r="D98" s="18"/>
      <c r="E98" s="19"/>
      <c r="F98" s="18"/>
      <c r="G98" s="19"/>
      <c r="H98" s="18"/>
      <c r="I98" s="19"/>
      <c r="J98" s="18"/>
      <c r="K98" s="19"/>
      <c r="L98" s="18"/>
      <c r="M98" s="19"/>
      <c r="N98" s="20" t="s">
        <v>16</v>
      </c>
      <c r="O98" s="21"/>
      <c r="P98" s="20" t="s">
        <v>17</v>
      </c>
      <c r="Q98" s="21"/>
      <c r="R98" s="22"/>
      <c r="S98" s="22"/>
      <c r="T98" s="22"/>
      <c r="U98" s="23"/>
      <c r="V98" s="5"/>
      <c r="W98" s="2"/>
      <c r="X98" s="24" t="s">
        <v>18</v>
      </c>
      <c r="Y98" s="24" t="s">
        <v>19</v>
      </c>
      <c r="Z98" s="24" t="s">
        <v>20</v>
      </c>
      <c r="AA98" s="2"/>
      <c r="AB98" s="2"/>
      <c r="AC98" s="2"/>
      <c r="AD98" s="2"/>
      <c r="AE98" s="2"/>
    </row>
    <row r="99" ht="15.75" customHeight="1">
      <c r="A99" s="25"/>
      <c r="B99" s="26"/>
      <c r="C99" s="26"/>
      <c r="D99" s="27" t="s">
        <v>21</v>
      </c>
      <c r="E99" s="27" t="s">
        <v>22</v>
      </c>
      <c r="F99" s="27" t="s">
        <v>21</v>
      </c>
      <c r="G99" s="27" t="s">
        <v>22</v>
      </c>
      <c r="H99" s="27" t="s">
        <v>21</v>
      </c>
      <c r="I99" s="27" t="s">
        <v>22</v>
      </c>
      <c r="J99" s="27" t="s">
        <v>21</v>
      </c>
      <c r="K99" s="28" t="s">
        <v>22</v>
      </c>
      <c r="L99" s="27" t="s">
        <v>21</v>
      </c>
      <c r="M99" s="27" t="s">
        <v>22</v>
      </c>
      <c r="N99" s="27" t="s">
        <v>21</v>
      </c>
      <c r="O99" s="27" t="s">
        <v>22</v>
      </c>
      <c r="P99" s="27" t="s">
        <v>21</v>
      </c>
      <c r="Q99" s="27" t="s">
        <v>22</v>
      </c>
      <c r="R99" s="27" t="s">
        <v>22</v>
      </c>
      <c r="S99" s="29" t="s">
        <v>22</v>
      </c>
      <c r="T99" s="29" t="s">
        <v>22</v>
      </c>
      <c r="U99" s="30" t="s">
        <v>22</v>
      </c>
      <c r="V99" s="5"/>
      <c r="W99" s="2"/>
      <c r="X99" s="31"/>
      <c r="Y99" s="31"/>
      <c r="Z99" s="31"/>
      <c r="AA99" s="2"/>
      <c r="AB99" s="2"/>
      <c r="AC99" s="2"/>
      <c r="AD99" s="2"/>
      <c r="AE99" s="2"/>
    </row>
    <row r="100" ht="15.75" customHeight="1">
      <c r="A100" s="32">
        <f t="shared" ref="A100:B100" si="57">A54</f>
        <v>1</v>
      </c>
      <c r="B100" s="33">
        <f t="shared" si="57"/>
        <v>44197</v>
      </c>
      <c r="C100" s="34" t="str">
        <f t="shared" ref="C100:C128" si="59">C62</f>
        <v>#REF!</v>
      </c>
      <c r="D100" s="88">
        <f t="shared" ref="D100:D129" si="60">E100/2000</f>
        <v>0</v>
      </c>
      <c r="E100" s="89"/>
      <c r="F100" s="101">
        <f t="shared" ref="F100:F130" si="61">G100/1500</f>
        <v>8</v>
      </c>
      <c r="G100" s="36">
        <v>12000.0</v>
      </c>
      <c r="H100" s="101">
        <f t="shared" ref="H100:H130" si="62">I100/1000</f>
        <v>6</v>
      </c>
      <c r="I100" s="89">
        <v>6000.0</v>
      </c>
      <c r="J100" s="101">
        <f t="shared" ref="J100:J130" si="63">K100/500</f>
        <v>3</v>
      </c>
      <c r="K100" s="89">
        <v>1500.0</v>
      </c>
      <c r="L100" s="102">
        <f t="shared" ref="L100:L130" si="64">M100/1000</f>
        <v>0</v>
      </c>
      <c r="M100" s="103"/>
      <c r="N100" s="101">
        <f t="shared" ref="N100:N130" si="65">O100/2000</f>
        <v>3</v>
      </c>
      <c r="O100" s="103">
        <v>6000.0</v>
      </c>
      <c r="P100" s="101">
        <f t="shared" ref="P100:P130" si="66">Q100/3000</f>
        <v>3</v>
      </c>
      <c r="Q100" s="36">
        <v>9000.0</v>
      </c>
      <c r="R100" s="89"/>
      <c r="S100" s="103"/>
      <c r="T100" s="103"/>
      <c r="U100" s="90">
        <f t="shared" ref="U100:U130" si="67">E100+G100+I100+K100+M100+O100+Q100+R100+S100+T100</f>
        <v>34500</v>
      </c>
      <c r="V100" s="5"/>
      <c r="W100" s="2"/>
      <c r="X100" s="43">
        <f t="shared" ref="X100:X131" si="68">E100+G100+I100+K100</f>
        <v>19500</v>
      </c>
      <c r="Y100" s="44">
        <f t="shared" ref="Y100:Y131" si="69">R100+S100+T100</f>
        <v>0</v>
      </c>
      <c r="Z100" s="44">
        <f t="shared" ref="Z100:Z131" si="70">O100+Q100</f>
        <v>15000</v>
      </c>
      <c r="AA100" s="2"/>
      <c r="AB100" s="2"/>
      <c r="AC100" s="2"/>
      <c r="AD100" s="2"/>
      <c r="AE100" s="2"/>
    </row>
    <row r="101" ht="15.75" customHeight="1">
      <c r="A101" s="45">
        <f t="shared" ref="A101:B101" si="58">A55</f>
        <v>2</v>
      </c>
      <c r="B101" s="33">
        <f t="shared" si="58"/>
        <v>44198</v>
      </c>
      <c r="C101" s="46" t="str">
        <f t="shared" si="59"/>
        <v>#REF!</v>
      </c>
      <c r="D101" s="88">
        <f t="shared" si="60"/>
        <v>0</v>
      </c>
      <c r="E101" s="91"/>
      <c r="F101" s="101">
        <f t="shared" si="61"/>
        <v>6</v>
      </c>
      <c r="G101" s="47">
        <v>9000.0</v>
      </c>
      <c r="H101" s="101">
        <f t="shared" si="62"/>
        <v>6</v>
      </c>
      <c r="I101" s="91">
        <v>6000.0</v>
      </c>
      <c r="J101" s="101">
        <f t="shared" si="63"/>
        <v>3</v>
      </c>
      <c r="K101" s="91">
        <v>1500.0</v>
      </c>
      <c r="L101" s="102">
        <f t="shared" si="64"/>
        <v>0</v>
      </c>
      <c r="M101" s="104"/>
      <c r="N101" s="101">
        <f t="shared" si="65"/>
        <v>3</v>
      </c>
      <c r="O101" s="104">
        <v>6000.0</v>
      </c>
      <c r="P101" s="101">
        <f t="shared" si="66"/>
        <v>3</v>
      </c>
      <c r="Q101" s="47">
        <v>9000.0</v>
      </c>
      <c r="R101" s="91"/>
      <c r="S101" s="104"/>
      <c r="T101" s="104"/>
      <c r="U101" s="90">
        <f t="shared" si="67"/>
        <v>31500</v>
      </c>
      <c r="V101" s="5"/>
      <c r="W101" s="2"/>
      <c r="X101" s="43">
        <f t="shared" si="68"/>
        <v>16500</v>
      </c>
      <c r="Y101" s="44">
        <f t="shared" si="69"/>
        <v>0</v>
      </c>
      <c r="Z101" s="44">
        <f t="shared" si="70"/>
        <v>15000</v>
      </c>
      <c r="AA101" s="2"/>
      <c r="AB101" s="2"/>
      <c r="AC101" s="2"/>
      <c r="AD101" s="2"/>
      <c r="AE101" s="2"/>
    </row>
    <row r="102" ht="15.75" customHeight="1">
      <c r="A102" s="32">
        <f t="shared" ref="A102:B102" si="71">A56</f>
        <v>3</v>
      </c>
      <c r="B102" s="33">
        <f t="shared" si="71"/>
        <v>44199</v>
      </c>
      <c r="C102" s="46" t="str">
        <f t="shared" si="59"/>
        <v>#REF!</v>
      </c>
      <c r="D102" s="88">
        <f t="shared" si="60"/>
        <v>0</v>
      </c>
      <c r="E102" s="91"/>
      <c r="F102" s="101">
        <f t="shared" si="61"/>
        <v>8</v>
      </c>
      <c r="G102" s="47">
        <v>12000.0</v>
      </c>
      <c r="H102" s="101">
        <f t="shared" si="62"/>
        <v>8</v>
      </c>
      <c r="I102" s="91">
        <v>8000.0</v>
      </c>
      <c r="J102" s="101">
        <f t="shared" si="63"/>
        <v>3</v>
      </c>
      <c r="K102" s="91">
        <v>1500.0</v>
      </c>
      <c r="L102" s="102">
        <f t="shared" si="64"/>
        <v>0</v>
      </c>
      <c r="M102" s="104"/>
      <c r="N102" s="101">
        <f t="shared" si="65"/>
        <v>3</v>
      </c>
      <c r="O102" s="104">
        <v>6000.0</v>
      </c>
      <c r="P102" s="101">
        <f t="shared" si="66"/>
        <v>3</v>
      </c>
      <c r="Q102" s="47">
        <v>9000.0</v>
      </c>
      <c r="R102" s="91"/>
      <c r="S102" s="104"/>
      <c r="T102" s="104"/>
      <c r="U102" s="90">
        <f t="shared" si="67"/>
        <v>36500</v>
      </c>
      <c r="V102" s="5"/>
      <c r="W102" s="2"/>
      <c r="X102" s="43">
        <f t="shared" si="68"/>
        <v>21500</v>
      </c>
      <c r="Y102" s="44">
        <f t="shared" si="69"/>
        <v>0</v>
      </c>
      <c r="Z102" s="44">
        <f t="shared" si="70"/>
        <v>15000</v>
      </c>
      <c r="AA102" s="2"/>
      <c r="AB102" s="2"/>
      <c r="AC102" s="2"/>
      <c r="AD102" s="2"/>
      <c r="AE102" s="2"/>
    </row>
    <row r="103" ht="15.75" customHeight="1">
      <c r="A103" s="45">
        <f t="shared" ref="A103:B103" si="72">A57</f>
        <v>4</v>
      </c>
      <c r="B103" s="33">
        <f t="shared" si="72"/>
        <v>44200</v>
      </c>
      <c r="C103" s="46" t="str">
        <f t="shared" si="59"/>
        <v>#REF!</v>
      </c>
      <c r="D103" s="88">
        <f t="shared" si="60"/>
        <v>0</v>
      </c>
      <c r="E103" s="91"/>
      <c r="F103" s="101">
        <f t="shared" si="61"/>
        <v>14</v>
      </c>
      <c r="G103" s="47">
        <v>21000.0</v>
      </c>
      <c r="H103" s="101">
        <f t="shared" si="62"/>
        <v>12</v>
      </c>
      <c r="I103" s="91">
        <v>12000.0</v>
      </c>
      <c r="J103" s="101">
        <f t="shared" si="63"/>
        <v>3</v>
      </c>
      <c r="K103" s="91">
        <v>1500.0</v>
      </c>
      <c r="L103" s="102">
        <f t="shared" si="64"/>
        <v>0</v>
      </c>
      <c r="M103" s="104"/>
      <c r="N103" s="101">
        <f t="shared" si="65"/>
        <v>3</v>
      </c>
      <c r="O103" s="104">
        <v>6000.0</v>
      </c>
      <c r="P103" s="101">
        <f t="shared" si="66"/>
        <v>4</v>
      </c>
      <c r="Q103" s="47">
        <v>12000.0</v>
      </c>
      <c r="R103" s="91"/>
      <c r="S103" s="104"/>
      <c r="T103" s="104"/>
      <c r="U103" s="90">
        <f t="shared" si="67"/>
        <v>52500</v>
      </c>
      <c r="V103" s="5"/>
      <c r="W103" s="2"/>
      <c r="X103" s="43">
        <f t="shared" si="68"/>
        <v>34500</v>
      </c>
      <c r="Y103" s="44">
        <f t="shared" si="69"/>
        <v>0</v>
      </c>
      <c r="Z103" s="44">
        <f t="shared" si="70"/>
        <v>18000</v>
      </c>
      <c r="AA103" s="2"/>
      <c r="AB103" s="2"/>
      <c r="AC103" s="2"/>
      <c r="AD103" s="2"/>
      <c r="AE103" s="2"/>
    </row>
    <row r="104" ht="15.75" customHeight="1">
      <c r="A104" s="32">
        <f t="shared" ref="A104:B104" si="73">A58</f>
        <v>5</v>
      </c>
      <c r="B104" s="33">
        <f t="shared" si="73"/>
        <v>44201</v>
      </c>
      <c r="C104" s="46" t="str">
        <f t="shared" si="59"/>
        <v>#REF!</v>
      </c>
      <c r="D104" s="88">
        <f t="shared" si="60"/>
        <v>0</v>
      </c>
      <c r="E104" s="91"/>
      <c r="F104" s="101">
        <f t="shared" si="61"/>
        <v>16</v>
      </c>
      <c r="G104" s="47">
        <v>24000.0</v>
      </c>
      <c r="H104" s="101">
        <f t="shared" si="62"/>
        <v>10</v>
      </c>
      <c r="I104" s="91">
        <v>10000.0</v>
      </c>
      <c r="J104" s="101">
        <f t="shared" si="63"/>
        <v>3</v>
      </c>
      <c r="K104" s="91">
        <v>1500.0</v>
      </c>
      <c r="L104" s="102">
        <f t="shared" si="64"/>
        <v>0</v>
      </c>
      <c r="M104" s="104"/>
      <c r="N104" s="101">
        <f t="shared" si="65"/>
        <v>5</v>
      </c>
      <c r="O104" s="104">
        <v>10000.0</v>
      </c>
      <c r="P104" s="101">
        <f t="shared" si="66"/>
        <v>3</v>
      </c>
      <c r="Q104" s="47">
        <v>9000.0</v>
      </c>
      <c r="R104" s="91"/>
      <c r="S104" s="104"/>
      <c r="T104" s="104"/>
      <c r="U104" s="90">
        <f t="shared" si="67"/>
        <v>54500</v>
      </c>
      <c r="V104" s="5"/>
      <c r="W104" s="2"/>
      <c r="X104" s="43">
        <f t="shared" si="68"/>
        <v>35500</v>
      </c>
      <c r="Y104" s="44">
        <f t="shared" si="69"/>
        <v>0</v>
      </c>
      <c r="Z104" s="44">
        <f t="shared" si="70"/>
        <v>19000</v>
      </c>
      <c r="AA104" s="2"/>
      <c r="AB104" s="2"/>
      <c r="AC104" s="2"/>
      <c r="AD104" s="2"/>
      <c r="AE104" s="2"/>
    </row>
    <row r="105" ht="15.75" customHeight="1">
      <c r="A105" s="45">
        <f t="shared" ref="A105:B105" si="74">A59</f>
        <v>6</v>
      </c>
      <c r="B105" s="33">
        <f t="shared" si="74"/>
        <v>44202</v>
      </c>
      <c r="C105" s="46" t="str">
        <f t="shared" si="59"/>
        <v>#REF!</v>
      </c>
      <c r="D105" s="88">
        <f t="shared" si="60"/>
        <v>0</v>
      </c>
      <c r="E105" s="91"/>
      <c r="F105" s="101">
        <f t="shared" si="61"/>
        <v>12</v>
      </c>
      <c r="G105" s="47">
        <v>18000.0</v>
      </c>
      <c r="H105" s="101">
        <f t="shared" si="62"/>
        <v>12</v>
      </c>
      <c r="I105" s="91">
        <v>12000.0</v>
      </c>
      <c r="J105" s="101">
        <f t="shared" si="63"/>
        <v>3</v>
      </c>
      <c r="K105" s="91">
        <v>1500.0</v>
      </c>
      <c r="L105" s="102">
        <f t="shared" si="64"/>
        <v>0</v>
      </c>
      <c r="M105" s="104"/>
      <c r="N105" s="101">
        <f t="shared" si="65"/>
        <v>5</v>
      </c>
      <c r="O105" s="104">
        <v>10000.0</v>
      </c>
      <c r="P105" s="101">
        <f t="shared" si="66"/>
        <v>3</v>
      </c>
      <c r="Q105" s="47">
        <v>9000.0</v>
      </c>
      <c r="R105" s="91"/>
      <c r="S105" s="104"/>
      <c r="T105" s="104"/>
      <c r="U105" s="90">
        <f t="shared" si="67"/>
        <v>50500</v>
      </c>
      <c r="V105" s="5"/>
      <c r="W105" s="2"/>
      <c r="X105" s="43">
        <f t="shared" si="68"/>
        <v>31500</v>
      </c>
      <c r="Y105" s="44">
        <f t="shared" si="69"/>
        <v>0</v>
      </c>
      <c r="Z105" s="44">
        <f t="shared" si="70"/>
        <v>19000</v>
      </c>
      <c r="AA105" s="2"/>
      <c r="AB105" s="2"/>
      <c r="AC105" s="2"/>
      <c r="AD105" s="2"/>
      <c r="AE105" s="2"/>
    </row>
    <row r="106" ht="15.75" customHeight="1">
      <c r="A106" s="32">
        <f t="shared" ref="A106:B106" si="75">A60</f>
        <v>7</v>
      </c>
      <c r="B106" s="33">
        <f t="shared" si="75"/>
        <v>44203</v>
      </c>
      <c r="C106" s="46" t="str">
        <f t="shared" si="59"/>
        <v>#REF!</v>
      </c>
      <c r="D106" s="88">
        <f t="shared" si="60"/>
        <v>0</v>
      </c>
      <c r="E106" s="91"/>
      <c r="F106" s="101">
        <f t="shared" si="61"/>
        <v>14</v>
      </c>
      <c r="G106" s="47">
        <v>21000.0</v>
      </c>
      <c r="H106" s="101">
        <f t="shared" si="62"/>
        <v>12</v>
      </c>
      <c r="I106" s="91">
        <v>12000.0</v>
      </c>
      <c r="J106" s="101">
        <f t="shared" si="63"/>
        <v>3</v>
      </c>
      <c r="K106" s="91">
        <v>1500.0</v>
      </c>
      <c r="L106" s="102">
        <f t="shared" si="64"/>
        <v>0</v>
      </c>
      <c r="M106" s="104"/>
      <c r="N106" s="101">
        <f t="shared" si="65"/>
        <v>3</v>
      </c>
      <c r="O106" s="104">
        <v>6000.0</v>
      </c>
      <c r="P106" s="101">
        <f t="shared" si="66"/>
        <v>4</v>
      </c>
      <c r="Q106" s="47">
        <v>12000.0</v>
      </c>
      <c r="R106" s="91"/>
      <c r="S106" s="104"/>
      <c r="T106" s="104"/>
      <c r="U106" s="90">
        <f t="shared" si="67"/>
        <v>52500</v>
      </c>
      <c r="V106" s="5"/>
      <c r="W106" s="2"/>
      <c r="X106" s="43">
        <f t="shared" si="68"/>
        <v>34500</v>
      </c>
      <c r="Y106" s="44">
        <f t="shared" si="69"/>
        <v>0</v>
      </c>
      <c r="Z106" s="44">
        <f t="shared" si="70"/>
        <v>18000</v>
      </c>
      <c r="AA106" s="2"/>
      <c r="AB106" s="2"/>
      <c r="AC106" s="2"/>
      <c r="AD106" s="2"/>
      <c r="AE106" s="2"/>
    </row>
    <row r="107" ht="15.75" customHeight="1">
      <c r="A107" s="45">
        <f t="shared" ref="A107:B107" si="76">A61</f>
        <v>8</v>
      </c>
      <c r="B107" s="33">
        <f t="shared" si="76"/>
        <v>44204</v>
      </c>
      <c r="C107" s="46" t="str">
        <f t="shared" si="59"/>
        <v>#REF!</v>
      </c>
      <c r="D107" s="88">
        <f t="shared" si="60"/>
        <v>0</v>
      </c>
      <c r="E107" s="91"/>
      <c r="F107" s="101">
        <f t="shared" si="61"/>
        <v>12</v>
      </c>
      <c r="G107" s="47">
        <v>18000.0</v>
      </c>
      <c r="H107" s="101">
        <f t="shared" si="62"/>
        <v>10</v>
      </c>
      <c r="I107" s="91">
        <v>10000.0</v>
      </c>
      <c r="J107" s="101">
        <f t="shared" si="63"/>
        <v>3</v>
      </c>
      <c r="K107" s="91">
        <v>1500.0</v>
      </c>
      <c r="L107" s="102">
        <f t="shared" si="64"/>
        <v>0</v>
      </c>
      <c r="M107" s="104"/>
      <c r="N107" s="101">
        <f t="shared" si="65"/>
        <v>5</v>
      </c>
      <c r="O107" s="104">
        <v>10000.0</v>
      </c>
      <c r="P107" s="101">
        <f t="shared" si="66"/>
        <v>3</v>
      </c>
      <c r="Q107" s="47">
        <v>9000.0</v>
      </c>
      <c r="R107" s="91"/>
      <c r="S107" s="104"/>
      <c r="T107" s="104"/>
      <c r="U107" s="90">
        <f t="shared" si="67"/>
        <v>48500</v>
      </c>
      <c r="V107" s="5"/>
      <c r="W107" s="2"/>
      <c r="X107" s="43">
        <f t="shared" si="68"/>
        <v>29500</v>
      </c>
      <c r="Y107" s="44">
        <f t="shared" si="69"/>
        <v>0</v>
      </c>
      <c r="Z107" s="44">
        <f t="shared" si="70"/>
        <v>19000</v>
      </c>
      <c r="AA107" s="2"/>
      <c r="AB107" s="2"/>
      <c r="AC107" s="2"/>
      <c r="AD107" s="2"/>
      <c r="AE107" s="2"/>
    </row>
    <row r="108" ht="15.75" customHeight="1">
      <c r="A108" s="32">
        <f t="shared" ref="A108:B108" si="77">A62</f>
        <v>9</v>
      </c>
      <c r="B108" s="33">
        <f t="shared" si="77"/>
        <v>44205</v>
      </c>
      <c r="C108" s="46" t="str">
        <f t="shared" si="59"/>
        <v>#REF!</v>
      </c>
      <c r="D108" s="88">
        <f t="shared" si="60"/>
        <v>0</v>
      </c>
      <c r="E108" s="91"/>
      <c r="F108" s="101">
        <f t="shared" si="61"/>
        <v>12</v>
      </c>
      <c r="G108" s="47">
        <v>18000.0</v>
      </c>
      <c r="H108" s="101">
        <f t="shared" si="62"/>
        <v>12</v>
      </c>
      <c r="I108" s="91">
        <v>12000.0</v>
      </c>
      <c r="J108" s="101">
        <f t="shared" si="63"/>
        <v>3</v>
      </c>
      <c r="K108" s="91">
        <v>1500.0</v>
      </c>
      <c r="L108" s="102">
        <f t="shared" si="64"/>
        <v>0</v>
      </c>
      <c r="M108" s="104"/>
      <c r="N108" s="101">
        <f t="shared" si="65"/>
        <v>5</v>
      </c>
      <c r="O108" s="104">
        <v>10000.0</v>
      </c>
      <c r="P108" s="101">
        <f t="shared" si="66"/>
        <v>3</v>
      </c>
      <c r="Q108" s="47">
        <v>9000.0</v>
      </c>
      <c r="R108" s="91"/>
      <c r="S108" s="104"/>
      <c r="T108" s="104"/>
      <c r="U108" s="90">
        <f t="shared" si="67"/>
        <v>50500</v>
      </c>
      <c r="V108" s="5"/>
      <c r="W108" s="2"/>
      <c r="X108" s="43">
        <f t="shared" si="68"/>
        <v>31500</v>
      </c>
      <c r="Y108" s="44">
        <f t="shared" si="69"/>
        <v>0</v>
      </c>
      <c r="Z108" s="44">
        <f t="shared" si="70"/>
        <v>19000</v>
      </c>
      <c r="AA108" s="2"/>
      <c r="AB108" s="2"/>
      <c r="AC108" s="2"/>
      <c r="AD108" s="2"/>
      <c r="AE108" s="2"/>
    </row>
    <row r="109" ht="15.75" customHeight="1">
      <c r="A109" s="45">
        <f t="shared" ref="A109:B109" si="78">A63</f>
        <v>10</v>
      </c>
      <c r="B109" s="33">
        <f t="shared" si="78"/>
        <v>44206</v>
      </c>
      <c r="C109" s="46" t="str">
        <f t="shared" si="59"/>
        <v>#REF!</v>
      </c>
      <c r="D109" s="88">
        <f t="shared" si="60"/>
        <v>0</v>
      </c>
      <c r="E109" s="91"/>
      <c r="F109" s="101">
        <f t="shared" si="61"/>
        <v>10</v>
      </c>
      <c r="G109" s="47">
        <v>15000.0</v>
      </c>
      <c r="H109" s="101">
        <f t="shared" si="62"/>
        <v>12</v>
      </c>
      <c r="I109" s="91">
        <v>12000.0</v>
      </c>
      <c r="J109" s="101">
        <f t="shared" si="63"/>
        <v>3</v>
      </c>
      <c r="K109" s="91">
        <v>1500.0</v>
      </c>
      <c r="L109" s="102">
        <f t="shared" si="64"/>
        <v>0</v>
      </c>
      <c r="M109" s="104"/>
      <c r="N109" s="101">
        <f t="shared" si="65"/>
        <v>5</v>
      </c>
      <c r="O109" s="104">
        <v>10000.0</v>
      </c>
      <c r="P109" s="101">
        <f t="shared" si="66"/>
        <v>3</v>
      </c>
      <c r="Q109" s="47">
        <v>9000.0</v>
      </c>
      <c r="R109" s="91"/>
      <c r="S109" s="104"/>
      <c r="T109" s="104"/>
      <c r="U109" s="90">
        <f t="shared" si="67"/>
        <v>47500</v>
      </c>
      <c r="V109" s="5"/>
      <c r="W109" s="2"/>
      <c r="X109" s="43">
        <f t="shared" si="68"/>
        <v>28500</v>
      </c>
      <c r="Y109" s="44">
        <f t="shared" si="69"/>
        <v>0</v>
      </c>
      <c r="Z109" s="44">
        <f t="shared" si="70"/>
        <v>19000</v>
      </c>
      <c r="AA109" s="2"/>
      <c r="AB109" s="2"/>
      <c r="AC109" s="2"/>
      <c r="AD109" s="2"/>
      <c r="AE109" s="2"/>
    </row>
    <row r="110" ht="15.75" customHeight="1">
      <c r="A110" s="32">
        <f t="shared" ref="A110:B110" si="79">A64</f>
        <v>11</v>
      </c>
      <c r="B110" s="33">
        <f t="shared" si="79"/>
        <v>44207</v>
      </c>
      <c r="C110" s="46" t="str">
        <f t="shared" si="59"/>
        <v>#REF!</v>
      </c>
      <c r="D110" s="88">
        <f t="shared" si="60"/>
        <v>0</v>
      </c>
      <c r="E110" s="91"/>
      <c r="F110" s="101">
        <f t="shared" si="61"/>
        <v>10</v>
      </c>
      <c r="G110" s="47">
        <v>15000.0</v>
      </c>
      <c r="H110" s="101">
        <f t="shared" si="62"/>
        <v>10</v>
      </c>
      <c r="I110" s="91">
        <v>10000.0</v>
      </c>
      <c r="J110" s="101">
        <f t="shared" si="63"/>
        <v>3</v>
      </c>
      <c r="K110" s="91">
        <v>1500.0</v>
      </c>
      <c r="L110" s="102">
        <f t="shared" si="64"/>
        <v>0</v>
      </c>
      <c r="M110" s="104"/>
      <c r="N110" s="101">
        <f t="shared" si="65"/>
        <v>4</v>
      </c>
      <c r="O110" s="104">
        <v>8000.0</v>
      </c>
      <c r="P110" s="101">
        <f t="shared" si="66"/>
        <v>3</v>
      </c>
      <c r="Q110" s="47">
        <v>9000.0</v>
      </c>
      <c r="R110" s="91"/>
      <c r="S110" s="104"/>
      <c r="T110" s="104"/>
      <c r="U110" s="90">
        <f t="shared" si="67"/>
        <v>43500</v>
      </c>
      <c r="V110" s="5"/>
      <c r="W110" s="2"/>
      <c r="X110" s="43">
        <f t="shared" si="68"/>
        <v>26500</v>
      </c>
      <c r="Y110" s="44">
        <f t="shared" si="69"/>
        <v>0</v>
      </c>
      <c r="Z110" s="44">
        <f t="shared" si="70"/>
        <v>17000</v>
      </c>
      <c r="AA110" s="2"/>
      <c r="AB110" s="2"/>
      <c r="AC110" s="2"/>
      <c r="AD110" s="2"/>
      <c r="AE110" s="2"/>
    </row>
    <row r="111" ht="15.75" customHeight="1">
      <c r="A111" s="45">
        <f t="shared" ref="A111:B111" si="80">A65</f>
        <v>12</v>
      </c>
      <c r="B111" s="33">
        <f t="shared" si="80"/>
        <v>44208</v>
      </c>
      <c r="C111" s="46" t="str">
        <f t="shared" si="59"/>
        <v>#REF!</v>
      </c>
      <c r="D111" s="88">
        <f t="shared" si="60"/>
        <v>0</v>
      </c>
      <c r="E111" s="91"/>
      <c r="F111" s="101">
        <f t="shared" si="61"/>
        <v>10</v>
      </c>
      <c r="G111" s="47">
        <v>15000.0</v>
      </c>
      <c r="H111" s="101">
        <f t="shared" si="62"/>
        <v>8</v>
      </c>
      <c r="I111" s="91">
        <v>8000.0</v>
      </c>
      <c r="J111" s="101">
        <f t="shared" si="63"/>
        <v>3</v>
      </c>
      <c r="K111" s="91">
        <v>1500.0</v>
      </c>
      <c r="L111" s="102">
        <f t="shared" si="64"/>
        <v>0</v>
      </c>
      <c r="M111" s="104"/>
      <c r="N111" s="101">
        <f t="shared" si="65"/>
        <v>4</v>
      </c>
      <c r="O111" s="104">
        <v>8000.0</v>
      </c>
      <c r="P111" s="101">
        <f t="shared" si="66"/>
        <v>3</v>
      </c>
      <c r="Q111" s="47">
        <v>9000.0</v>
      </c>
      <c r="R111" s="91"/>
      <c r="S111" s="104"/>
      <c r="T111" s="104"/>
      <c r="U111" s="90">
        <f t="shared" si="67"/>
        <v>41500</v>
      </c>
      <c r="V111" s="5"/>
      <c r="W111" s="2"/>
      <c r="X111" s="43">
        <f t="shared" si="68"/>
        <v>24500</v>
      </c>
      <c r="Y111" s="44">
        <f t="shared" si="69"/>
        <v>0</v>
      </c>
      <c r="Z111" s="44">
        <f t="shared" si="70"/>
        <v>17000</v>
      </c>
      <c r="AA111" s="2"/>
      <c r="AB111" s="2"/>
      <c r="AC111" s="2"/>
      <c r="AD111" s="2"/>
      <c r="AE111" s="2"/>
    </row>
    <row r="112" ht="15.75" customHeight="1">
      <c r="A112" s="32">
        <f t="shared" ref="A112:B112" si="81">A66</f>
        <v>13</v>
      </c>
      <c r="B112" s="33">
        <f t="shared" si="81"/>
        <v>44209</v>
      </c>
      <c r="C112" s="46" t="str">
        <f t="shared" si="59"/>
        <v>#REF!</v>
      </c>
      <c r="D112" s="88">
        <f t="shared" si="60"/>
        <v>0</v>
      </c>
      <c r="E112" s="91"/>
      <c r="F112" s="101">
        <f t="shared" si="61"/>
        <v>12</v>
      </c>
      <c r="G112" s="47">
        <v>18000.0</v>
      </c>
      <c r="H112" s="101">
        <f t="shared" si="62"/>
        <v>10</v>
      </c>
      <c r="I112" s="91">
        <v>10000.0</v>
      </c>
      <c r="J112" s="101">
        <f t="shared" si="63"/>
        <v>3</v>
      </c>
      <c r="K112" s="91">
        <v>1500.0</v>
      </c>
      <c r="L112" s="102">
        <f t="shared" si="64"/>
        <v>0</v>
      </c>
      <c r="M112" s="104"/>
      <c r="N112" s="101">
        <f t="shared" si="65"/>
        <v>5</v>
      </c>
      <c r="O112" s="104">
        <v>10000.0</v>
      </c>
      <c r="P112" s="101">
        <f t="shared" si="66"/>
        <v>2</v>
      </c>
      <c r="Q112" s="47">
        <v>6000.0</v>
      </c>
      <c r="R112" s="91"/>
      <c r="S112" s="104"/>
      <c r="T112" s="104"/>
      <c r="U112" s="90">
        <f t="shared" si="67"/>
        <v>45500</v>
      </c>
      <c r="V112" s="5"/>
      <c r="W112" s="2"/>
      <c r="X112" s="43">
        <f t="shared" si="68"/>
        <v>29500</v>
      </c>
      <c r="Y112" s="44">
        <f t="shared" si="69"/>
        <v>0</v>
      </c>
      <c r="Z112" s="44">
        <f t="shared" si="70"/>
        <v>16000</v>
      </c>
      <c r="AA112" s="2"/>
      <c r="AB112" s="2"/>
      <c r="AC112" s="2"/>
      <c r="AD112" s="2"/>
      <c r="AE112" s="2"/>
    </row>
    <row r="113" ht="15.75" customHeight="1">
      <c r="A113" s="45">
        <f t="shared" ref="A113:B113" si="82">A67</f>
        <v>14</v>
      </c>
      <c r="B113" s="33">
        <f t="shared" si="82"/>
        <v>44210</v>
      </c>
      <c r="C113" s="46" t="str">
        <f t="shared" si="59"/>
        <v/>
      </c>
      <c r="D113" s="88">
        <f t="shared" si="60"/>
        <v>0</v>
      </c>
      <c r="E113" s="91"/>
      <c r="F113" s="101">
        <f t="shared" si="61"/>
        <v>10</v>
      </c>
      <c r="G113" s="47">
        <v>15000.0</v>
      </c>
      <c r="H113" s="101">
        <f t="shared" si="62"/>
        <v>10</v>
      </c>
      <c r="I113" s="91">
        <v>10000.0</v>
      </c>
      <c r="J113" s="101">
        <f t="shared" si="63"/>
        <v>3</v>
      </c>
      <c r="K113" s="91">
        <v>1500.0</v>
      </c>
      <c r="L113" s="102">
        <f t="shared" si="64"/>
        <v>0</v>
      </c>
      <c r="M113" s="104"/>
      <c r="N113" s="101">
        <f t="shared" si="65"/>
        <v>5</v>
      </c>
      <c r="O113" s="104">
        <v>10000.0</v>
      </c>
      <c r="P113" s="101">
        <f t="shared" si="66"/>
        <v>3</v>
      </c>
      <c r="Q113" s="47">
        <v>9000.0</v>
      </c>
      <c r="R113" s="91"/>
      <c r="S113" s="104"/>
      <c r="T113" s="104"/>
      <c r="U113" s="90">
        <f t="shared" si="67"/>
        <v>45500</v>
      </c>
      <c r="V113" s="5"/>
      <c r="W113" s="2"/>
      <c r="X113" s="43">
        <f t="shared" si="68"/>
        <v>26500</v>
      </c>
      <c r="Y113" s="44">
        <f t="shared" si="69"/>
        <v>0</v>
      </c>
      <c r="Z113" s="44">
        <f t="shared" si="70"/>
        <v>19000</v>
      </c>
      <c r="AA113" s="2"/>
      <c r="AB113" s="2"/>
      <c r="AC113" s="2"/>
      <c r="AD113" s="2"/>
      <c r="AE113" s="2"/>
    </row>
    <row r="114" ht="15.75" customHeight="1">
      <c r="A114" s="32">
        <f t="shared" ref="A114:B114" si="83">A68</f>
        <v>15</v>
      </c>
      <c r="B114" s="33">
        <f t="shared" si="83"/>
        <v>44211</v>
      </c>
      <c r="C114" s="46" t="str">
        <f t="shared" si="59"/>
        <v/>
      </c>
      <c r="D114" s="88">
        <f t="shared" si="60"/>
        <v>0</v>
      </c>
      <c r="E114" s="91"/>
      <c r="F114" s="101">
        <f t="shared" si="61"/>
        <v>10</v>
      </c>
      <c r="G114" s="47">
        <v>15000.0</v>
      </c>
      <c r="H114" s="101">
        <f t="shared" si="62"/>
        <v>8</v>
      </c>
      <c r="I114" s="91">
        <v>8000.0</v>
      </c>
      <c r="J114" s="101">
        <f t="shared" si="63"/>
        <v>3</v>
      </c>
      <c r="K114" s="91">
        <v>1500.0</v>
      </c>
      <c r="L114" s="102">
        <f t="shared" si="64"/>
        <v>0</v>
      </c>
      <c r="M114" s="104"/>
      <c r="N114" s="101">
        <f t="shared" si="65"/>
        <v>5</v>
      </c>
      <c r="O114" s="104">
        <v>10000.0</v>
      </c>
      <c r="P114" s="101">
        <f t="shared" si="66"/>
        <v>3</v>
      </c>
      <c r="Q114" s="47">
        <v>9000.0</v>
      </c>
      <c r="R114" s="91"/>
      <c r="S114" s="104"/>
      <c r="T114" s="104"/>
      <c r="U114" s="90">
        <f t="shared" si="67"/>
        <v>43500</v>
      </c>
      <c r="V114" s="5"/>
      <c r="W114" s="2"/>
      <c r="X114" s="43">
        <f t="shared" si="68"/>
        <v>24500</v>
      </c>
      <c r="Y114" s="44">
        <f t="shared" si="69"/>
        <v>0</v>
      </c>
      <c r="Z114" s="44">
        <f t="shared" si="70"/>
        <v>19000</v>
      </c>
      <c r="AA114" s="2"/>
      <c r="AB114" s="2"/>
      <c r="AC114" s="2"/>
      <c r="AD114" s="2"/>
      <c r="AE114" s="2"/>
    </row>
    <row r="115" ht="15.75" customHeight="1">
      <c r="A115" s="45">
        <f t="shared" ref="A115:B115" si="84">A69</f>
        <v>16</v>
      </c>
      <c r="B115" s="33">
        <f t="shared" si="84"/>
        <v>44212</v>
      </c>
      <c r="C115" s="46" t="str">
        <f t="shared" si="59"/>
        <v/>
      </c>
      <c r="D115" s="88">
        <f t="shared" si="60"/>
        <v>0</v>
      </c>
      <c r="E115" s="91"/>
      <c r="F115" s="101">
        <f t="shared" si="61"/>
        <v>10</v>
      </c>
      <c r="G115" s="47">
        <v>15000.0</v>
      </c>
      <c r="H115" s="101">
        <f t="shared" si="62"/>
        <v>8</v>
      </c>
      <c r="I115" s="91">
        <v>8000.0</v>
      </c>
      <c r="J115" s="101">
        <f t="shared" si="63"/>
        <v>3</v>
      </c>
      <c r="K115" s="91">
        <v>1500.0</v>
      </c>
      <c r="L115" s="102">
        <f t="shared" si="64"/>
        <v>0</v>
      </c>
      <c r="M115" s="104"/>
      <c r="N115" s="101">
        <f t="shared" si="65"/>
        <v>4</v>
      </c>
      <c r="O115" s="104">
        <v>8000.0</v>
      </c>
      <c r="P115" s="101">
        <f t="shared" si="66"/>
        <v>3</v>
      </c>
      <c r="Q115" s="47">
        <v>9000.0</v>
      </c>
      <c r="R115" s="91"/>
      <c r="S115" s="104"/>
      <c r="T115" s="104"/>
      <c r="U115" s="90">
        <f t="shared" si="67"/>
        <v>41500</v>
      </c>
      <c r="V115" s="5"/>
      <c r="W115" s="2"/>
      <c r="X115" s="43">
        <f t="shared" si="68"/>
        <v>24500</v>
      </c>
      <c r="Y115" s="44">
        <f t="shared" si="69"/>
        <v>0</v>
      </c>
      <c r="Z115" s="44">
        <f t="shared" si="70"/>
        <v>17000</v>
      </c>
      <c r="AA115" s="2"/>
      <c r="AB115" s="2"/>
      <c r="AC115" s="2"/>
      <c r="AD115" s="2"/>
      <c r="AE115" s="2"/>
    </row>
    <row r="116" ht="15.75" customHeight="1">
      <c r="A116" s="32">
        <f t="shared" ref="A116:B116" si="85">A70</f>
        <v>17</v>
      </c>
      <c r="B116" s="33">
        <f t="shared" si="85"/>
        <v>44213</v>
      </c>
      <c r="C116" s="46" t="str">
        <f t="shared" si="59"/>
        <v/>
      </c>
      <c r="D116" s="88">
        <f t="shared" si="60"/>
        <v>0</v>
      </c>
      <c r="E116" s="91"/>
      <c r="F116" s="101">
        <f t="shared" si="61"/>
        <v>10</v>
      </c>
      <c r="G116" s="47">
        <v>15000.0</v>
      </c>
      <c r="H116" s="101">
        <f t="shared" si="62"/>
        <v>10</v>
      </c>
      <c r="I116" s="91">
        <v>10000.0</v>
      </c>
      <c r="J116" s="101">
        <f t="shared" si="63"/>
        <v>3</v>
      </c>
      <c r="K116" s="91">
        <v>1500.0</v>
      </c>
      <c r="L116" s="102">
        <f t="shared" si="64"/>
        <v>0</v>
      </c>
      <c r="M116" s="104"/>
      <c r="N116" s="101">
        <f t="shared" si="65"/>
        <v>4</v>
      </c>
      <c r="O116" s="104">
        <v>8000.0</v>
      </c>
      <c r="P116" s="101">
        <f t="shared" si="66"/>
        <v>3</v>
      </c>
      <c r="Q116" s="47">
        <v>9000.0</v>
      </c>
      <c r="R116" s="91"/>
      <c r="S116" s="104"/>
      <c r="T116" s="104"/>
      <c r="U116" s="90">
        <f t="shared" si="67"/>
        <v>43500</v>
      </c>
      <c r="V116" s="5"/>
      <c r="W116" s="2"/>
      <c r="X116" s="43">
        <f t="shared" si="68"/>
        <v>26500</v>
      </c>
      <c r="Y116" s="44">
        <f t="shared" si="69"/>
        <v>0</v>
      </c>
      <c r="Z116" s="44">
        <f t="shared" si="70"/>
        <v>17000</v>
      </c>
      <c r="AA116" s="2"/>
      <c r="AB116" s="2"/>
      <c r="AC116" s="2"/>
      <c r="AD116" s="2"/>
      <c r="AE116" s="2"/>
    </row>
    <row r="117" ht="15.75" customHeight="1">
      <c r="A117" s="45">
        <f t="shared" ref="A117:B117" si="86">A71</f>
        <v>18</v>
      </c>
      <c r="B117" s="33">
        <f t="shared" si="86"/>
        <v>44214</v>
      </c>
      <c r="C117" s="46" t="str">
        <f t="shared" si="59"/>
        <v/>
      </c>
      <c r="D117" s="88">
        <f t="shared" si="60"/>
        <v>0</v>
      </c>
      <c r="E117" s="91"/>
      <c r="F117" s="101">
        <f t="shared" si="61"/>
        <v>12</v>
      </c>
      <c r="G117" s="47">
        <v>18000.0</v>
      </c>
      <c r="H117" s="101">
        <f t="shared" si="62"/>
        <v>8</v>
      </c>
      <c r="I117" s="91">
        <v>8000.0</v>
      </c>
      <c r="J117" s="101">
        <f t="shared" si="63"/>
        <v>3</v>
      </c>
      <c r="K117" s="91">
        <v>1500.0</v>
      </c>
      <c r="L117" s="102">
        <f t="shared" si="64"/>
        <v>0</v>
      </c>
      <c r="M117" s="104"/>
      <c r="N117" s="101">
        <f t="shared" si="65"/>
        <v>5</v>
      </c>
      <c r="O117" s="104">
        <v>10000.0</v>
      </c>
      <c r="P117" s="101">
        <f t="shared" si="66"/>
        <v>3</v>
      </c>
      <c r="Q117" s="47">
        <v>9000.0</v>
      </c>
      <c r="R117" s="91"/>
      <c r="S117" s="104"/>
      <c r="T117" s="104"/>
      <c r="U117" s="90">
        <f t="shared" si="67"/>
        <v>46500</v>
      </c>
      <c r="V117" s="5"/>
      <c r="W117" s="2"/>
      <c r="X117" s="43">
        <f t="shared" si="68"/>
        <v>27500</v>
      </c>
      <c r="Y117" s="44">
        <f t="shared" si="69"/>
        <v>0</v>
      </c>
      <c r="Z117" s="44">
        <f t="shared" si="70"/>
        <v>19000</v>
      </c>
      <c r="AA117" s="2"/>
      <c r="AB117" s="2"/>
      <c r="AC117" s="2"/>
      <c r="AD117" s="2"/>
      <c r="AE117" s="2"/>
    </row>
    <row r="118" ht="15.75" customHeight="1">
      <c r="A118" s="32">
        <f t="shared" ref="A118:B118" si="87">A72</f>
        <v>19</v>
      </c>
      <c r="B118" s="33">
        <f t="shared" si="87"/>
        <v>44215</v>
      </c>
      <c r="C118" s="46" t="str">
        <f t="shared" si="59"/>
        <v/>
      </c>
      <c r="D118" s="88">
        <f t="shared" si="60"/>
        <v>0</v>
      </c>
      <c r="E118" s="91"/>
      <c r="F118" s="101">
        <f t="shared" si="61"/>
        <v>10</v>
      </c>
      <c r="G118" s="47">
        <v>15000.0</v>
      </c>
      <c r="H118" s="101">
        <f t="shared" si="62"/>
        <v>10</v>
      </c>
      <c r="I118" s="91">
        <v>10000.0</v>
      </c>
      <c r="J118" s="101">
        <f t="shared" si="63"/>
        <v>3</v>
      </c>
      <c r="K118" s="91">
        <v>1500.0</v>
      </c>
      <c r="L118" s="102">
        <f t="shared" si="64"/>
        <v>0</v>
      </c>
      <c r="M118" s="104"/>
      <c r="N118" s="101">
        <f t="shared" si="65"/>
        <v>4</v>
      </c>
      <c r="O118" s="104">
        <v>8000.0</v>
      </c>
      <c r="P118" s="101">
        <f t="shared" si="66"/>
        <v>3</v>
      </c>
      <c r="Q118" s="47">
        <v>9000.0</v>
      </c>
      <c r="R118" s="91"/>
      <c r="S118" s="104"/>
      <c r="T118" s="104"/>
      <c r="U118" s="90">
        <f t="shared" si="67"/>
        <v>43500</v>
      </c>
      <c r="V118" s="5"/>
      <c r="W118" s="2"/>
      <c r="X118" s="43">
        <f t="shared" si="68"/>
        <v>26500</v>
      </c>
      <c r="Y118" s="44">
        <f t="shared" si="69"/>
        <v>0</v>
      </c>
      <c r="Z118" s="44">
        <f t="shared" si="70"/>
        <v>17000</v>
      </c>
      <c r="AA118" s="2"/>
      <c r="AB118" s="2"/>
      <c r="AC118" s="2"/>
      <c r="AD118" s="2"/>
      <c r="AE118" s="2"/>
    </row>
    <row r="119" ht="15.75" customHeight="1">
      <c r="A119" s="105">
        <f t="shared" ref="A119:B119" si="88">A73</f>
        <v>20</v>
      </c>
      <c r="B119" s="106">
        <f t="shared" si="88"/>
        <v>44216</v>
      </c>
      <c r="C119" s="107" t="str">
        <f t="shared" si="59"/>
        <v/>
      </c>
      <c r="D119" s="108">
        <f t="shared" si="60"/>
        <v>0</v>
      </c>
      <c r="E119" s="109"/>
      <c r="F119" s="110">
        <f t="shared" si="61"/>
        <v>10</v>
      </c>
      <c r="G119" s="47">
        <v>15000.0</v>
      </c>
      <c r="H119" s="110">
        <f t="shared" si="62"/>
        <v>10</v>
      </c>
      <c r="I119" s="109">
        <v>10000.0</v>
      </c>
      <c r="J119" s="110">
        <f t="shared" si="63"/>
        <v>3</v>
      </c>
      <c r="K119" s="109">
        <v>1500.0</v>
      </c>
      <c r="L119" s="111">
        <f t="shared" si="64"/>
        <v>0</v>
      </c>
      <c r="M119" s="112"/>
      <c r="N119" s="110">
        <f t="shared" si="65"/>
        <v>5</v>
      </c>
      <c r="O119" s="112">
        <v>10000.0</v>
      </c>
      <c r="P119" s="110">
        <f t="shared" si="66"/>
        <v>3</v>
      </c>
      <c r="Q119" s="47">
        <v>9000.0</v>
      </c>
      <c r="R119" s="109"/>
      <c r="S119" s="112"/>
      <c r="T119" s="112"/>
      <c r="U119" s="113">
        <f t="shared" si="67"/>
        <v>45500</v>
      </c>
      <c r="V119" s="5"/>
      <c r="W119" s="2"/>
      <c r="X119" s="43">
        <f t="shared" si="68"/>
        <v>26500</v>
      </c>
      <c r="Y119" s="44">
        <f t="shared" si="69"/>
        <v>0</v>
      </c>
      <c r="Z119" s="44">
        <f t="shared" si="70"/>
        <v>19000</v>
      </c>
      <c r="AA119" s="2"/>
      <c r="AB119" s="2"/>
      <c r="AC119" s="2"/>
      <c r="AD119" s="2"/>
      <c r="AE119" s="2"/>
    </row>
    <row r="120" ht="15.75" customHeight="1">
      <c r="A120" s="114">
        <f t="shared" ref="A120:B120" si="89">A74</f>
        <v>21</v>
      </c>
      <c r="B120" s="115">
        <f t="shared" si="89"/>
        <v>44217</v>
      </c>
      <c r="C120" s="116" t="str">
        <f t="shared" si="59"/>
        <v/>
      </c>
      <c r="D120" s="117">
        <f t="shared" si="60"/>
        <v>0</v>
      </c>
      <c r="E120" s="118"/>
      <c r="F120" s="119">
        <f t="shared" si="61"/>
        <v>12</v>
      </c>
      <c r="G120" s="47">
        <v>18000.0</v>
      </c>
      <c r="H120" s="119">
        <f t="shared" si="62"/>
        <v>8</v>
      </c>
      <c r="I120" s="118">
        <v>8000.0</v>
      </c>
      <c r="J120" s="119">
        <f t="shared" si="63"/>
        <v>3</v>
      </c>
      <c r="K120" s="118">
        <v>1500.0</v>
      </c>
      <c r="L120" s="120">
        <f t="shared" si="64"/>
        <v>0</v>
      </c>
      <c r="M120" s="121"/>
      <c r="N120" s="119">
        <f t="shared" si="65"/>
        <v>4</v>
      </c>
      <c r="O120" s="121">
        <v>8000.0</v>
      </c>
      <c r="P120" s="119">
        <f t="shared" si="66"/>
        <v>3</v>
      </c>
      <c r="Q120" s="47">
        <v>9000.0</v>
      </c>
      <c r="R120" s="118"/>
      <c r="S120" s="121"/>
      <c r="T120" s="121"/>
      <c r="U120" s="122">
        <f t="shared" si="67"/>
        <v>44500</v>
      </c>
      <c r="V120" s="5"/>
      <c r="W120" s="2"/>
      <c r="X120" s="43">
        <f t="shared" si="68"/>
        <v>27500</v>
      </c>
      <c r="Y120" s="44">
        <f t="shared" si="69"/>
        <v>0</v>
      </c>
      <c r="Z120" s="44">
        <f t="shared" si="70"/>
        <v>17000</v>
      </c>
      <c r="AA120" s="2"/>
      <c r="AB120" s="2"/>
      <c r="AC120" s="2"/>
      <c r="AD120" s="2"/>
      <c r="AE120" s="2"/>
    </row>
    <row r="121" ht="15.75" customHeight="1">
      <c r="A121" s="45">
        <f t="shared" ref="A121:B121" si="90">A75</f>
        <v>22</v>
      </c>
      <c r="B121" s="33">
        <f t="shared" si="90"/>
        <v>44218</v>
      </c>
      <c r="C121" s="46" t="str">
        <f t="shared" si="59"/>
        <v/>
      </c>
      <c r="D121" s="88">
        <f t="shared" si="60"/>
        <v>0</v>
      </c>
      <c r="E121" s="91"/>
      <c r="F121" s="101">
        <f t="shared" si="61"/>
        <v>8</v>
      </c>
      <c r="G121" s="47">
        <v>12000.0</v>
      </c>
      <c r="H121" s="101">
        <f t="shared" si="62"/>
        <v>10</v>
      </c>
      <c r="I121" s="91">
        <v>10000.0</v>
      </c>
      <c r="J121" s="101">
        <f t="shared" si="63"/>
        <v>3</v>
      </c>
      <c r="K121" s="91">
        <v>1500.0</v>
      </c>
      <c r="L121" s="102">
        <f t="shared" si="64"/>
        <v>0</v>
      </c>
      <c r="M121" s="104"/>
      <c r="N121" s="101">
        <f t="shared" si="65"/>
        <v>5</v>
      </c>
      <c r="O121" s="104">
        <v>10000.0</v>
      </c>
      <c r="P121" s="101">
        <f t="shared" si="66"/>
        <v>3</v>
      </c>
      <c r="Q121" s="47">
        <v>9000.0</v>
      </c>
      <c r="R121" s="91"/>
      <c r="S121" s="104"/>
      <c r="T121" s="104"/>
      <c r="U121" s="90">
        <f t="shared" si="67"/>
        <v>42500</v>
      </c>
      <c r="V121" s="5"/>
      <c r="W121" s="2"/>
      <c r="X121" s="43">
        <f t="shared" si="68"/>
        <v>23500</v>
      </c>
      <c r="Y121" s="44">
        <f t="shared" si="69"/>
        <v>0</v>
      </c>
      <c r="Z121" s="44">
        <f t="shared" si="70"/>
        <v>19000</v>
      </c>
      <c r="AA121" s="2"/>
      <c r="AB121" s="2"/>
      <c r="AC121" s="2"/>
      <c r="AD121" s="2"/>
      <c r="AE121" s="2"/>
    </row>
    <row r="122" ht="15.75" customHeight="1">
      <c r="A122" s="32">
        <f t="shared" ref="A122:B122" si="91">A76</f>
        <v>23</v>
      </c>
      <c r="B122" s="33">
        <f t="shared" si="91"/>
        <v>44219</v>
      </c>
      <c r="C122" s="46" t="str">
        <f t="shared" si="59"/>
        <v/>
      </c>
      <c r="D122" s="88">
        <f t="shared" si="60"/>
        <v>0</v>
      </c>
      <c r="E122" s="91"/>
      <c r="F122" s="101">
        <f t="shared" si="61"/>
        <v>10</v>
      </c>
      <c r="G122" s="47">
        <v>15000.0</v>
      </c>
      <c r="H122" s="101">
        <f t="shared" si="62"/>
        <v>8</v>
      </c>
      <c r="I122" s="91">
        <v>8000.0</v>
      </c>
      <c r="J122" s="101">
        <f t="shared" si="63"/>
        <v>3</v>
      </c>
      <c r="K122" s="91">
        <v>1500.0</v>
      </c>
      <c r="L122" s="102">
        <f t="shared" si="64"/>
        <v>0</v>
      </c>
      <c r="M122" s="104"/>
      <c r="N122" s="101">
        <f t="shared" si="65"/>
        <v>4</v>
      </c>
      <c r="O122" s="104">
        <v>8000.0</v>
      </c>
      <c r="P122" s="101">
        <f t="shared" si="66"/>
        <v>3</v>
      </c>
      <c r="Q122" s="47">
        <v>9000.0</v>
      </c>
      <c r="R122" s="91"/>
      <c r="S122" s="104"/>
      <c r="T122" s="104"/>
      <c r="U122" s="90">
        <f t="shared" si="67"/>
        <v>41500</v>
      </c>
      <c r="V122" s="5"/>
      <c r="W122" s="2"/>
      <c r="X122" s="43">
        <f t="shared" si="68"/>
        <v>24500</v>
      </c>
      <c r="Y122" s="44">
        <f t="shared" si="69"/>
        <v>0</v>
      </c>
      <c r="Z122" s="44">
        <f t="shared" si="70"/>
        <v>17000</v>
      </c>
      <c r="AA122" s="2"/>
      <c r="AB122" s="2"/>
      <c r="AC122" s="2"/>
      <c r="AD122" s="2"/>
      <c r="AE122" s="2"/>
    </row>
    <row r="123" ht="15.75" customHeight="1">
      <c r="A123" s="45">
        <f t="shared" ref="A123:B123" si="92">A77</f>
        <v>24</v>
      </c>
      <c r="B123" s="33">
        <f t="shared" si="92"/>
        <v>44220</v>
      </c>
      <c r="C123" s="46" t="str">
        <f t="shared" si="59"/>
        <v/>
      </c>
      <c r="D123" s="88">
        <f t="shared" si="60"/>
        <v>0</v>
      </c>
      <c r="E123" s="91"/>
      <c r="F123" s="101">
        <f t="shared" si="61"/>
        <v>10</v>
      </c>
      <c r="G123" s="47">
        <v>15000.0</v>
      </c>
      <c r="H123" s="101">
        <f t="shared" si="62"/>
        <v>10</v>
      </c>
      <c r="I123" s="91">
        <v>10000.0</v>
      </c>
      <c r="J123" s="101">
        <f t="shared" si="63"/>
        <v>3</v>
      </c>
      <c r="K123" s="91">
        <v>1500.0</v>
      </c>
      <c r="L123" s="102">
        <f t="shared" si="64"/>
        <v>0</v>
      </c>
      <c r="M123" s="104"/>
      <c r="N123" s="101">
        <f t="shared" si="65"/>
        <v>4</v>
      </c>
      <c r="O123" s="104">
        <v>8000.0</v>
      </c>
      <c r="P123" s="101">
        <f t="shared" si="66"/>
        <v>3</v>
      </c>
      <c r="Q123" s="47">
        <v>9000.0</v>
      </c>
      <c r="R123" s="91"/>
      <c r="S123" s="104"/>
      <c r="T123" s="104"/>
      <c r="U123" s="90">
        <f t="shared" si="67"/>
        <v>43500</v>
      </c>
      <c r="V123" s="5"/>
      <c r="W123" s="2"/>
      <c r="X123" s="43">
        <f t="shared" si="68"/>
        <v>26500</v>
      </c>
      <c r="Y123" s="44">
        <f t="shared" si="69"/>
        <v>0</v>
      </c>
      <c r="Z123" s="44">
        <f t="shared" si="70"/>
        <v>17000</v>
      </c>
      <c r="AA123" s="2"/>
      <c r="AB123" s="2"/>
      <c r="AC123" s="2"/>
      <c r="AD123" s="2"/>
      <c r="AE123" s="2"/>
    </row>
    <row r="124" ht="15.75" customHeight="1">
      <c r="A124" s="32">
        <f t="shared" ref="A124:B124" si="93">A78</f>
        <v>25</v>
      </c>
      <c r="B124" s="33">
        <f t="shared" si="93"/>
        <v>44221</v>
      </c>
      <c r="C124" s="46" t="str">
        <f t="shared" si="59"/>
        <v/>
      </c>
      <c r="D124" s="88">
        <f t="shared" si="60"/>
        <v>0</v>
      </c>
      <c r="E124" s="91"/>
      <c r="F124" s="101">
        <f t="shared" si="61"/>
        <v>10</v>
      </c>
      <c r="G124" s="47">
        <v>15000.0</v>
      </c>
      <c r="H124" s="101">
        <f t="shared" si="62"/>
        <v>8</v>
      </c>
      <c r="I124" s="91">
        <v>8000.0</v>
      </c>
      <c r="J124" s="101">
        <f t="shared" si="63"/>
        <v>3</v>
      </c>
      <c r="K124" s="91">
        <v>1500.0</v>
      </c>
      <c r="L124" s="102">
        <f t="shared" si="64"/>
        <v>0</v>
      </c>
      <c r="M124" s="104"/>
      <c r="N124" s="101">
        <f t="shared" si="65"/>
        <v>4</v>
      </c>
      <c r="O124" s="104">
        <v>8000.0</v>
      </c>
      <c r="P124" s="101">
        <f t="shared" si="66"/>
        <v>3</v>
      </c>
      <c r="Q124" s="47">
        <v>9000.0</v>
      </c>
      <c r="R124" s="91"/>
      <c r="S124" s="104"/>
      <c r="T124" s="104"/>
      <c r="U124" s="90">
        <f t="shared" si="67"/>
        <v>41500</v>
      </c>
      <c r="V124" s="5"/>
      <c r="W124" s="2"/>
      <c r="X124" s="43">
        <f t="shared" si="68"/>
        <v>24500</v>
      </c>
      <c r="Y124" s="44">
        <f t="shared" si="69"/>
        <v>0</v>
      </c>
      <c r="Z124" s="44">
        <f t="shared" si="70"/>
        <v>17000</v>
      </c>
      <c r="AA124" s="2"/>
      <c r="AB124" s="2"/>
      <c r="AC124" s="2"/>
      <c r="AD124" s="2"/>
      <c r="AE124" s="2"/>
    </row>
    <row r="125" ht="15.75" customHeight="1">
      <c r="A125" s="45">
        <f t="shared" ref="A125:B125" si="94">A79</f>
        <v>26</v>
      </c>
      <c r="B125" s="33">
        <f t="shared" si="94"/>
        <v>44222</v>
      </c>
      <c r="C125" s="46" t="str">
        <f t="shared" si="59"/>
        <v/>
      </c>
      <c r="D125" s="88">
        <f t="shared" si="60"/>
        <v>0</v>
      </c>
      <c r="E125" s="91"/>
      <c r="F125" s="101">
        <f t="shared" si="61"/>
        <v>10</v>
      </c>
      <c r="G125" s="47">
        <v>15000.0</v>
      </c>
      <c r="H125" s="101">
        <f t="shared" si="62"/>
        <v>10</v>
      </c>
      <c r="I125" s="91">
        <v>10000.0</v>
      </c>
      <c r="J125" s="101">
        <f t="shared" si="63"/>
        <v>3</v>
      </c>
      <c r="K125" s="91">
        <v>1500.0</v>
      </c>
      <c r="L125" s="102">
        <f t="shared" si="64"/>
        <v>0</v>
      </c>
      <c r="M125" s="104"/>
      <c r="N125" s="101">
        <f t="shared" si="65"/>
        <v>4</v>
      </c>
      <c r="O125" s="104">
        <v>8000.0</v>
      </c>
      <c r="P125" s="101">
        <f t="shared" si="66"/>
        <v>3</v>
      </c>
      <c r="Q125" s="47">
        <v>9000.0</v>
      </c>
      <c r="R125" s="91"/>
      <c r="S125" s="104"/>
      <c r="T125" s="104"/>
      <c r="U125" s="90">
        <f t="shared" si="67"/>
        <v>43500</v>
      </c>
      <c r="V125" s="5"/>
      <c r="W125" s="53"/>
      <c r="X125" s="43">
        <f t="shared" si="68"/>
        <v>26500</v>
      </c>
      <c r="Y125" s="44">
        <f t="shared" si="69"/>
        <v>0</v>
      </c>
      <c r="Z125" s="44">
        <f t="shared" si="70"/>
        <v>17000</v>
      </c>
      <c r="AA125" s="53"/>
      <c r="AB125" s="53"/>
      <c r="AC125" s="53"/>
      <c r="AD125" s="53"/>
      <c r="AE125" s="53"/>
      <c r="AF125" s="54"/>
      <c r="AG125" s="54"/>
      <c r="AH125" s="54"/>
    </row>
    <row r="126" ht="15.75" customHeight="1">
      <c r="A126" s="32">
        <f t="shared" ref="A126:B126" si="95">A80</f>
        <v>27</v>
      </c>
      <c r="B126" s="33">
        <f t="shared" si="95"/>
        <v>44223</v>
      </c>
      <c r="C126" s="46" t="str">
        <f t="shared" si="59"/>
        <v/>
      </c>
      <c r="D126" s="88">
        <f t="shared" si="60"/>
        <v>0</v>
      </c>
      <c r="E126" s="91"/>
      <c r="F126" s="101">
        <f t="shared" si="61"/>
        <v>8</v>
      </c>
      <c r="G126" s="47">
        <v>12000.0</v>
      </c>
      <c r="H126" s="101">
        <f t="shared" si="62"/>
        <v>10</v>
      </c>
      <c r="I126" s="91">
        <v>10000.0</v>
      </c>
      <c r="J126" s="101">
        <f t="shared" si="63"/>
        <v>3</v>
      </c>
      <c r="K126" s="91">
        <v>1500.0</v>
      </c>
      <c r="L126" s="102">
        <f t="shared" si="64"/>
        <v>0</v>
      </c>
      <c r="M126" s="104"/>
      <c r="N126" s="101">
        <f t="shared" si="65"/>
        <v>5</v>
      </c>
      <c r="O126" s="104">
        <v>10000.0</v>
      </c>
      <c r="P126" s="101">
        <f t="shared" si="66"/>
        <v>3</v>
      </c>
      <c r="Q126" s="47">
        <v>9000.0</v>
      </c>
      <c r="R126" s="91"/>
      <c r="S126" s="104"/>
      <c r="T126" s="104"/>
      <c r="U126" s="90">
        <f t="shared" si="67"/>
        <v>42500</v>
      </c>
      <c r="V126" s="5"/>
      <c r="W126" s="2"/>
      <c r="X126" s="43">
        <f t="shared" si="68"/>
        <v>23500</v>
      </c>
      <c r="Y126" s="44">
        <f t="shared" si="69"/>
        <v>0</v>
      </c>
      <c r="Z126" s="44">
        <f t="shared" si="70"/>
        <v>19000</v>
      </c>
      <c r="AA126" s="2"/>
      <c r="AB126" s="2"/>
      <c r="AC126" s="2"/>
      <c r="AD126" s="2"/>
      <c r="AE126" s="2"/>
    </row>
    <row r="127" ht="15.75" customHeight="1">
      <c r="A127" s="45">
        <f t="shared" ref="A127:B127" si="96">A81</f>
        <v>28</v>
      </c>
      <c r="B127" s="33">
        <f t="shared" si="96"/>
        <v>44224</v>
      </c>
      <c r="C127" s="46" t="str">
        <f t="shared" si="59"/>
        <v/>
      </c>
      <c r="D127" s="88">
        <f t="shared" si="60"/>
        <v>0</v>
      </c>
      <c r="E127" s="91"/>
      <c r="F127" s="101">
        <f t="shared" si="61"/>
        <v>8</v>
      </c>
      <c r="G127" s="47">
        <v>12000.0</v>
      </c>
      <c r="H127" s="101">
        <f t="shared" si="62"/>
        <v>8</v>
      </c>
      <c r="I127" s="91">
        <v>8000.0</v>
      </c>
      <c r="J127" s="101">
        <f t="shared" si="63"/>
        <v>3</v>
      </c>
      <c r="K127" s="91">
        <v>1500.0</v>
      </c>
      <c r="L127" s="102">
        <f t="shared" si="64"/>
        <v>0</v>
      </c>
      <c r="M127" s="104"/>
      <c r="N127" s="101">
        <f t="shared" si="65"/>
        <v>5</v>
      </c>
      <c r="O127" s="104">
        <v>10000.0</v>
      </c>
      <c r="P127" s="101">
        <f t="shared" si="66"/>
        <v>3</v>
      </c>
      <c r="Q127" s="47">
        <v>9000.0</v>
      </c>
      <c r="R127" s="91"/>
      <c r="S127" s="104"/>
      <c r="T127" s="104"/>
      <c r="U127" s="90">
        <f t="shared" si="67"/>
        <v>40500</v>
      </c>
      <c r="V127" s="5"/>
      <c r="W127" s="2"/>
      <c r="X127" s="43">
        <f t="shared" si="68"/>
        <v>21500</v>
      </c>
      <c r="Y127" s="44">
        <f t="shared" si="69"/>
        <v>0</v>
      </c>
      <c r="Z127" s="44">
        <f t="shared" si="70"/>
        <v>19000</v>
      </c>
      <c r="AA127" s="2"/>
      <c r="AB127" s="2"/>
      <c r="AC127" s="2"/>
      <c r="AD127" s="2"/>
      <c r="AE127" s="2"/>
    </row>
    <row r="128" ht="15.75" customHeight="1">
      <c r="A128" s="32">
        <f t="shared" ref="A128:B128" si="97">A82</f>
        <v>29</v>
      </c>
      <c r="B128" s="33">
        <f t="shared" si="97"/>
        <v>44225</v>
      </c>
      <c r="C128" s="46" t="str">
        <f t="shared" si="59"/>
        <v/>
      </c>
      <c r="D128" s="88">
        <f t="shared" si="60"/>
        <v>0</v>
      </c>
      <c r="E128" s="91"/>
      <c r="F128" s="101">
        <f t="shared" si="61"/>
        <v>10</v>
      </c>
      <c r="G128" s="47">
        <v>15000.0</v>
      </c>
      <c r="H128" s="101">
        <f t="shared" si="62"/>
        <v>10</v>
      </c>
      <c r="I128" s="91">
        <v>10000.0</v>
      </c>
      <c r="J128" s="101">
        <f t="shared" si="63"/>
        <v>3</v>
      </c>
      <c r="K128" s="91">
        <v>1500.0</v>
      </c>
      <c r="L128" s="102">
        <f t="shared" si="64"/>
        <v>0</v>
      </c>
      <c r="M128" s="104"/>
      <c r="N128" s="101">
        <f t="shared" si="65"/>
        <v>4</v>
      </c>
      <c r="O128" s="104">
        <v>8000.0</v>
      </c>
      <c r="P128" s="101">
        <f t="shared" si="66"/>
        <v>3</v>
      </c>
      <c r="Q128" s="47">
        <v>9000.0</v>
      </c>
      <c r="R128" s="91"/>
      <c r="S128" s="104"/>
      <c r="T128" s="104"/>
      <c r="U128" s="90">
        <f t="shared" si="67"/>
        <v>43500</v>
      </c>
      <c r="V128" s="5"/>
      <c r="W128" s="2"/>
      <c r="X128" s="43">
        <f t="shared" si="68"/>
        <v>26500</v>
      </c>
      <c r="Y128" s="44">
        <f t="shared" si="69"/>
        <v>0</v>
      </c>
      <c r="Z128" s="44">
        <f t="shared" si="70"/>
        <v>17000</v>
      </c>
      <c r="AA128" s="2"/>
      <c r="AB128" s="2"/>
      <c r="AC128" s="2"/>
      <c r="AD128" s="2"/>
      <c r="AE128" s="2"/>
    </row>
    <row r="129" ht="15.75" customHeight="1">
      <c r="A129" s="32">
        <f t="shared" ref="A129:B129" si="98">A83</f>
        <v>30</v>
      </c>
      <c r="B129" s="33">
        <f t="shared" si="98"/>
        <v>44226</v>
      </c>
      <c r="C129" s="46"/>
      <c r="D129" s="88">
        <f t="shared" si="60"/>
        <v>0</v>
      </c>
      <c r="E129" s="91"/>
      <c r="F129" s="101">
        <f t="shared" si="61"/>
        <v>10</v>
      </c>
      <c r="G129" s="47">
        <v>15000.0</v>
      </c>
      <c r="H129" s="101">
        <f t="shared" si="62"/>
        <v>8</v>
      </c>
      <c r="I129" s="91">
        <v>8000.0</v>
      </c>
      <c r="J129" s="101">
        <f t="shared" si="63"/>
        <v>3</v>
      </c>
      <c r="K129" s="91">
        <v>1500.0</v>
      </c>
      <c r="L129" s="102">
        <f t="shared" si="64"/>
        <v>0</v>
      </c>
      <c r="M129" s="104"/>
      <c r="N129" s="101">
        <f t="shared" si="65"/>
        <v>4</v>
      </c>
      <c r="O129" s="104">
        <v>8000.0</v>
      </c>
      <c r="P129" s="101">
        <f t="shared" si="66"/>
        <v>3</v>
      </c>
      <c r="Q129" s="47">
        <v>9000.0</v>
      </c>
      <c r="R129" s="91"/>
      <c r="S129" s="104"/>
      <c r="T129" s="104"/>
      <c r="U129" s="90">
        <f t="shared" si="67"/>
        <v>41500</v>
      </c>
      <c r="V129" s="5"/>
      <c r="W129" s="2"/>
      <c r="X129" s="43">
        <f t="shared" si="68"/>
        <v>24500</v>
      </c>
      <c r="Y129" s="44">
        <f t="shared" si="69"/>
        <v>0</v>
      </c>
      <c r="Z129" s="44">
        <f t="shared" si="70"/>
        <v>17000</v>
      </c>
      <c r="AA129" s="2"/>
      <c r="AB129" s="2"/>
      <c r="AC129" s="2"/>
      <c r="AD129" s="2"/>
      <c r="AE129" s="2"/>
    </row>
    <row r="130" ht="15.75" customHeight="1">
      <c r="A130" s="32">
        <f t="shared" ref="A130:B130" si="99">A84</f>
        <v>31</v>
      </c>
      <c r="B130" s="33">
        <f t="shared" si="99"/>
        <v>44227</v>
      </c>
      <c r="C130" s="66"/>
      <c r="D130" s="92"/>
      <c r="E130" s="93"/>
      <c r="F130" s="101">
        <f t="shared" si="61"/>
        <v>8</v>
      </c>
      <c r="G130" s="123">
        <v>12000.0</v>
      </c>
      <c r="H130" s="101">
        <f t="shared" si="62"/>
        <v>10</v>
      </c>
      <c r="I130" s="93">
        <v>10000.0</v>
      </c>
      <c r="J130" s="101">
        <f t="shared" si="63"/>
        <v>3</v>
      </c>
      <c r="K130" s="93">
        <v>1500.0</v>
      </c>
      <c r="L130" s="102">
        <f t="shared" si="64"/>
        <v>0</v>
      </c>
      <c r="M130" s="124"/>
      <c r="N130" s="101">
        <f t="shared" si="65"/>
        <v>5</v>
      </c>
      <c r="O130" s="124">
        <v>10000.0</v>
      </c>
      <c r="P130" s="101">
        <f t="shared" si="66"/>
        <v>3</v>
      </c>
      <c r="Q130" s="93">
        <v>9000.0</v>
      </c>
      <c r="R130" s="93"/>
      <c r="S130" s="124"/>
      <c r="T130" s="124"/>
      <c r="U130" s="90">
        <f t="shared" si="67"/>
        <v>42500</v>
      </c>
      <c r="V130" s="5"/>
      <c r="W130" s="2"/>
      <c r="X130" s="43">
        <f t="shared" si="68"/>
        <v>23500</v>
      </c>
      <c r="Y130" s="44">
        <f t="shared" si="69"/>
        <v>0</v>
      </c>
      <c r="Z130" s="44">
        <f t="shared" si="70"/>
        <v>19000</v>
      </c>
      <c r="AA130" s="2"/>
      <c r="AB130" s="2"/>
      <c r="AC130" s="2"/>
      <c r="AD130" s="2"/>
      <c r="AE130" s="2"/>
    </row>
    <row r="131" ht="15.75" customHeight="1">
      <c r="A131" s="125" t="s">
        <v>15</v>
      </c>
      <c r="B131" s="126"/>
      <c r="C131" s="127"/>
      <c r="D131" s="128"/>
      <c r="E131" s="129">
        <f t="shared" ref="E131:U131" si="100">SUM(E100:E130)</f>
        <v>0</v>
      </c>
      <c r="F131" s="130">
        <f t="shared" si="100"/>
        <v>320</v>
      </c>
      <c r="G131" s="130">
        <f t="shared" si="100"/>
        <v>480000</v>
      </c>
      <c r="H131" s="130">
        <f t="shared" si="100"/>
        <v>292</v>
      </c>
      <c r="I131" s="130">
        <f t="shared" si="100"/>
        <v>292000</v>
      </c>
      <c r="J131" s="130">
        <f t="shared" si="100"/>
        <v>93</v>
      </c>
      <c r="K131" s="130">
        <f t="shared" si="100"/>
        <v>46500</v>
      </c>
      <c r="L131" s="130">
        <f t="shared" si="100"/>
        <v>0</v>
      </c>
      <c r="M131" s="130">
        <f t="shared" si="100"/>
        <v>0</v>
      </c>
      <c r="N131" s="130">
        <f t="shared" si="100"/>
        <v>133</v>
      </c>
      <c r="O131" s="130">
        <f t="shared" si="100"/>
        <v>266000</v>
      </c>
      <c r="P131" s="130">
        <f t="shared" si="100"/>
        <v>94</v>
      </c>
      <c r="Q131" s="130">
        <f t="shared" si="100"/>
        <v>282000</v>
      </c>
      <c r="R131" s="130">
        <f t="shared" si="100"/>
        <v>0</v>
      </c>
      <c r="S131" s="130">
        <f t="shared" si="100"/>
        <v>0</v>
      </c>
      <c r="T131" s="130">
        <f t="shared" si="100"/>
        <v>0</v>
      </c>
      <c r="U131" s="130">
        <f t="shared" si="100"/>
        <v>1366500</v>
      </c>
      <c r="V131" s="5"/>
      <c r="W131" s="43">
        <f>G131+I131+K131+O131+Q131</f>
        <v>1366500</v>
      </c>
      <c r="X131" s="43">
        <f t="shared" si="68"/>
        <v>818500</v>
      </c>
      <c r="Y131" s="44">
        <f t="shared" si="69"/>
        <v>0</v>
      </c>
      <c r="Z131" s="44">
        <f t="shared" si="70"/>
        <v>548000</v>
      </c>
      <c r="AA131" s="2"/>
      <c r="AB131" s="2"/>
      <c r="AC131" s="2"/>
      <c r="AD131" s="2"/>
      <c r="AE131" s="2"/>
    </row>
    <row r="132" ht="15.75" customHeight="1">
      <c r="A132" s="52"/>
      <c r="B132" s="52"/>
      <c r="C132" s="52"/>
      <c r="D132" s="52"/>
      <c r="E132" s="52"/>
      <c r="F132" s="52"/>
      <c r="G132" s="131"/>
      <c r="H132" s="52"/>
      <c r="I132" s="52"/>
      <c r="J132" s="52"/>
      <c r="K132" s="52"/>
      <c r="L132" s="52"/>
      <c r="M132" s="52"/>
      <c r="N132" s="52"/>
      <c r="O132" s="131"/>
      <c r="P132" s="52"/>
      <c r="Q132" s="52"/>
      <c r="R132" s="52"/>
      <c r="S132" s="52"/>
      <c r="T132" s="52"/>
      <c r="U132" s="52"/>
      <c r="V132" s="52"/>
      <c r="W132" s="2"/>
      <c r="X132" s="2"/>
      <c r="Y132" s="2"/>
      <c r="Z132" s="2"/>
      <c r="AA132" s="2"/>
      <c r="AB132" s="2"/>
      <c r="AC132" s="2"/>
      <c r="AD132" s="2"/>
      <c r="AE132" s="2"/>
    </row>
    <row r="133" ht="15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85" t="s">
        <v>24</v>
      </c>
      <c r="S133" s="85"/>
      <c r="T133" s="85"/>
      <c r="U133" s="52"/>
      <c r="V133" s="52"/>
      <c r="W133" s="2"/>
      <c r="X133" s="2"/>
      <c r="Y133" s="43"/>
      <c r="Z133" s="2"/>
      <c r="AA133" s="2"/>
      <c r="AB133" s="2"/>
      <c r="AC133" s="2"/>
      <c r="AD133" s="2"/>
      <c r="AE133" s="2"/>
    </row>
    <row r="134" ht="15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86"/>
      <c r="S134" s="86"/>
      <c r="T134" s="86"/>
      <c r="U134" s="52"/>
      <c r="V134" s="52"/>
      <c r="W134" s="2"/>
      <c r="X134" s="43">
        <f>21909500+U130</f>
        <v>21952000</v>
      </c>
      <c r="Y134" s="2"/>
      <c r="Z134" s="2"/>
      <c r="AA134" s="2"/>
      <c r="AB134" s="2"/>
      <c r="AC134" s="2"/>
      <c r="AD134" s="2"/>
      <c r="AE134" s="2"/>
    </row>
    <row r="135" ht="15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">
        <f>E131+G131+I131+K131+O131+Q131</f>
        <v>1366500</v>
      </c>
      <c r="V135" s="52"/>
      <c r="W135" s="2"/>
      <c r="X135" s="2"/>
      <c r="Y135" s="43"/>
      <c r="Z135" s="2"/>
      <c r="AA135" s="2"/>
      <c r="AB135" s="2"/>
      <c r="AC135" s="2"/>
      <c r="AD135" s="2"/>
      <c r="AE135" s="2"/>
    </row>
    <row r="136" ht="15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2"/>
      <c r="X136" s="2"/>
      <c r="Y136" s="2"/>
      <c r="Z136" s="2"/>
      <c r="AA136" s="2"/>
      <c r="AB136" s="2"/>
      <c r="AC136" s="2"/>
      <c r="AD136" s="2"/>
      <c r="AE136" s="2"/>
    </row>
    <row r="137" ht="15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2"/>
      <c r="X137" s="2"/>
      <c r="Y137" s="2"/>
      <c r="Z137" s="2"/>
      <c r="AA137" s="2"/>
      <c r="AB137" s="2"/>
      <c r="AC137" s="2"/>
      <c r="AD137" s="2"/>
      <c r="AE137" s="2"/>
    </row>
    <row r="138" ht="15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2"/>
      <c r="X138" s="2"/>
      <c r="Y138" s="2"/>
      <c r="Z138" s="2"/>
      <c r="AA138" s="2"/>
      <c r="AB138" s="2"/>
      <c r="AC138" s="2"/>
      <c r="AD138" s="2"/>
      <c r="AE138" s="2"/>
    </row>
    <row r="139" ht="15.75" customHeight="1">
      <c r="A139" s="1" t="s">
        <v>0</v>
      </c>
      <c r="W139" s="2"/>
      <c r="X139" s="2"/>
      <c r="Y139" s="2"/>
      <c r="Z139" s="2"/>
      <c r="AA139" s="2"/>
      <c r="AB139" s="2"/>
      <c r="AC139" s="2"/>
      <c r="AD139" s="2"/>
      <c r="AE139" s="2"/>
    </row>
    <row r="140" ht="15.75" customHeight="1">
      <c r="A140" s="1" t="s">
        <v>27</v>
      </c>
      <c r="W140" s="2"/>
      <c r="X140" s="2"/>
      <c r="Y140" s="2"/>
      <c r="Z140" s="2"/>
      <c r="AA140" s="2"/>
      <c r="AB140" s="2"/>
      <c r="AC140" s="2"/>
      <c r="AD140" s="2"/>
      <c r="AE140" s="2"/>
    </row>
    <row r="141" ht="15.75" customHeight="1">
      <c r="A141" s="4" t="str">
        <f>A49</f>
        <v>BULAN      : JANUARI 2021</v>
      </c>
      <c r="W141" s="2"/>
      <c r="X141" s="2"/>
      <c r="Y141" s="2"/>
      <c r="Z141" s="2"/>
      <c r="AA141" s="2"/>
      <c r="AB141" s="2"/>
      <c r="AC141" s="2"/>
      <c r="AD141" s="2"/>
      <c r="AE141" s="2"/>
    </row>
    <row r="142" ht="15.75" customHeight="1">
      <c r="A142" s="52"/>
      <c r="B142" s="52"/>
      <c r="C142" s="52"/>
      <c r="D142" s="52"/>
      <c r="E142" s="99"/>
      <c r="F142" s="100"/>
      <c r="G142" s="99"/>
      <c r="H142" s="99"/>
      <c r="I142" s="99"/>
      <c r="J142" s="100"/>
      <c r="K142" s="99"/>
      <c r="L142" s="99"/>
      <c r="M142" s="99"/>
      <c r="N142" s="100"/>
      <c r="O142" s="99"/>
      <c r="P142" s="99"/>
      <c r="Q142" s="99"/>
      <c r="R142" s="99"/>
      <c r="S142" s="99"/>
      <c r="T142" s="99"/>
      <c r="U142" s="99"/>
      <c r="V142" s="52"/>
      <c r="W142" s="2"/>
      <c r="X142" s="2"/>
      <c r="Y142" s="2"/>
      <c r="Z142" s="2"/>
      <c r="AA142" s="2"/>
      <c r="AB142" s="2"/>
      <c r="AC142" s="2"/>
      <c r="AD142" s="2"/>
      <c r="AE142" s="2"/>
    </row>
    <row r="143" ht="15.75" customHeight="1">
      <c r="A143" s="7" t="s">
        <v>3</v>
      </c>
      <c r="B143" s="8" t="s">
        <v>4</v>
      </c>
      <c r="C143" s="8" t="s">
        <v>5</v>
      </c>
      <c r="D143" s="9" t="s">
        <v>6</v>
      </c>
      <c r="E143" s="10"/>
      <c r="F143" s="9" t="s">
        <v>7</v>
      </c>
      <c r="G143" s="10"/>
      <c r="H143" s="11" t="s">
        <v>8</v>
      </c>
      <c r="I143" s="10"/>
      <c r="J143" s="9" t="s">
        <v>9</v>
      </c>
      <c r="K143" s="10"/>
      <c r="L143" s="11" t="s">
        <v>10</v>
      </c>
      <c r="M143" s="10"/>
      <c r="N143" s="12" t="s">
        <v>11</v>
      </c>
      <c r="O143" s="13"/>
      <c r="P143" s="13"/>
      <c r="Q143" s="14"/>
      <c r="R143" s="15" t="s">
        <v>12</v>
      </c>
      <c r="S143" s="15" t="s">
        <v>13</v>
      </c>
      <c r="T143" s="15" t="s">
        <v>14</v>
      </c>
      <c r="U143" s="8" t="s">
        <v>15</v>
      </c>
      <c r="V143" s="5"/>
      <c r="W143" s="2"/>
      <c r="X143" s="2"/>
      <c r="Y143" s="2"/>
      <c r="Z143" s="2"/>
      <c r="AA143" s="2"/>
      <c r="AB143" s="2"/>
      <c r="AC143" s="2"/>
      <c r="AD143" s="2"/>
      <c r="AE143" s="2"/>
    </row>
    <row r="144" ht="15.75" customHeight="1">
      <c r="A144" s="16"/>
      <c r="B144" s="17"/>
      <c r="C144" s="17"/>
      <c r="D144" s="18"/>
      <c r="E144" s="19"/>
      <c r="F144" s="18"/>
      <c r="G144" s="19"/>
      <c r="H144" s="18"/>
      <c r="I144" s="19"/>
      <c r="J144" s="18"/>
      <c r="K144" s="19"/>
      <c r="L144" s="18"/>
      <c r="M144" s="19"/>
      <c r="N144" s="20" t="s">
        <v>16</v>
      </c>
      <c r="O144" s="21"/>
      <c r="P144" s="20" t="s">
        <v>17</v>
      </c>
      <c r="Q144" s="21"/>
      <c r="R144" s="22"/>
      <c r="S144" s="22"/>
      <c r="T144" s="22"/>
      <c r="U144" s="23"/>
      <c r="V144" s="5"/>
      <c r="W144" s="2"/>
      <c r="X144" s="24" t="s">
        <v>18</v>
      </c>
      <c r="Y144" s="24" t="s">
        <v>19</v>
      </c>
      <c r="Z144" s="24" t="s">
        <v>20</v>
      </c>
      <c r="AA144" s="2"/>
      <c r="AB144" s="2"/>
      <c r="AC144" s="2"/>
      <c r="AD144" s="2"/>
      <c r="AE144" s="2"/>
    </row>
    <row r="145" ht="15.75" customHeight="1">
      <c r="A145" s="25"/>
      <c r="B145" s="26"/>
      <c r="C145" s="26"/>
      <c r="D145" s="27" t="s">
        <v>21</v>
      </c>
      <c r="E145" s="27" t="s">
        <v>22</v>
      </c>
      <c r="F145" s="27" t="s">
        <v>21</v>
      </c>
      <c r="G145" s="27" t="s">
        <v>22</v>
      </c>
      <c r="H145" s="27" t="s">
        <v>21</v>
      </c>
      <c r="I145" s="27" t="s">
        <v>22</v>
      </c>
      <c r="J145" s="27" t="s">
        <v>21</v>
      </c>
      <c r="K145" s="28" t="s">
        <v>22</v>
      </c>
      <c r="L145" s="27" t="s">
        <v>21</v>
      </c>
      <c r="M145" s="27" t="s">
        <v>22</v>
      </c>
      <c r="N145" s="27" t="s">
        <v>21</v>
      </c>
      <c r="O145" s="27" t="s">
        <v>22</v>
      </c>
      <c r="P145" s="27" t="s">
        <v>21</v>
      </c>
      <c r="Q145" s="27" t="s">
        <v>22</v>
      </c>
      <c r="R145" s="27" t="s">
        <v>22</v>
      </c>
      <c r="S145" s="29" t="s">
        <v>22</v>
      </c>
      <c r="T145" s="29" t="s">
        <v>22</v>
      </c>
      <c r="U145" s="30" t="s">
        <v>22</v>
      </c>
      <c r="V145" s="5"/>
      <c r="W145" s="2"/>
      <c r="X145" s="31"/>
      <c r="Y145" s="31"/>
      <c r="Z145" s="31"/>
      <c r="AA145" s="2"/>
      <c r="AB145" s="2"/>
      <c r="AC145" s="2"/>
      <c r="AD145" s="2"/>
      <c r="AE145" s="2"/>
    </row>
    <row r="146" ht="15.75" customHeight="1">
      <c r="A146" s="32">
        <f t="shared" ref="A146:B146" si="101">A100</f>
        <v>1</v>
      </c>
      <c r="B146" s="33">
        <f t="shared" si="101"/>
        <v>44197</v>
      </c>
      <c r="C146" s="34" t="str">
        <f t="shared" ref="C146:C174" si="103">C108</f>
        <v>#REF!</v>
      </c>
      <c r="D146" s="88">
        <f t="shared" ref="D146:D176" si="104">E146/2000</f>
        <v>4</v>
      </c>
      <c r="E146" s="36">
        <v>8000.0</v>
      </c>
      <c r="F146" s="88">
        <f t="shared" ref="F146:F176" si="105">G146/1500</f>
        <v>20</v>
      </c>
      <c r="G146" s="36">
        <v>30000.0</v>
      </c>
      <c r="H146" s="132">
        <f t="shared" ref="H146:H175" si="106">I146/1000</f>
        <v>0</v>
      </c>
      <c r="I146" s="133"/>
      <c r="J146" s="101">
        <f t="shared" ref="J146:J176" si="107">K146/500</f>
        <v>12</v>
      </c>
      <c r="K146" s="89">
        <v>6000.0</v>
      </c>
      <c r="L146" s="102">
        <f t="shared" ref="L146:L175" si="108">M146/1000</f>
        <v>0</v>
      </c>
      <c r="M146" s="103"/>
      <c r="N146" s="88">
        <f t="shared" ref="N146:N176" si="109">O146/2000</f>
        <v>1</v>
      </c>
      <c r="O146" s="103">
        <v>2000.0</v>
      </c>
      <c r="P146" s="88">
        <f t="shared" ref="P146:P175" si="110">Q146/3000</f>
        <v>0</v>
      </c>
      <c r="Q146" s="89"/>
      <c r="R146" s="89">
        <v>6000.0</v>
      </c>
      <c r="S146" s="103">
        <v>2000.0</v>
      </c>
      <c r="T146" s="103"/>
      <c r="U146" s="90">
        <f>E146+G146+K146+O146+S146+R146</f>
        <v>54000</v>
      </c>
      <c r="V146" s="5"/>
      <c r="W146" s="2"/>
      <c r="X146" s="43">
        <f t="shared" ref="X146:X177" si="111">E146+G146+I146+K146</f>
        <v>44000</v>
      </c>
      <c r="Y146" s="44">
        <f t="shared" ref="Y146:Y177" si="112">R146+S146+T146</f>
        <v>8000</v>
      </c>
      <c r="Z146" s="44">
        <f t="shared" ref="Z146:Z177" si="113">O146+Q146</f>
        <v>2000</v>
      </c>
      <c r="AA146" s="2"/>
      <c r="AB146" s="2"/>
      <c r="AC146" s="2"/>
      <c r="AD146" s="2"/>
      <c r="AE146" s="2"/>
    </row>
    <row r="147" ht="15.75" customHeight="1">
      <c r="A147" s="45">
        <f t="shared" ref="A147:B147" si="102">A101</f>
        <v>2</v>
      </c>
      <c r="B147" s="33">
        <f t="shared" si="102"/>
        <v>44198</v>
      </c>
      <c r="C147" s="46" t="str">
        <f t="shared" si="103"/>
        <v>#REF!</v>
      </c>
      <c r="D147" s="88">
        <f t="shared" si="104"/>
        <v>6</v>
      </c>
      <c r="E147" s="47">
        <v>12000.0</v>
      </c>
      <c r="F147" s="88">
        <f t="shared" si="105"/>
        <v>20</v>
      </c>
      <c r="G147" s="47">
        <v>30000.0</v>
      </c>
      <c r="H147" s="132">
        <f t="shared" si="106"/>
        <v>0</v>
      </c>
      <c r="I147" s="134"/>
      <c r="J147" s="101">
        <f t="shared" si="107"/>
        <v>18</v>
      </c>
      <c r="K147" s="91">
        <v>9000.0</v>
      </c>
      <c r="L147" s="102">
        <f t="shared" si="108"/>
        <v>0</v>
      </c>
      <c r="M147" s="104"/>
      <c r="N147" s="88">
        <f t="shared" si="109"/>
        <v>1</v>
      </c>
      <c r="O147" s="104">
        <v>2000.0</v>
      </c>
      <c r="P147" s="88">
        <f t="shared" si="110"/>
        <v>0</v>
      </c>
      <c r="Q147" s="91"/>
      <c r="R147" s="91">
        <v>6000.0</v>
      </c>
      <c r="S147" s="104">
        <v>2000.0</v>
      </c>
      <c r="T147" s="104"/>
      <c r="U147" s="90">
        <f t="shared" ref="U147:U176" si="115">E147+G147+I147+K147+M147+O147+Q147+R147+S147+T147</f>
        <v>61000</v>
      </c>
      <c r="V147" s="5"/>
      <c r="W147" s="2"/>
      <c r="X147" s="43">
        <f t="shared" si="111"/>
        <v>51000</v>
      </c>
      <c r="Y147" s="44">
        <f t="shared" si="112"/>
        <v>8000</v>
      </c>
      <c r="Z147" s="44">
        <f t="shared" si="113"/>
        <v>2000</v>
      </c>
      <c r="AA147" s="2"/>
      <c r="AB147" s="2"/>
      <c r="AC147" s="2"/>
      <c r="AD147" s="2"/>
      <c r="AE147" s="2"/>
    </row>
    <row r="148" ht="15.75" customHeight="1">
      <c r="A148" s="32">
        <f t="shared" ref="A148:B148" si="114">A102</f>
        <v>3</v>
      </c>
      <c r="B148" s="33">
        <f t="shared" si="114"/>
        <v>44199</v>
      </c>
      <c r="C148" s="46" t="str">
        <f t="shared" si="103"/>
        <v>#REF!</v>
      </c>
      <c r="D148" s="88">
        <f t="shared" si="104"/>
        <v>7</v>
      </c>
      <c r="E148" s="47">
        <v>14000.0</v>
      </c>
      <c r="F148" s="88">
        <f t="shared" si="105"/>
        <v>22</v>
      </c>
      <c r="G148" s="47">
        <v>33000.0</v>
      </c>
      <c r="H148" s="132">
        <f t="shared" si="106"/>
        <v>0</v>
      </c>
      <c r="I148" s="134"/>
      <c r="J148" s="101">
        <f t="shared" si="107"/>
        <v>12</v>
      </c>
      <c r="K148" s="91">
        <v>6000.0</v>
      </c>
      <c r="L148" s="102">
        <f t="shared" si="108"/>
        <v>0</v>
      </c>
      <c r="M148" s="104"/>
      <c r="N148" s="88">
        <f t="shared" si="109"/>
        <v>1</v>
      </c>
      <c r="O148" s="104">
        <v>2000.0</v>
      </c>
      <c r="P148" s="88">
        <f t="shared" si="110"/>
        <v>0</v>
      </c>
      <c r="Q148" s="91"/>
      <c r="R148" s="91">
        <v>6000.0</v>
      </c>
      <c r="S148" s="104">
        <v>2000.0</v>
      </c>
      <c r="T148" s="104"/>
      <c r="U148" s="90">
        <f t="shared" si="115"/>
        <v>63000</v>
      </c>
      <c r="V148" s="5"/>
      <c r="W148" s="2"/>
      <c r="X148" s="43">
        <f t="shared" si="111"/>
        <v>53000</v>
      </c>
      <c r="Y148" s="44">
        <f t="shared" si="112"/>
        <v>8000</v>
      </c>
      <c r="Z148" s="44">
        <f t="shared" si="113"/>
        <v>2000</v>
      </c>
      <c r="AA148" s="2"/>
      <c r="AB148" s="2"/>
      <c r="AC148" s="2"/>
      <c r="AD148" s="2"/>
      <c r="AE148" s="2"/>
    </row>
    <row r="149" ht="15.75" customHeight="1">
      <c r="A149" s="45">
        <f t="shared" ref="A149:B149" si="116">A103</f>
        <v>4</v>
      </c>
      <c r="B149" s="33">
        <f t="shared" si="116"/>
        <v>44200</v>
      </c>
      <c r="C149" s="46" t="str">
        <f t="shared" si="103"/>
        <v>#REF!</v>
      </c>
      <c r="D149" s="88">
        <f t="shared" si="104"/>
        <v>4</v>
      </c>
      <c r="E149" s="47">
        <v>8000.0</v>
      </c>
      <c r="F149" s="88">
        <f t="shared" si="105"/>
        <v>20</v>
      </c>
      <c r="G149" s="47">
        <v>30000.0</v>
      </c>
      <c r="H149" s="132">
        <f t="shared" si="106"/>
        <v>0</v>
      </c>
      <c r="I149" s="134"/>
      <c r="J149" s="101">
        <f t="shared" si="107"/>
        <v>18</v>
      </c>
      <c r="K149" s="91">
        <v>9000.0</v>
      </c>
      <c r="L149" s="102">
        <f t="shared" si="108"/>
        <v>0</v>
      </c>
      <c r="M149" s="104"/>
      <c r="N149" s="88">
        <f t="shared" si="109"/>
        <v>2</v>
      </c>
      <c r="O149" s="104">
        <v>4000.0</v>
      </c>
      <c r="P149" s="88">
        <f t="shared" si="110"/>
        <v>0</v>
      </c>
      <c r="Q149" s="91"/>
      <c r="R149" s="91">
        <v>8000.0</v>
      </c>
      <c r="S149" s="104">
        <v>2000.0</v>
      </c>
      <c r="T149" s="104"/>
      <c r="U149" s="90">
        <f t="shared" si="115"/>
        <v>61000</v>
      </c>
      <c r="V149" s="5"/>
      <c r="W149" s="2"/>
      <c r="X149" s="43">
        <f t="shared" si="111"/>
        <v>47000</v>
      </c>
      <c r="Y149" s="44">
        <f t="shared" si="112"/>
        <v>10000</v>
      </c>
      <c r="Z149" s="44">
        <f t="shared" si="113"/>
        <v>4000</v>
      </c>
      <c r="AA149" s="2"/>
      <c r="AB149" s="2"/>
      <c r="AC149" s="2"/>
      <c r="AD149" s="2"/>
      <c r="AE149" s="2"/>
    </row>
    <row r="150" ht="15.75" customHeight="1">
      <c r="A150" s="32">
        <f t="shared" ref="A150:B150" si="117">A104</f>
        <v>5</v>
      </c>
      <c r="B150" s="33">
        <f t="shared" si="117"/>
        <v>44201</v>
      </c>
      <c r="C150" s="46" t="str">
        <f t="shared" si="103"/>
        <v>#REF!</v>
      </c>
      <c r="D150" s="88">
        <f t="shared" si="104"/>
        <v>4</v>
      </c>
      <c r="E150" s="47">
        <v>8000.0</v>
      </c>
      <c r="F150" s="88">
        <f t="shared" si="105"/>
        <v>22</v>
      </c>
      <c r="G150" s="47">
        <v>33000.0</v>
      </c>
      <c r="H150" s="132">
        <f t="shared" si="106"/>
        <v>0</v>
      </c>
      <c r="I150" s="134"/>
      <c r="J150" s="101">
        <f t="shared" si="107"/>
        <v>18</v>
      </c>
      <c r="K150" s="91">
        <v>9000.0</v>
      </c>
      <c r="L150" s="102">
        <f t="shared" si="108"/>
        <v>0</v>
      </c>
      <c r="M150" s="104"/>
      <c r="N150" s="88">
        <f t="shared" si="109"/>
        <v>2</v>
      </c>
      <c r="O150" s="104">
        <v>4000.0</v>
      </c>
      <c r="P150" s="88">
        <f t="shared" si="110"/>
        <v>0</v>
      </c>
      <c r="Q150" s="91"/>
      <c r="R150" s="91">
        <v>10000.0</v>
      </c>
      <c r="S150" s="104">
        <v>2000.0</v>
      </c>
      <c r="T150" s="104"/>
      <c r="U150" s="90">
        <f t="shared" si="115"/>
        <v>66000</v>
      </c>
      <c r="V150" s="5"/>
      <c r="W150" s="2"/>
      <c r="X150" s="43">
        <f t="shared" si="111"/>
        <v>50000</v>
      </c>
      <c r="Y150" s="44">
        <f t="shared" si="112"/>
        <v>12000</v>
      </c>
      <c r="Z150" s="44">
        <f t="shared" si="113"/>
        <v>4000</v>
      </c>
      <c r="AA150" s="2"/>
      <c r="AB150" s="2"/>
      <c r="AC150" s="2"/>
      <c r="AD150" s="2"/>
      <c r="AE150" s="2"/>
    </row>
    <row r="151" ht="15.75" customHeight="1">
      <c r="A151" s="45">
        <f t="shared" ref="A151:B151" si="118">A105</f>
        <v>6</v>
      </c>
      <c r="B151" s="33">
        <f t="shared" si="118"/>
        <v>44202</v>
      </c>
      <c r="C151" s="46" t="str">
        <f t="shared" si="103"/>
        <v/>
      </c>
      <c r="D151" s="88">
        <f t="shared" si="104"/>
        <v>4</v>
      </c>
      <c r="E151" s="47">
        <v>8000.0</v>
      </c>
      <c r="F151" s="88">
        <f t="shared" si="105"/>
        <v>22</v>
      </c>
      <c r="G151" s="47">
        <v>33000.0</v>
      </c>
      <c r="H151" s="132">
        <f t="shared" si="106"/>
        <v>0</v>
      </c>
      <c r="I151" s="134"/>
      <c r="J151" s="101">
        <f t="shared" si="107"/>
        <v>18</v>
      </c>
      <c r="K151" s="91">
        <v>9000.0</v>
      </c>
      <c r="L151" s="102">
        <f t="shared" si="108"/>
        <v>0</v>
      </c>
      <c r="M151" s="104"/>
      <c r="N151" s="88">
        <f t="shared" si="109"/>
        <v>1</v>
      </c>
      <c r="O151" s="104">
        <v>2000.0</v>
      </c>
      <c r="P151" s="88">
        <f t="shared" si="110"/>
        <v>1</v>
      </c>
      <c r="Q151" s="91">
        <v>3000.0</v>
      </c>
      <c r="R151" s="91">
        <v>8000.0</v>
      </c>
      <c r="S151" s="104">
        <v>2000.0</v>
      </c>
      <c r="T151" s="104"/>
      <c r="U151" s="90">
        <f t="shared" si="115"/>
        <v>65000</v>
      </c>
      <c r="V151" s="5"/>
      <c r="W151" s="2"/>
      <c r="X151" s="43">
        <f t="shared" si="111"/>
        <v>50000</v>
      </c>
      <c r="Y151" s="44">
        <f t="shared" si="112"/>
        <v>10000</v>
      </c>
      <c r="Z151" s="44">
        <f t="shared" si="113"/>
        <v>5000</v>
      </c>
      <c r="AA151" s="2"/>
      <c r="AB151" s="2"/>
      <c r="AC151" s="2"/>
      <c r="AD151" s="2"/>
      <c r="AE151" s="2"/>
    </row>
    <row r="152" ht="15.75" customHeight="1">
      <c r="A152" s="32">
        <f t="shared" ref="A152:B152" si="119">A106</f>
        <v>7</v>
      </c>
      <c r="B152" s="33">
        <f t="shared" si="119"/>
        <v>44203</v>
      </c>
      <c r="C152" s="46" t="str">
        <f t="shared" si="103"/>
        <v/>
      </c>
      <c r="D152" s="88">
        <f t="shared" si="104"/>
        <v>4</v>
      </c>
      <c r="E152" s="47">
        <v>8000.0</v>
      </c>
      <c r="F152" s="88">
        <f t="shared" si="105"/>
        <v>22</v>
      </c>
      <c r="G152" s="47">
        <v>33000.0</v>
      </c>
      <c r="H152" s="132">
        <f t="shared" si="106"/>
        <v>0</v>
      </c>
      <c r="I152" s="134"/>
      <c r="J152" s="101">
        <f t="shared" si="107"/>
        <v>12</v>
      </c>
      <c r="K152" s="91">
        <v>6000.0</v>
      </c>
      <c r="L152" s="102">
        <f t="shared" si="108"/>
        <v>0</v>
      </c>
      <c r="M152" s="104"/>
      <c r="N152" s="88">
        <f t="shared" si="109"/>
        <v>1</v>
      </c>
      <c r="O152" s="104">
        <v>2000.0</v>
      </c>
      <c r="P152" s="88">
        <f t="shared" si="110"/>
        <v>1</v>
      </c>
      <c r="Q152" s="91">
        <v>3000.0</v>
      </c>
      <c r="R152" s="91">
        <v>10000.0</v>
      </c>
      <c r="S152" s="104">
        <v>2000.0</v>
      </c>
      <c r="T152" s="104">
        <v>225000.0</v>
      </c>
      <c r="U152" s="90">
        <f t="shared" si="115"/>
        <v>289000</v>
      </c>
      <c r="V152" s="5"/>
      <c r="W152" s="2"/>
      <c r="X152" s="43">
        <f t="shared" si="111"/>
        <v>47000</v>
      </c>
      <c r="Y152" s="44">
        <f t="shared" si="112"/>
        <v>237000</v>
      </c>
      <c r="Z152" s="44">
        <f t="shared" si="113"/>
        <v>5000</v>
      </c>
      <c r="AA152" s="2"/>
      <c r="AB152" s="2"/>
      <c r="AC152" s="2"/>
      <c r="AD152" s="2"/>
      <c r="AE152" s="2"/>
    </row>
    <row r="153" ht="15.75" customHeight="1">
      <c r="A153" s="45">
        <f t="shared" ref="A153:B153" si="120">A107</f>
        <v>8</v>
      </c>
      <c r="B153" s="33">
        <f t="shared" si="120"/>
        <v>44204</v>
      </c>
      <c r="C153" s="46" t="str">
        <f t="shared" si="103"/>
        <v/>
      </c>
      <c r="D153" s="88">
        <f t="shared" si="104"/>
        <v>5</v>
      </c>
      <c r="E153" s="47">
        <v>10000.0</v>
      </c>
      <c r="F153" s="88">
        <f t="shared" si="105"/>
        <v>22</v>
      </c>
      <c r="G153" s="47">
        <v>33000.0</v>
      </c>
      <c r="H153" s="132">
        <f t="shared" si="106"/>
        <v>0</v>
      </c>
      <c r="I153" s="134"/>
      <c r="J153" s="101">
        <f t="shared" si="107"/>
        <v>18</v>
      </c>
      <c r="K153" s="91">
        <v>9000.0</v>
      </c>
      <c r="L153" s="102">
        <f t="shared" si="108"/>
        <v>0</v>
      </c>
      <c r="M153" s="104"/>
      <c r="N153" s="88">
        <f t="shared" si="109"/>
        <v>2</v>
      </c>
      <c r="O153" s="104">
        <v>4000.0</v>
      </c>
      <c r="P153" s="88">
        <f t="shared" si="110"/>
        <v>1</v>
      </c>
      <c r="Q153" s="91">
        <v>3000.0</v>
      </c>
      <c r="R153" s="91">
        <v>10000.0</v>
      </c>
      <c r="S153" s="104">
        <v>2000.0</v>
      </c>
      <c r="T153" s="104"/>
      <c r="U153" s="90">
        <f t="shared" si="115"/>
        <v>71000</v>
      </c>
      <c r="V153" s="5"/>
      <c r="W153" s="2"/>
      <c r="X153" s="43">
        <f t="shared" si="111"/>
        <v>52000</v>
      </c>
      <c r="Y153" s="44">
        <f t="shared" si="112"/>
        <v>12000</v>
      </c>
      <c r="Z153" s="44">
        <f t="shared" si="113"/>
        <v>7000</v>
      </c>
      <c r="AA153" s="2"/>
      <c r="AB153" s="2"/>
      <c r="AC153" s="2"/>
      <c r="AD153" s="2"/>
      <c r="AE153" s="2"/>
    </row>
    <row r="154" ht="15.75" customHeight="1">
      <c r="A154" s="32">
        <f t="shared" ref="A154:B154" si="121">A108</f>
        <v>9</v>
      </c>
      <c r="B154" s="33">
        <f t="shared" si="121"/>
        <v>44205</v>
      </c>
      <c r="C154" s="46" t="str">
        <f t="shared" si="103"/>
        <v/>
      </c>
      <c r="D154" s="88">
        <f t="shared" si="104"/>
        <v>5</v>
      </c>
      <c r="E154" s="47">
        <v>10000.0</v>
      </c>
      <c r="F154" s="88">
        <f t="shared" si="105"/>
        <v>22</v>
      </c>
      <c r="G154" s="47">
        <v>33000.0</v>
      </c>
      <c r="H154" s="132">
        <f t="shared" si="106"/>
        <v>0</v>
      </c>
      <c r="I154" s="134"/>
      <c r="J154" s="101">
        <f t="shared" si="107"/>
        <v>18</v>
      </c>
      <c r="K154" s="91">
        <v>9000.0</v>
      </c>
      <c r="L154" s="102">
        <f t="shared" si="108"/>
        <v>0</v>
      </c>
      <c r="M154" s="104"/>
      <c r="N154" s="88">
        <f t="shared" si="109"/>
        <v>0</v>
      </c>
      <c r="O154" s="104"/>
      <c r="P154" s="88">
        <f t="shared" si="110"/>
        <v>0</v>
      </c>
      <c r="Q154" s="91"/>
      <c r="R154" s="91"/>
      <c r="S154" s="104"/>
      <c r="T154" s="104"/>
      <c r="U154" s="90">
        <f t="shared" si="115"/>
        <v>52000</v>
      </c>
      <c r="V154" s="5"/>
      <c r="W154" s="2"/>
      <c r="X154" s="43">
        <f t="shared" si="111"/>
        <v>52000</v>
      </c>
      <c r="Y154" s="44">
        <f t="shared" si="112"/>
        <v>0</v>
      </c>
      <c r="Z154" s="44">
        <f t="shared" si="113"/>
        <v>0</v>
      </c>
      <c r="AA154" s="2"/>
      <c r="AB154" s="2"/>
      <c r="AC154" s="2"/>
      <c r="AD154" s="2"/>
      <c r="AE154" s="2"/>
    </row>
    <row r="155" ht="15.75" customHeight="1">
      <c r="A155" s="45">
        <f t="shared" ref="A155:B155" si="122">A109</f>
        <v>10</v>
      </c>
      <c r="B155" s="33">
        <f t="shared" si="122"/>
        <v>44206</v>
      </c>
      <c r="C155" s="46" t="str">
        <f t="shared" si="103"/>
        <v/>
      </c>
      <c r="D155" s="88">
        <f t="shared" si="104"/>
        <v>4</v>
      </c>
      <c r="E155" s="47">
        <v>8000.0</v>
      </c>
      <c r="F155" s="88">
        <f t="shared" si="105"/>
        <v>22</v>
      </c>
      <c r="G155" s="47">
        <v>33000.0</v>
      </c>
      <c r="H155" s="132">
        <f t="shared" si="106"/>
        <v>0</v>
      </c>
      <c r="I155" s="134"/>
      <c r="J155" s="101">
        <f t="shared" si="107"/>
        <v>18</v>
      </c>
      <c r="K155" s="91">
        <v>9000.0</v>
      </c>
      <c r="L155" s="102">
        <f t="shared" si="108"/>
        <v>0</v>
      </c>
      <c r="M155" s="104"/>
      <c r="N155" s="88">
        <f t="shared" si="109"/>
        <v>0</v>
      </c>
      <c r="O155" s="104"/>
      <c r="P155" s="88">
        <f t="shared" si="110"/>
        <v>0</v>
      </c>
      <c r="Q155" s="91"/>
      <c r="R155" s="91"/>
      <c r="S155" s="104"/>
      <c r="T155" s="104"/>
      <c r="U155" s="90">
        <f t="shared" si="115"/>
        <v>50000</v>
      </c>
      <c r="V155" s="5"/>
      <c r="W155" s="2"/>
      <c r="X155" s="43">
        <f t="shared" si="111"/>
        <v>50000</v>
      </c>
      <c r="Y155" s="44">
        <f t="shared" si="112"/>
        <v>0</v>
      </c>
      <c r="Z155" s="44">
        <f t="shared" si="113"/>
        <v>0</v>
      </c>
      <c r="AA155" s="2"/>
      <c r="AB155" s="2"/>
      <c r="AC155" s="2"/>
      <c r="AD155" s="2"/>
      <c r="AE155" s="2"/>
    </row>
    <row r="156" ht="15.75" customHeight="1">
      <c r="A156" s="32">
        <f t="shared" ref="A156:B156" si="123">A110</f>
        <v>11</v>
      </c>
      <c r="B156" s="33">
        <f t="shared" si="123"/>
        <v>44207</v>
      </c>
      <c r="C156" s="46" t="str">
        <f t="shared" si="103"/>
        <v/>
      </c>
      <c r="D156" s="88">
        <f t="shared" si="104"/>
        <v>4</v>
      </c>
      <c r="E156" s="47">
        <v>8000.0</v>
      </c>
      <c r="F156" s="88">
        <f t="shared" si="105"/>
        <v>22</v>
      </c>
      <c r="G156" s="47">
        <v>33000.0</v>
      </c>
      <c r="H156" s="132">
        <f t="shared" si="106"/>
        <v>0</v>
      </c>
      <c r="I156" s="134"/>
      <c r="J156" s="101">
        <f t="shared" si="107"/>
        <v>18</v>
      </c>
      <c r="K156" s="91">
        <v>9000.0</v>
      </c>
      <c r="L156" s="102">
        <f t="shared" si="108"/>
        <v>0</v>
      </c>
      <c r="M156" s="104"/>
      <c r="N156" s="88">
        <f t="shared" si="109"/>
        <v>0</v>
      </c>
      <c r="O156" s="104"/>
      <c r="P156" s="88">
        <f t="shared" si="110"/>
        <v>0</v>
      </c>
      <c r="Q156" s="91"/>
      <c r="R156" s="91"/>
      <c r="S156" s="104"/>
      <c r="T156" s="104"/>
      <c r="U156" s="90">
        <f t="shared" si="115"/>
        <v>50000</v>
      </c>
      <c r="V156" s="5"/>
      <c r="W156" s="2"/>
      <c r="X156" s="43">
        <f t="shared" si="111"/>
        <v>50000</v>
      </c>
      <c r="Y156" s="44">
        <f t="shared" si="112"/>
        <v>0</v>
      </c>
      <c r="Z156" s="44">
        <f t="shared" si="113"/>
        <v>0</v>
      </c>
      <c r="AA156" s="2"/>
      <c r="AB156" s="2"/>
      <c r="AC156" s="2"/>
      <c r="AD156" s="2"/>
      <c r="AE156" s="2"/>
    </row>
    <row r="157" ht="15.75" customHeight="1">
      <c r="A157" s="45">
        <f t="shared" ref="A157:B157" si="124">A111</f>
        <v>12</v>
      </c>
      <c r="B157" s="33">
        <f t="shared" si="124"/>
        <v>44208</v>
      </c>
      <c r="C157" s="46" t="str">
        <f t="shared" si="103"/>
        <v/>
      </c>
      <c r="D157" s="88">
        <f t="shared" si="104"/>
        <v>4</v>
      </c>
      <c r="E157" s="47">
        <v>8000.0</v>
      </c>
      <c r="F157" s="88">
        <f t="shared" si="105"/>
        <v>22</v>
      </c>
      <c r="G157" s="47">
        <v>33000.0</v>
      </c>
      <c r="H157" s="132">
        <f t="shared" si="106"/>
        <v>0</v>
      </c>
      <c r="I157" s="134"/>
      <c r="J157" s="101">
        <f t="shared" si="107"/>
        <v>18</v>
      </c>
      <c r="K157" s="91">
        <v>9000.0</v>
      </c>
      <c r="L157" s="102">
        <f t="shared" si="108"/>
        <v>0</v>
      </c>
      <c r="M157" s="104"/>
      <c r="N157" s="88">
        <f t="shared" si="109"/>
        <v>0</v>
      </c>
      <c r="O157" s="104"/>
      <c r="P157" s="88">
        <f t="shared" si="110"/>
        <v>0</v>
      </c>
      <c r="Q157" s="91"/>
      <c r="R157" s="91"/>
      <c r="S157" s="104"/>
      <c r="T157" s="104"/>
      <c r="U157" s="90">
        <f t="shared" si="115"/>
        <v>50000</v>
      </c>
      <c r="V157" s="5"/>
      <c r="W157" s="2"/>
      <c r="X157" s="43">
        <f t="shared" si="111"/>
        <v>50000</v>
      </c>
      <c r="Y157" s="44">
        <f t="shared" si="112"/>
        <v>0</v>
      </c>
      <c r="Z157" s="44">
        <f t="shared" si="113"/>
        <v>0</v>
      </c>
      <c r="AA157" s="2"/>
      <c r="AB157" s="2"/>
      <c r="AC157" s="2"/>
      <c r="AD157" s="2"/>
      <c r="AE157" s="2"/>
    </row>
    <row r="158" ht="15.75" customHeight="1">
      <c r="A158" s="32">
        <f t="shared" ref="A158:B158" si="125">A112</f>
        <v>13</v>
      </c>
      <c r="B158" s="33">
        <f t="shared" si="125"/>
        <v>44209</v>
      </c>
      <c r="C158" s="46" t="str">
        <f t="shared" si="103"/>
        <v/>
      </c>
      <c r="D158" s="88">
        <f t="shared" si="104"/>
        <v>4</v>
      </c>
      <c r="E158" s="47">
        <v>8000.0</v>
      </c>
      <c r="F158" s="88">
        <f t="shared" si="105"/>
        <v>20</v>
      </c>
      <c r="G158" s="47">
        <v>30000.0</v>
      </c>
      <c r="H158" s="132">
        <f t="shared" si="106"/>
        <v>0</v>
      </c>
      <c r="I158" s="134"/>
      <c r="J158" s="101">
        <f t="shared" si="107"/>
        <v>18</v>
      </c>
      <c r="K158" s="91">
        <v>9000.0</v>
      </c>
      <c r="L158" s="102">
        <f t="shared" si="108"/>
        <v>0</v>
      </c>
      <c r="M158" s="104"/>
      <c r="N158" s="88">
        <f t="shared" si="109"/>
        <v>0</v>
      </c>
      <c r="O158" s="104"/>
      <c r="P158" s="88">
        <f t="shared" si="110"/>
        <v>0</v>
      </c>
      <c r="Q158" s="91"/>
      <c r="R158" s="91"/>
      <c r="S158" s="104"/>
      <c r="T158" s="104"/>
      <c r="U158" s="90">
        <f t="shared" si="115"/>
        <v>47000</v>
      </c>
      <c r="V158" s="5"/>
      <c r="W158" s="2"/>
      <c r="X158" s="43">
        <f t="shared" si="111"/>
        <v>47000</v>
      </c>
      <c r="Y158" s="44">
        <f t="shared" si="112"/>
        <v>0</v>
      </c>
      <c r="Z158" s="44">
        <f t="shared" si="113"/>
        <v>0</v>
      </c>
      <c r="AA158" s="2"/>
      <c r="AB158" s="2"/>
      <c r="AC158" s="2"/>
      <c r="AD158" s="2"/>
      <c r="AE158" s="2"/>
    </row>
    <row r="159" ht="15.75" customHeight="1">
      <c r="A159" s="45">
        <f t="shared" ref="A159:B159" si="126">A113</f>
        <v>14</v>
      </c>
      <c r="B159" s="33">
        <f t="shared" si="126"/>
        <v>44210</v>
      </c>
      <c r="C159" s="46" t="str">
        <f t="shared" si="103"/>
        <v/>
      </c>
      <c r="D159" s="88">
        <f t="shared" si="104"/>
        <v>4</v>
      </c>
      <c r="E159" s="47">
        <v>8000.0</v>
      </c>
      <c r="F159" s="88">
        <f t="shared" si="105"/>
        <v>24</v>
      </c>
      <c r="G159" s="47">
        <v>36000.0</v>
      </c>
      <c r="H159" s="132">
        <f t="shared" si="106"/>
        <v>0</v>
      </c>
      <c r="I159" s="134"/>
      <c r="J159" s="101">
        <f t="shared" si="107"/>
        <v>18</v>
      </c>
      <c r="K159" s="91">
        <v>9000.0</v>
      </c>
      <c r="L159" s="102">
        <f t="shared" si="108"/>
        <v>0</v>
      </c>
      <c r="M159" s="104"/>
      <c r="N159" s="88">
        <f t="shared" si="109"/>
        <v>0</v>
      </c>
      <c r="O159" s="104"/>
      <c r="P159" s="88">
        <f t="shared" si="110"/>
        <v>0</v>
      </c>
      <c r="Q159" s="91"/>
      <c r="R159" s="91"/>
      <c r="S159" s="104"/>
      <c r="T159" s="104"/>
      <c r="U159" s="90">
        <f t="shared" si="115"/>
        <v>53000</v>
      </c>
      <c r="V159" s="5"/>
      <c r="W159" s="2"/>
      <c r="X159" s="43">
        <f t="shared" si="111"/>
        <v>53000</v>
      </c>
      <c r="Y159" s="44">
        <f t="shared" si="112"/>
        <v>0</v>
      </c>
      <c r="Z159" s="44">
        <f t="shared" si="113"/>
        <v>0</v>
      </c>
      <c r="AA159" s="2"/>
      <c r="AB159" s="2"/>
      <c r="AC159" s="2"/>
      <c r="AD159" s="2"/>
      <c r="AE159" s="2"/>
    </row>
    <row r="160" ht="15.75" customHeight="1">
      <c r="A160" s="32">
        <f t="shared" ref="A160:B160" si="127">A114</f>
        <v>15</v>
      </c>
      <c r="B160" s="33">
        <f t="shared" si="127"/>
        <v>44211</v>
      </c>
      <c r="C160" s="46" t="str">
        <f t="shared" si="103"/>
        <v/>
      </c>
      <c r="D160" s="88">
        <f t="shared" si="104"/>
        <v>4</v>
      </c>
      <c r="E160" s="47">
        <v>8000.0</v>
      </c>
      <c r="F160" s="88">
        <f t="shared" si="105"/>
        <v>22</v>
      </c>
      <c r="G160" s="47">
        <v>33000.0</v>
      </c>
      <c r="H160" s="132">
        <f t="shared" si="106"/>
        <v>0</v>
      </c>
      <c r="I160" s="134"/>
      <c r="J160" s="101">
        <f t="shared" si="107"/>
        <v>12</v>
      </c>
      <c r="K160" s="91">
        <v>6000.0</v>
      </c>
      <c r="L160" s="102">
        <f t="shared" si="108"/>
        <v>0</v>
      </c>
      <c r="M160" s="104"/>
      <c r="N160" s="88">
        <f t="shared" si="109"/>
        <v>0</v>
      </c>
      <c r="O160" s="104"/>
      <c r="P160" s="88">
        <f t="shared" si="110"/>
        <v>0</v>
      </c>
      <c r="Q160" s="91"/>
      <c r="R160" s="91"/>
      <c r="S160" s="104"/>
      <c r="T160" s="104"/>
      <c r="U160" s="90">
        <f t="shared" si="115"/>
        <v>47000</v>
      </c>
      <c r="V160" s="5"/>
      <c r="W160" s="2"/>
      <c r="X160" s="43">
        <f t="shared" si="111"/>
        <v>47000</v>
      </c>
      <c r="Y160" s="44">
        <f t="shared" si="112"/>
        <v>0</v>
      </c>
      <c r="Z160" s="44">
        <f t="shared" si="113"/>
        <v>0</v>
      </c>
      <c r="AA160" s="2"/>
      <c r="AB160" s="2"/>
      <c r="AC160" s="2"/>
      <c r="AD160" s="2"/>
      <c r="AE160" s="2"/>
    </row>
    <row r="161" ht="15.75" customHeight="1">
      <c r="A161" s="45">
        <f t="shared" ref="A161:B161" si="128">A115</f>
        <v>16</v>
      </c>
      <c r="B161" s="33">
        <f t="shared" si="128"/>
        <v>44212</v>
      </c>
      <c r="C161" s="46" t="str">
        <f t="shared" si="103"/>
        <v/>
      </c>
      <c r="D161" s="88">
        <f t="shared" si="104"/>
        <v>4</v>
      </c>
      <c r="E161" s="47">
        <v>8000.0</v>
      </c>
      <c r="F161" s="88">
        <f t="shared" si="105"/>
        <v>22</v>
      </c>
      <c r="G161" s="47">
        <v>33000.0</v>
      </c>
      <c r="H161" s="132">
        <f t="shared" si="106"/>
        <v>0</v>
      </c>
      <c r="I161" s="134"/>
      <c r="J161" s="101">
        <f t="shared" si="107"/>
        <v>18</v>
      </c>
      <c r="K161" s="91">
        <v>9000.0</v>
      </c>
      <c r="L161" s="102">
        <f t="shared" si="108"/>
        <v>0</v>
      </c>
      <c r="M161" s="104"/>
      <c r="N161" s="88">
        <f t="shared" si="109"/>
        <v>0</v>
      </c>
      <c r="O161" s="104"/>
      <c r="P161" s="88">
        <f t="shared" si="110"/>
        <v>0</v>
      </c>
      <c r="Q161" s="91"/>
      <c r="R161" s="91"/>
      <c r="S161" s="104"/>
      <c r="T161" s="104"/>
      <c r="U161" s="90">
        <f t="shared" si="115"/>
        <v>50000</v>
      </c>
      <c r="V161" s="5"/>
      <c r="W161" s="2"/>
      <c r="X161" s="43">
        <f t="shared" si="111"/>
        <v>50000</v>
      </c>
      <c r="Y161" s="44">
        <f t="shared" si="112"/>
        <v>0</v>
      </c>
      <c r="Z161" s="44">
        <f t="shared" si="113"/>
        <v>0</v>
      </c>
      <c r="AA161" s="2"/>
      <c r="AB161" s="2"/>
      <c r="AC161" s="2"/>
      <c r="AD161" s="2"/>
      <c r="AE161" s="2"/>
    </row>
    <row r="162" ht="15.75" customHeight="1">
      <c r="A162" s="32">
        <f t="shared" ref="A162:B162" si="129">A116</f>
        <v>17</v>
      </c>
      <c r="B162" s="33">
        <f t="shared" si="129"/>
        <v>44213</v>
      </c>
      <c r="C162" s="46" t="str">
        <f t="shared" si="103"/>
        <v/>
      </c>
      <c r="D162" s="88">
        <f t="shared" si="104"/>
        <v>4</v>
      </c>
      <c r="E162" s="47">
        <v>8000.0</v>
      </c>
      <c r="F162" s="88">
        <f t="shared" si="105"/>
        <v>20</v>
      </c>
      <c r="G162" s="47">
        <v>30000.0</v>
      </c>
      <c r="H162" s="132">
        <f t="shared" si="106"/>
        <v>0</v>
      </c>
      <c r="I162" s="134"/>
      <c r="J162" s="101">
        <f t="shared" si="107"/>
        <v>12</v>
      </c>
      <c r="K162" s="91">
        <v>6000.0</v>
      </c>
      <c r="L162" s="102">
        <f t="shared" si="108"/>
        <v>0</v>
      </c>
      <c r="M162" s="104"/>
      <c r="N162" s="88">
        <f t="shared" si="109"/>
        <v>0</v>
      </c>
      <c r="O162" s="104"/>
      <c r="P162" s="88">
        <f t="shared" si="110"/>
        <v>0</v>
      </c>
      <c r="Q162" s="91"/>
      <c r="R162" s="91"/>
      <c r="S162" s="104"/>
      <c r="T162" s="104"/>
      <c r="U162" s="90">
        <f t="shared" si="115"/>
        <v>44000</v>
      </c>
      <c r="V162" s="5"/>
      <c r="W162" s="2"/>
      <c r="X162" s="43">
        <f t="shared" si="111"/>
        <v>44000</v>
      </c>
      <c r="Y162" s="44">
        <f t="shared" si="112"/>
        <v>0</v>
      </c>
      <c r="Z162" s="44">
        <f t="shared" si="113"/>
        <v>0</v>
      </c>
      <c r="AA162" s="2"/>
      <c r="AB162" s="2"/>
      <c r="AC162" s="2"/>
      <c r="AD162" s="2"/>
      <c r="AE162" s="2"/>
    </row>
    <row r="163" ht="15.75" customHeight="1">
      <c r="A163" s="45">
        <f t="shared" ref="A163:B163" si="130">A117</f>
        <v>18</v>
      </c>
      <c r="B163" s="33">
        <f t="shared" si="130"/>
        <v>44214</v>
      </c>
      <c r="C163" s="46" t="str">
        <f t="shared" si="103"/>
        <v/>
      </c>
      <c r="D163" s="88">
        <f t="shared" si="104"/>
        <v>4</v>
      </c>
      <c r="E163" s="47">
        <v>8000.0</v>
      </c>
      <c r="F163" s="88">
        <f t="shared" si="105"/>
        <v>22</v>
      </c>
      <c r="G163" s="47">
        <v>33000.0</v>
      </c>
      <c r="H163" s="132">
        <f t="shared" si="106"/>
        <v>0</v>
      </c>
      <c r="I163" s="134"/>
      <c r="J163" s="101">
        <f t="shared" si="107"/>
        <v>18</v>
      </c>
      <c r="K163" s="91">
        <v>9000.0</v>
      </c>
      <c r="L163" s="102">
        <f t="shared" si="108"/>
        <v>0</v>
      </c>
      <c r="M163" s="104"/>
      <c r="N163" s="88">
        <f t="shared" si="109"/>
        <v>0</v>
      </c>
      <c r="O163" s="104"/>
      <c r="P163" s="88">
        <f t="shared" si="110"/>
        <v>0</v>
      </c>
      <c r="Q163" s="91"/>
      <c r="R163" s="91"/>
      <c r="S163" s="104"/>
      <c r="T163" s="104"/>
      <c r="U163" s="90">
        <f t="shared" si="115"/>
        <v>50000</v>
      </c>
      <c r="V163" s="5"/>
      <c r="W163" s="2"/>
      <c r="X163" s="43">
        <f t="shared" si="111"/>
        <v>50000</v>
      </c>
      <c r="Y163" s="44">
        <f t="shared" si="112"/>
        <v>0</v>
      </c>
      <c r="Z163" s="44">
        <f t="shared" si="113"/>
        <v>0</v>
      </c>
      <c r="AA163" s="2"/>
      <c r="AB163" s="2"/>
      <c r="AC163" s="2"/>
      <c r="AD163" s="2"/>
      <c r="AE163" s="2"/>
    </row>
    <row r="164" ht="15.75" customHeight="1">
      <c r="A164" s="32">
        <f t="shared" ref="A164:B164" si="131">A118</f>
        <v>19</v>
      </c>
      <c r="B164" s="33">
        <f t="shared" si="131"/>
        <v>44215</v>
      </c>
      <c r="C164" s="46" t="str">
        <f t="shared" si="103"/>
        <v/>
      </c>
      <c r="D164" s="88">
        <f t="shared" si="104"/>
        <v>4</v>
      </c>
      <c r="E164" s="47">
        <v>8000.0</v>
      </c>
      <c r="F164" s="88">
        <f t="shared" si="105"/>
        <v>22</v>
      </c>
      <c r="G164" s="47">
        <v>33000.0</v>
      </c>
      <c r="H164" s="132">
        <f t="shared" si="106"/>
        <v>0</v>
      </c>
      <c r="I164" s="134"/>
      <c r="J164" s="101">
        <f t="shared" si="107"/>
        <v>18</v>
      </c>
      <c r="K164" s="91">
        <v>9000.0</v>
      </c>
      <c r="L164" s="102">
        <f t="shared" si="108"/>
        <v>0</v>
      </c>
      <c r="M164" s="104"/>
      <c r="N164" s="88">
        <f t="shared" si="109"/>
        <v>11</v>
      </c>
      <c r="O164" s="104">
        <v>22000.0</v>
      </c>
      <c r="P164" s="88">
        <f t="shared" si="110"/>
        <v>12</v>
      </c>
      <c r="Q164" s="91">
        <v>36000.0</v>
      </c>
      <c r="R164" s="91">
        <v>110000.0</v>
      </c>
      <c r="S164" s="104">
        <v>22000.0</v>
      </c>
      <c r="T164" s="104">
        <v>450000.0</v>
      </c>
      <c r="U164" s="90">
        <f t="shared" si="115"/>
        <v>690000</v>
      </c>
      <c r="V164" s="5"/>
      <c r="W164" s="55"/>
      <c r="X164" s="43">
        <f t="shared" si="111"/>
        <v>50000</v>
      </c>
      <c r="Y164" s="44">
        <f t="shared" si="112"/>
        <v>582000</v>
      </c>
      <c r="Z164" s="44">
        <f t="shared" si="113"/>
        <v>58000</v>
      </c>
      <c r="AA164" s="55"/>
      <c r="AB164" s="55"/>
      <c r="AC164" s="55"/>
      <c r="AD164" s="55"/>
      <c r="AE164" s="55"/>
      <c r="AF164" s="56"/>
      <c r="AG164" s="56"/>
      <c r="AH164" s="56"/>
    </row>
    <row r="165" ht="15.75" customHeight="1">
      <c r="A165" s="105">
        <f t="shared" ref="A165:B165" si="132">A119</f>
        <v>20</v>
      </c>
      <c r="B165" s="106">
        <f t="shared" si="132"/>
        <v>44216</v>
      </c>
      <c r="C165" s="107" t="str">
        <f t="shared" si="103"/>
        <v/>
      </c>
      <c r="D165" s="108">
        <f t="shared" si="104"/>
        <v>4</v>
      </c>
      <c r="E165" s="47">
        <v>8000.0</v>
      </c>
      <c r="F165" s="108">
        <f t="shared" si="105"/>
        <v>20</v>
      </c>
      <c r="G165" s="47">
        <v>30000.0</v>
      </c>
      <c r="H165" s="135">
        <f t="shared" si="106"/>
        <v>0</v>
      </c>
      <c r="I165" s="136"/>
      <c r="J165" s="110">
        <f t="shared" si="107"/>
        <v>18</v>
      </c>
      <c r="K165" s="109">
        <v>9000.0</v>
      </c>
      <c r="L165" s="111">
        <f t="shared" si="108"/>
        <v>0</v>
      </c>
      <c r="M165" s="112"/>
      <c r="N165" s="108">
        <f t="shared" si="109"/>
        <v>0</v>
      </c>
      <c r="O165" s="112"/>
      <c r="P165" s="108">
        <f t="shared" si="110"/>
        <v>0</v>
      </c>
      <c r="Q165" s="109"/>
      <c r="R165" s="109"/>
      <c r="S165" s="112"/>
      <c r="T165" s="112"/>
      <c r="U165" s="113">
        <f t="shared" si="115"/>
        <v>47000</v>
      </c>
      <c r="V165" s="5"/>
      <c r="W165" s="2"/>
      <c r="X165" s="43">
        <f t="shared" si="111"/>
        <v>47000</v>
      </c>
      <c r="Y165" s="44">
        <f t="shared" si="112"/>
        <v>0</v>
      </c>
      <c r="Z165" s="44">
        <f t="shared" si="113"/>
        <v>0</v>
      </c>
      <c r="AA165" s="2"/>
      <c r="AB165" s="2"/>
      <c r="AC165" s="2"/>
      <c r="AD165" s="2"/>
      <c r="AE165" s="2"/>
    </row>
    <row r="166" ht="15.75" customHeight="1">
      <c r="A166" s="114">
        <f t="shared" ref="A166:B166" si="133">A120</f>
        <v>21</v>
      </c>
      <c r="B166" s="115">
        <f t="shared" si="133"/>
        <v>44217</v>
      </c>
      <c r="C166" s="116" t="str">
        <f t="shared" si="103"/>
        <v/>
      </c>
      <c r="D166" s="117">
        <f t="shared" si="104"/>
        <v>4</v>
      </c>
      <c r="E166" s="47">
        <v>8000.0</v>
      </c>
      <c r="F166" s="117">
        <f t="shared" si="105"/>
        <v>20</v>
      </c>
      <c r="G166" s="47">
        <v>30000.0</v>
      </c>
      <c r="H166" s="137">
        <f t="shared" si="106"/>
        <v>0</v>
      </c>
      <c r="I166" s="138"/>
      <c r="J166" s="119">
        <f t="shared" si="107"/>
        <v>12</v>
      </c>
      <c r="K166" s="118">
        <v>6000.0</v>
      </c>
      <c r="L166" s="120">
        <f t="shared" si="108"/>
        <v>0</v>
      </c>
      <c r="M166" s="121"/>
      <c r="N166" s="117">
        <f t="shared" si="109"/>
        <v>0</v>
      </c>
      <c r="O166" s="121"/>
      <c r="P166" s="117">
        <f t="shared" si="110"/>
        <v>0</v>
      </c>
      <c r="Q166" s="118"/>
      <c r="R166" s="118"/>
      <c r="S166" s="121"/>
      <c r="T166" s="121"/>
      <c r="U166" s="122">
        <f t="shared" si="115"/>
        <v>44000</v>
      </c>
      <c r="V166" s="5"/>
      <c r="W166" s="2"/>
      <c r="X166" s="43">
        <f t="shared" si="111"/>
        <v>44000</v>
      </c>
      <c r="Y166" s="44">
        <f t="shared" si="112"/>
        <v>0</v>
      </c>
      <c r="Z166" s="44">
        <f t="shared" si="113"/>
        <v>0</v>
      </c>
      <c r="AA166" s="2"/>
      <c r="AB166" s="2"/>
      <c r="AC166" s="2"/>
      <c r="AD166" s="2"/>
      <c r="AE166" s="2"/>
    </row>
    <row r="167" ht="15.75" customHeight="1">
      <c r="A167" s="45">
        <f t="shared" ref="A167:B167" si="134">A121</f>
        <v>22</v>
      </c>
      <c r="B167" s="33">
        <f t="shared" si="134"/>
        <v>44218</v>
      </c>
      <c r="C167" s="46" t="str">
        <f t="shared" si="103"/>
        <v/>
      </c>
      <c r="D167" s="88">
        <f t="shared" si="104"/>
        <v>4</v>
      </c>
      <c r="E167" s="47">
        <v>8000.0</v>
      </c>
      <c r="F167" s="88">
        <f t="shared" si="105"/>
        <v>20</v>
      </c>
      <c r="G167" s="47">
        <v>30000.0</v>
      </c>
      <c r="H167" s="132">
        <f t="shared" si="106"/>
        <v>0</v>
      </c>
      <c r="I167" s="134"/>
      <c r="J167" s="101">
        <f t="shared" si="107"/>
        <v>12</v>
      </c>
      <c r="K167" s="91">
        <v>6000.0</v>
      </c>
      <c r="L167" s="102">
        <f t="shared" si="108"/>
        <v>0</v>
      </c>
      <c r="M167" s="104"/>
      <c r="N167" s="88">
        <f t="shared" si="109"/>
        <v>0</v>
      </c>
      <c r="O167" s="104"/>
      <c r="P167" s="88">
        <f t="shared" si="110"/>
        <v>0</v>
      </c>
      <c r="Q167" s="91"/>
      <c r="R167" s="91"/>
      <c r="S167" s="104"/>
      <c r="T167" s="104"/>
      <c r="U167" s="90">
        <f t="shared" si="115"/>
        <v>44000</v>
      </c>
      <c r="V167" s="5"/>
      <c r="W167" s="2"/>
      <c r="X167" s="43">
        <f t="shared" si="111"/>
        <v>44000</v>
      </c>
      <c r="Y167" s="44">
        <f t="shared" si="112"/>
        <v>0</v>
      </c>
      <c r="Z167" s="44">
        <f t="shared" si="113"/>
        <v>0</v>
      </c>
      <c r="AA167" s="2"/>
      <c r="AB167" s="2"/>
      <c r="AC167" s="2"/>
      <c r="AD167" s="2"/>
      <c r="AE167" s="2"/>
    </row>
    <row r="168" ht="15.75" customHeight="1">
      <c r="A168" s="32">
        <f t="shared" ref="A168:B168" si="135">A122</f>
        <v>23</v>
      </c>
      <c r="B168" s="33">
        <f t="shared" si="135"/>
        <v>44219</v>
      </c>
      <c r="C168" s="46" t="str">
        <f t="shared" si="103"/>
        <v/>
      </c>
      <c r="D168" s="88">
        <f t="shared" si="104"/>
        <v>4</v>
      </c>
      <c r="E168" s="47">
        <v>8000.0</v>
      </c>
      <c r="F168" s="88">
        <f t="shared" si="105"/>
        <v>20</v>
      </c>
      <c r="G168" s="47">
        <v>30000.0</v>
      </c>
      <c r="H168" s="132">
        <f t="shared" si="106"/>
        <v>0</v>
      </c>
      <c r="I168" s="134"/>
      <c r="J168" s="101">
        <f t="shared" si="107"/>
        <v>18</v>
      </c>
      <c r="K168" s="91">
        <v>9000.0</v>
      </c>
      <c r="L168" s="102">
        <f t="shared" si="108"/>
        <v>0</v>
      </c>
      <c r="M168" s="104"/>
      <c r="N168" s="88">
        <f t="shared" si="109"/>
        <v>0</v>
      </c>
      <c r="O168" s="104"/>
      <c r="P168" s="88">
        <f t="shared" si="110"/>
        <v>0</v>
      </c>
      <c r="Q168" s="91"/>
      <c r="R168" s="91"/>
      <c r="S168" s="104"/>
      <c r="T168" s="104"/>
      <c r="U168" s="90">
        <f t="shared" si="115"/>
        <v>47000</v>
      </c>
      <c r="V168" s="5"/>
      <c r="W168" s="2"/>
      <c r="X168" s="43">
        <f t="shared" si="111"/>
        <v>47000</v>
      </c>
      <c r="Y168" s="44">
        <f t="shared" si="112"/>
        <v>0</v>
      </c>
      <c r="Z168" s="44">
        <f t="shared" si="113"/>
        <v>0</v>
      </c>
      <c r="AA168" s="2"/>
      <c r="AB168" s="2"/>
      <c r="AC168" s="2"/>
      <c r="AD168" s="2"/>
      <c r="AE168" s="2"/>
    </row>
    <row r="169" ht="15.75" customHeight="1">
      <c r="A169" s="45">
        <f t="shared" ref="A169:B169" si="136">A123</f>
        <v>24</v>
      </c>
      <c r="B169" s="33">
        <f t="shared" si="136"/>
        <v>44220</v>
      </c>
      <c r="C169" s="46" t="str">
        <f t="shared" si="103"/>
        <v/>
      </c>
      <c r="D169" s="88">
        <f t="shared" si="104"/>
        <v>4</v>
      </c>
      <c r="E169" s="47">
        <v>8000.0</v>
      </c>
      <c r="F169" s="88">
        <f t="shared" si="105"/>
        <v>20</v>
      </c>
      <c r="G169" s="47">
        <v>30000.0</v>
      </c>
      <c r="H169" s="132">
        <f t="shared" si="106"/>
        <v>0</v>
      </c>
      <c r="I169" s="134"/>
      <c r="J169" s="101">
        <f t="shared" si="107"/>
        <v>18</v>
      </c>
      <c r="K169" s="91">
        <v>9000.0</v>
      </c>
      <c r="L169" s="102">
        <f t="shared" si="108"/>
        <v>0</v>
      </c>
      <c r="M169" s="104"/>
      <c r="N169" s="88">
        <f t="shared" si="109"/>
        <v>0</v>
      </c>
      <c r="O169" s="104"/>
      <c r="P169" s="88">
        <f t="shared" si="110"/>
        <v>0</v>
      </c>
      <c r="Q169" s="91"/>
      <c r="R169" s="91"/>
      <c r="S169" s="104"/>
      <c r="T169" s="104"/>
      <c r="U169" s="90">
        <f t="shared" si="115"/>
        <v>47000</v>
      </c>
      <c r="V169" s="5"/>
      <c r="W169" s="2"/>
      <c r="X169" s="43">
        <f t="shared" si="111"/>
        <v>47000</v>
      </c>
      <c r="Y169" s="44">
        <f t="shared" si="112"/>
        <v>0</v>
      </c>
      <c r="Z169" s="44">
        <f t="shared" si="113"/>
        <v>0</v>
      </c>
      <c r="AA169" s="2"/>
      <c r="AB169" s="2"/>
      <c r="AC169" s="2"/>
      <c r="AD169" s="2"/>
      <c r="AE169" s="2"/>
    </row>
    <row r="170" ht="15.75" customHeight="1">
      <c r="A170" s="32">
        <f t="shared" ref="A170:B170" si="137">A124</f>
        <v>25</v>
      </c>
      <c r="B170" s="33">
        <f t="shared" si="137"/>
        <v>44221</v>
      </c>
      <c r="C170" s="46" t="str">
        <f t="shared" si="103"/>
        <v/>
      </c>
      <c r="D170" s="88">
        <f t="shared" si="104"/>
        <v>4</v>
      </c>
      <c r="E170" s="47">
        <v>8000.0</v>
      </c>
      <c r="F170" s="88">
        <f t="shared" si="105"/>
        <v>20</v>
      </c>
      <c r="G170" s="47">
        <v>30000.0</v>
      </c>
      <c r="H170" s="132">
        <f t="shared" si="106"/>
        <v>0</v>
      </c>
      <c r="I170" s="134"/>
      <c r="J170" s="101">
        <f t="shared" si="107"/>
        <v>18</v>
      </c>
      <c r="K170" s="91">
        <v>9000.0</v>
      </c>
      <c r="L170" s="102">
        <f t="shared" si="108"/>
        <v>0</v>
      </c>
      <c r="M170" s="104"/>
      <c r="N170" s="88">
        <f t="shared" si="109"/>
        <v>0</v>
      </c>
      <c r="O170" s="104"/>
      <c r="P170" s="88">
        <f t="shared" si="110"/>
        <v>0</v>
      </c>
      <c r="Q170" s="91"/>
      <c r="R170" s="91"/>
      <c r="S170" s="104"/>
      <c r="T170" s="104"/>
      <c r="U170" s="90">
        <f t="shared" si="115"/>
        <v>47000</v>
      </c>
      <c r="V170" s="5"/>
      <c r="W170" s="2"/>
      <c r="X170" s="43">
        <f t="shared" si="111"/>
        <v>47000</v>
      </c>
      <c r="Y170" s="44">
        <f t="shared" si="112"/>
        <v>0</v>
      </c>
      <c r="Z170" s="44">
        <f t="shared" si="113"/>
        <v>0</v>
      </c>
      <c r="AA170" s="2"/>
      <c r="AB170" s="2"/>
      <c r="AC170" s="2"/>
      <c r="AD170" s="2"/>
      <c r="AE170" s="2"/>
    </row>
    <row r="171" ht="15.75" customHeight="1">
      <c r="A171" s="45">
        <f t="shared" ref="A171:B171" si="138">A125</f>
        <v>26</v>
      </c>
      <c r="B171" s="33">
        <f t="shared" si="138"/>
        <v>44222</v>
      </c>
      <c r="C171" s="46" t="str">
        <f t="shared" si="103"/>
        <v/>
      </c>
      <c r="D171" s="88">
        <f t="shared" si="104"/>
        <v>4</v>
      </c>
      <c r="E171" s="47">
        <v>8000.0</v>
      </c>
      <c r="F171" s="88">
        <f t="shared" si="105"/>
        <v>22</v>
      </c>
      <c r="G171" s="47">
        <v>33000.0</v>
      </c>
      <c r="H171" s="132">
        <f t="shared" si="106"/>
        <v>0</v>
      </c>
      <c r="I171" s="134"/>
      <c r="J171" s="101">
        <f t="shared" si="107"/>
        <v>18</v>
      </c>
      <c r="K171" s="91">
        <v>9000.0</v>
      </c>
      <c r="L171" s="102">
        <f t="shared" si="108"/>
        <v>0</v>
      </c>
      <c r="M171" s="104"/>
      <c r="N171" s="88">
        <f t="shared" si="109"/>
        <v>0</v>
      </c>
      <c r="O171" s="104"/>
      <c r="P171" s="88">
        <f t="shared" si="110"/>
        <v>0</v>
      </c>
      <c r="Q171" s="91"/>
      <c r="R171" s="91"/>
      <c r="S171" s="104"/>
      <c r="T171" s="104"/>
      <c r="U171" s="90">
        <f t="shared" si="115"/>
        <v>50000</v>
      </c>
      <c r="V171" s="5"/>
      <c r="W171" s="53"/>
      <c r="X171" s="43">
        <f t="shared" si="111"/>
        <v>50000</v>
      </c>
      <c r="Y171" s="44">
        <f t="shared" si="112"/>
        <v>0</v>
      </c>
      <c r="Z171" s="44">
        <f t="shared" si="113"/>
        <v>0</v>
      </c>
      <c r="AA171" s="53"/>
      <c r="AB171" s="53"/>
      <c r="AC171" s="53"/>
      <c r="AD171" s="53"/>
      <c r="AE171" s="53"/>
      <c r="AF171" s="54"/>
      <c r="AG171" s="54"/>
      <c r="AH171" s="54"/>
    </row>
    <row r="172" ht="15.75" customHeight="1">
      <c r="A172" s="32">
        <f t="shared" ref="A172:B172" si="139">A126</f>
        <v>27</v>
      </c>
      <c r="B172" s="33">
        <f t="shared" si="139"/>
        <v>44223</v>
      </c>
      <c r="C172" s="46" t="str">
        <f t="shared" si="103"/>
        <v/>
      </c>
      <c r="D172" s="88">
        <f t="shared" si="104"/>
        <v>4</v>
      </c>
      <c r="E172" s="47">
        <v>8000.0</v>
      </c>
      <c r="F172" s="88">
        <f t="shared" si="105"/>
        <v>20</v>
      </c>
      <c r="G172" s="47">
        <v>30000.0</v>
      </c>
      <c r="H172" s="132">
        <f t="shared" si="106"/>
        <v>0</v>
      </c>
      <c r="I172" s="134"/>
      <c r="J172" s="101">
        <f t="shared" si="107"/>
        <v>18</v>
      </c>
      <c r="K172" s="91">
        <v>9000.0</v>
      </c>
      <c r="L172" s="102">
        <f t="shared" si="108"/>
        <v>0</v>
      </c>
      <c r="M172" s="104"/>
      <c r="N172" s="88">
        <f t="shared" si="109"/>
        <v>0</v>
      </c>
      <c r="O172" s="104"/>
      <c r="P172" s="88">
        <f t="shared" si="110"/>
        <v>0</v>
      </c>
      <c r="Q172" s="91"/>
      <c r="R172" s="91"/>
      <c r="S172" s="104"/>
      <c r="T172" s="104"/>
      <c r="U172" s="90">
        <f t="shared" si="115"/>
        <v>47000</v>
      </c>
      <c r="V172" s="5"/>
      <c r="W172" s="2"/>
      <c r="X172" s="43">
        <f t="shared" si="111"/>
        <v>47000</v>
      </c>
      <c r="Y172" s="44">
        <f t="shared" si="112"/>
        <v>0</v>
      </c>
      <c r="Z172" s="44">
        <f t="shared" si="113"/>
        <v>0</v>
      </c>
      <c r="AA172" s="2"/>
      <c r="AB172" s="2"/>
      <c r="AC172" s="2"/>
      <c r="AD172" s="2"/>
      <c r="AE172" s="2"/>
    </row>
    <row r="173" ht="15.75" customHeight="1">
      <c r="A173" s="45">
        <f t="shared" ref="A173:B173" si="140">A127</f>
        <v>28</v>
      </c>
      <c r="B173" s="33">
        <f t="shared" si="140"/>
        <v>44224</v>
      </c>
      <c r="C173" s="46" t="str">
        <f t="shared" si="103"/>
        <v/>
      </c>
      <c r="D173" s="88">
        <f t="shared" si="104"/>
        <v>4</v>
      </c>
      <c r="E173" s="47">
        <v>8000.0</v>
      </c>
      <c r="F173" s="88">
        <f t="shared" si="105"/>
        <v>20</v>
      </c>
      <c r="G173" s="47">
        <v>30000.0</v>
      </c>
      <c r="H173" s="132">
        <f t="shared" si="106"/>
        <v>0</v>
      </c>
      <c r="I173" s="134"/>
      <c r="J173" s="101">
        <f t="shared" si="107"/>
        <v>12</v>
      </c>
      <c r="K173" s="91">
        <v>6000.0</v>
      </c>
      <c r="L173" s="102">
        <f t="shared" si="108"/>
        <v>0</v>
      </c>
      <c r="M173" s="104"/>
      <c r="N173" s="88">
        <f t="shared" si="109"/>
        <v>0</v>
      </c>
      <c r="O173" s="104"/>
      <c r="P173" s="88">
        <f t="shared" si="110"/>
        <v>0</v>
      </c>
      <c r="Q173" s="91"/>
      <c r="R173" s="91"/>
      <c r="S173" s="104"/>
      <c r="T173" s="104"/>
      <c r="U173" s="90">
        <f t="shared" si="115"/>
        <v>44000</v>
      </c>
      <c r="V173" s="5"/>
      <c r="W173" s="2"/>
      <c r="X173" s="43">
        <f t="shared" si="111"/>
        <v>44000</v>
      </c>
      <c r="Y173" s="44">
        <f t="shared" si="112"/>
        <v>0</v>
      </c>
      <c r="Z173" s="44">
        <f t="shared" si="113"/>
        <v>0</v>
      </c>
      <c r="AA173" s="2"/>
      <c r="AB173" s="2"/>
      <c r="AC173" s="2"/>
      <c r="AD173" s="2"/>
      <c r="AE173" s="2"/>
    </row>
    <row r="174" ht="15.75" customHeight="1">
      <c r="A174" s="32">
        <f t="shared" ref="A174:B174" si="141">A128</f>
        <v>29</v>
      </c>
      <c r="B174" s="33">
        <f t="shared" si="141"/>
        <v>44225</v>
      </c>
      <c r="C174" s="46" t="str">
        <f t="shared" si="103"/>
        <v/>
      </c>
      <c r="D174" s="88">
        <f t="shared" si="104"/>
        <v>4</v>
      </c>
      <c r="E174" s="47">
        <v>8000.0</v>
      </c>
      <c r="F174" s="88">
        <f t="shared" si="105"/>
        <v>20</v>
      </c>
      <c r="G174" s="47">
        <v>30000.0</v>
      </c>
      <c r="H174" s="132">
        <f t="shared" si="106"/>
        <v>0</v>
      </c>
      <c r="I174" s="134"/>
      <c r="J174" s="101">
        <f t="shared" si="107"/>
        <v>18</v>
      </c>
      <c r="K174" s="91">
        <v>9000.0</v>
      </c>
      <c r="L174" s="102">
        <f t="shared" si="108"/>
        <v>550</v>
      </c>
      <c r="M174" s="104">
        <v>550000.0</v>
      </c>
      <c r="N174" s="88">
        <f t="shared" si="109"/>
        <v>11</v>
      </c>
      <c r="O174" s="104">
        <v>22000.0</v>
      </c>
      <c r="P174" s="88">
        <f t="shared" si="110"/>
        <v>11</v>
      </c>
      <c r="Q174" s="91">
        <v>33000.0</v>
      </c>
      <c r="R174" s="91">
        <v>50000.0</v>
      </c>
      <c r="S174" s="104">
        <v>22000.0</v>
      </c>
      <c r="T174" s="104">
        <v>225000.0</v>
      </c>
      <c r="U174" s="90">
        <f t="shared" si="115"/>
        <v>949000</v>
      </c>
      <c r="V174" s="5"/>
      <c r="W174" s="2"/>
      <c r="X174" s="43">
        <f t="shared" si="111"/>
        <v>47000</v>
      </c>
      <c r="Y174" s="44">
        <f t="shared" si="112"/>
        <v>297000</v>
      </c>
      <c r="Z174" s="44">
        <f t="shared" si="113"/>
        <v>55000</v>
      </c>
      <c r="AA174" s="2"/>
      <c r="AB174" s="2"/>
      <c r="AC174" s="2"/>
      <c r="AD174" s="2"/>
      <c r="AE174" s="2"/>
    </row>
    <row r="175" ht="15.75" customHeight="1">
      <c r="A175" s="32">
        <f t="shared" ref="A175:B175" si="142">A129</f>
        <v>30</v>
      </c>
      <c r="B175" s="33">
        <f t="shared" si="142"/>
        <v>44226</v>
      </c>
      <c r="C175" s="46"/>
      <c r="D175" s="88">
        <f t="shared" si="104"/>
        <v>4</v>
      </c>
      <c r="E175" s="47">
        <v>8000.0</v>
      </c>
      <c r="F175" s="88">
        <f t="shared" si="105"/>
        <v>20</v>
      </c>
      <c r="G175" s="47">
        <v>30000.0</v>
      </c>
      <c r="H175" s="132">
        <f t="shared" si="106"/>
        <v>0</v>
      </c>
      <c r="I175" s="134"/>
      <c r="J175" s="101">
        <f t="shared" si="107"/>
        <v>12</v>
      </c>
      <c r="K175" s="91">
        <v>6000.0</v>
      </c>
      <c r="L175" s="102">
        <f t="shared" si="108"/>
        <v>0</v>
      </c>
      <c r="M175" s="104"/>
      <c r="N175" s="88">
        <f t="shared" si="109"/>
        <v>0</v>
      </c>
      <c r="O175" s="104"/>
      <c r="P175" s="88">
        <f t="shared" si="110"/>
        <v>0</v>
      </c>
      <c r="Q175" s="91"/>
      <c r="R175" s="91"/>
      <c r="S175" s="104"/>
      <c r="T175" s="104"/>
      <c r="U175" s="90">
        <f t="shared" si="115"/>
        <v>44000</v>
      </c>
      <c r="V175" s="5"/>
      <c r="W175" s="2"/>
      <c r="X175" s="43">
        <f t="shared" si="111"/>
        <v>44000</v>
      </c>
      <c r="Y175" s="44">
        <f t="shared" si="112"/>
        <v>0</v>
      </c>
      <c r="Z175" s="44">
        <f t="shared" si="113"/>
        <v>0</v>
      </c>
      <c r="AA175" s="2"/>
      <c r="AB175" s="2"/>
      <c r="AC175" s="2"/>
      <c r="AD175" s="2"/>
      <c r="AE175" s="2"/>
    </row>
    <row r="176" ht="15.75" customHeight="1">
      <c r="A176" s="32">
        <f t="shared" ref="A176:B176" si="143">A130</f>
        <v>31</v>
      </c>
      <c r="B176" s="33">
        <f t="shared" si="143"/>
        <v>44227</v>
      </c>
      <c r="C176" s="66"/>
      <c r="D176" s="88">
        <f t="shared" si="104"/>
        <v>4</v>
      </c>
      <c r="E176" s="93">
        <v>8000.0</v>
      </c>
      <c r="F176" s="88">
        <f t="shared" si="105"/>
        <v>20</v>
      </c>
      <c r="G176" s="93">
        <v>30000.0</v>
      </c>
      <c r="H176" s="139"/>
      <c r="I176" s="140"/>
      <c r="J176" s="101">
        <f t="shared" si="107"/>
        <v>18</v>
      </c>
      <c r="K176" s="93">
        <v>9000.0</v>
      </c>
      <c r="L176" s="141"/>
      <c r="M176" s="124"/>
      <c r="N176" s="88">
        <f t="shared" si="109"/>
        <v>0</v>
      </c>
      <c r="O176" s="124"/>
      <c r="P176" s="92"/>
      <c r="Q176" s="93"/>
      <c r="R176" s="93"/>
      <c r="S176" s="124"/>
      <c r="T176" s="124"/>
      <c r="U176" s="90">
        <f t="shared" si="115"/>
        <v>47000</v>
      </c>
      <c r="V176" s="5"/>
      <c r="W176" s="142">
        <f>SUM(R177:T177)</f>
        <v>1184000</v>
      </c>
      <c r="X176" s="43">
        <f t="shared" si="111"/>
        <v>47000</v>
      </c>
      <c r="Y176" s="44">
        <f t="shared" si="112"/>
        <v>0</v>
      </c>
      <c r="Z176" s="44">
        <f t="shared" si="113"/>
        <v>0</v>
      </c>
      <c r="AA176" s="2"/>
      <c r="AB176" s="2"/>
      <c r="AC176" s="2"/>
      <c r="AD176" s="2"/>
      <c r="AE176" s="2"/>
    </row>
    <row r="177" ht="15.75" customHeight="1">
      <c r="A177" s="143" t="s">
        <v>15</v>
      </c>
      <c r="B177" s="144"/>
      <c r="C177" s="145"/>
      <c r="D177" s="130">
        <f t="shared" ref="D177:U177" si="144">SUM(D146:D176)</f>
        <v>131</v>
      </c>
      <c r="E177" s="146">
        <f t="shared" si="144"/>
        <v>262000</v>
      </c>
      <c r="F177" s="130">
        <f t="shared" si="144"/>
        <v>652</v>
      </c>
      <c r="G177" s="146">
        <f t="shared" si="144"/>
        <v>978000</v>
      </c>
      <c r="H177" s="130">
        <f t="shared" si="144"/>
        <v>0</v>
      </c>
      <c r="I177" s="130">
        <f t="shared" si="144"/>
        <v>0</v>
      </c>
      <c r="J177" s="130">
        <f t="shared" si="144"/>
        <v>504</v>
      </c>
      <c r="K177" s="146">
        <f t="shared" si="144"/>
        <v>252000</v>
      </c>
      <c r="L177" s="130">
        <f t="shared" si="144"/>
        <v>550</v>
      </c>
      <c r="M177" s="130">
        <f t="shared" si="144"/>
        <v>550000</v>
      </c>
      <c r="N177" s="130">
        <f t="shared" si="144"/>
        <v>33</v>
      </c>
      <c r="O177" s="146">
        <f t="shared" si="144"/>
        <v>66000</v>
      </c>
      <c r="P177" s="130">
        <f t="shared" si="144"/>
        <v>26</v>
      </c>
      <c r="Q177" s="146">
        <f t="shared" si="144"/>
        <v>78000</v>
      </c>
      <c r="R177" s="146">
        <f t="shared" si="144"/>
        <v>224000</v>
      </c>
      <c r="S177" s="130">
        <f t="shared" si="144"/>
        <v>60000</v>
      </c>
      <c r="T177" s="147">
        <f t="shared" si="144"/>
        <v>900000</v>
      </c>
      <c r="U177" s="148">
        <f t="shared" si="144"/>
        <v>3370000</v>
      </c>
      <c r="V177" s="5"/>
      <c r="W177" s="43"/>
      <c r="X177" s="43">
        <f t="shared" si="111"/>
        <v>1492000</v>
      </c>
      <c r="Y177" s="44">
        <f t="shared" si="112"/>
        <v>1184000</v>
      </c>
      <c r="Z177" s="44">
        <f t="shared" si="113"/>
        <v>144000</v>
      </c>
      <c r="AA177" s="43"/>
      <c r="AB177" s="2"/>
      <c r="AC177" s="2"/>
      <c r="AD177" s="2"/>
      <c r="AE177" s="2"/>
    </row>
    <row r="178" ht="15.75" customHeight="1">
      <c r="A178" s="52"/>
      <c r="B178" s="52"/>
      <c r="C178" s="52"/>
      <c r="D178" s="52"/>
      <c r="E178" s="52"/>
      <c r="F178" s="52"/>
      <c r="G178" s="149"/>
      <c r="H178" s="52"/>
      <c r="I178" s="52"/>
      <c r="J178" s="52"/>
      <c r="K178" s="52"/>
      <c r="L178" s="52"/>
      <c r="M178" s="149"/>
      <c r="N178" s="52"/>
      <c r="O178" s="52"/>
      <c r="P178" s="52"/>
      <c r="Q178" s="52"/>
      <c r="R178" s="149"/>
      <c r="S178" s="52"/>
      <c r="T178" s="52"/>
      <c r="U178" s="87"/>
      <c r="V178" s="52"/>
      <c r="W178" s="2"/>
      <c r="X178" s="2"/>
      <c r="Y178" s="2"/>
      <c r="Z178" s="2"/>
      <c r="AA178" s="2"/>
      <c r="AB178" s="2"/>
      <c r="AC178" s="2"/>
      <c r="AD178" s="2"/>
      <c r="AE178" s="2"/>
    </row>
    <row r="179" ht="15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85" t="s">
        <v>24</v>
      </c>
      <c r="S179" s="85"/>
      <c r="T179" s="150"/>
      <c r="U179" s="52"/>
      <c r="V179" s="52"/>
      <c r="W179" s="2"/>
      <c r="X179" s="2"/>
      <c r="Y179" s="2"/>
      <c r="Z179" s="2"/>
      <c r="AA179" s="2"/>
      <c r="AB179" s="2"/>
      <c r="AC179" s="2"/>
      <c r="AD179" s="2"/>
      <c r="AE179" s="2"/>
    </row>
    <row r="180" ht="15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86"/>
      <c r="S180" s="86"/>
      <c r="T180" s="86"/>
      <c r="U180" s="52"/>
      <c r="V180" s="52"/>
      <c r="W180" s="2"/>
      <c r="X180" s="2"/>
      <c r="Y180" s="2"/>
      <c r="Z180" s="2"/>
      <c r="AA180" s="2"/>
      <c r="AB180" s="2"/>
      <c r="AC180" s="2"/>
      <c r="AD180" s="2"/>
      <c r="AE180" s="2"/>
    </row>
    <row r="181" ht="15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2"/>
      <c r="X181" s="2"/>
      <c r="Y181" s="2"/>
      <c r="Z181" s="2"/>
      <c r="AA181" s="2"/>
      <c r="AB181" s="2"/>
      <c r="AC181" s="2"/>
      <c r="AD181" s="2"/>
      <c r="AE181" s="2"/>
    </row>
    <row r="182" ht="15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2"/>
      <c r="X182" s="2"/>
      <c r="Y182" s="2"/>
      <c r="Z182" s="2"/>
      <c r="AA182" s="2"/>
      <c r="AB182" s="2"/>
      <c r="AC182" s="2"/>
      <c r="AD182" s="2"/>
      <c r="AE182" s="2"/>
    </row>
    <row r="183" ht="15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2"/>
      <c r="X183" s="2"/>
      <c r="Y183" s="2"/>
      <c r="Z183" s="2"/>
      <c r="AA183" s="2"/>
      <c r="AB183" s="2"/>
      <c r="AC183" s="2"/>
      <c r="AD183" s="2"/>
      <c r="AE183" s="2"/>
    </row>
    <row r="184" ht="15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2"/>
      <c r="X184" s="2"/>
      <c r="Y184" s="2"/>
      <c r="Z184" s="2"/>
      <c r="AA184" s="2"/>
      <c r="AB184" s="2"/>
      <c r="AC184" s="2"/>
      <c r="AD184" s="2"/>
      <c r="AE184" s="2"/>
    </row>
    <row r="185" ht="15.75" customHeight="1">
      <c r="A185" s="1" t="s">
        <v>0</v>
      </c>
      <c r="W185" s="2"/>
      <c r="X185" s="2"/>
      <c r="Y185" s="2"/>
      <c r="Z185" s="2"/>
      <c r="AA185" s="2"/>
      <c r="AB185" s="2"/>
      <c r="AC185" s="2"/>
      <c r="AD185" s="2"/>
      <c r="AE185" s="2"/>
    </row>
    <row r="186" ht="15.75" customHeight="1">
      <c r="A186" s="1" t="s">
        <v>28</v>
      </c>
      <c r="W186" s="2"/>
      <c r="X186" s="2"/>
      <c r="Y186" s="2"/>
      <c r="Z186" s="2"/>
      <c r="AA186" s="2"/>
      <c r="AB186" s="2"/>
      <c r="AC186" s="2"/>
      <c r="AD186" s="2"/>
      <c r="AE186" s="2"/>
    </row>
    <row r="187" ht="15.75" customHeight="1">
      <c r="A187" s="4" t="str">
        <f>A141</f>
        <v>BULAN      : JANUARI 2021</v>
      </c>
      <c r="W187" s="2"/>
      <c r="X187" s="2"/>
      <c r="Y187" s="2"/>
      <c r="Z187" s="2"/>
      <c r="AA187" s="2"/>
      <c r="AB187" s="2"/>
      <c r="AC187" s="2"/>
      <c r="AD187" s="2"/>
      <c r="AE187" s="2"/>
    </row>
    <row r="188" ht="15.75" customHeight="1">
      <c r="A188" s="52"/>
      <c r="B188" s="52"/>
      <c r="C188" s="52"/>
      <c r="D188" s="52"/>
      <c r="E188" s="99"/>
      <c r="F188" s="100"/>
      <c r="G188" s="99"/>
      <c r="H188" s="99"/>
      <c r="I188" s="99"/>
      <c r="J188" s="100"/>
      <c r="K188" s="99"/>
      <c r="L188" s="99"/>
      <c r="M188" s="99"/>
      <c r="N188" s="100"/>
      <c r="O188" s="99"/>
      <c r="P188" s="99"/>
      <c r="Q188" s="99"/>
      <c r="R188" s="99"/>
      <c r="S188" s="99"/>
      <c r="T188" s="99"/>
      <c r="U188" s="99"/>
      <c r="V188" s="52"/>
      <c r="W188" s="2"/>
      <c r="X188" s="2"/>
      <c r="Y188" s="2"/>
      <c r="Z188" s="2"/>
      <c r="AA188" s="2"/>
      <c r="AB188" s="2"/>
      <c r="AC188" s="2"/>
      <c r="AD188" s="2"/>
      <c r="AE188" s="2"/>
    </row>
    <row r="189" ht="15.75" customHeight="1">
      <c r="A189" s="7" t="s">
        <v>3</v>
      </c>
      <c r="B189" s="8" t="s">
        <v>4</v>
      </c>
      <c r="C189" s="8" t="s">
        <v>5</v>
      </c>
      <c r="D189" s="9" t="s">
        <v>6</v>
      </c>
      <c r="E189" s="10"/>
      <c r="F189" s="9" t="s">
        <v>7</v>
      </c>
      <c r="G189" s="10"/>
      <c r="H189" s="11" t="s">
        <v>8</v>
      </c>
      <c r="I189" s="10"/>
      <c r="J189" s="9" t="s">
        <v>9</v>
      </c>
      <c r="K189" s="10"/>
      <c r="L189" s="11" t="s">
        <v>10</v>
      </c>
      <c r="M189" s="10"/>
      <c r="N189" s="12" t="s">
        <v>11</v>
      </c>
      <c r="O189" s="13"/>
      <c r="P189" s="13"/>
      <c r="Q189" s="14"/>
      <c r="R189" s="15" t="s">
        <v>12</v>
      </c>
      <c r="S189" s="15" t="s">
        <v>13</v>
      </c>
      <c r="T189" s="15" t="s">
        <v>14</v>
      </c>
      <c r="U189" s="8" t="s">
        <v>15</v>
      </c>
      <c r="V189" s="5"/>
      <c r="W189" s="2"/>
      <c r="X189" s="2"/>
      <c r="Y189" s="2"/>
      <c r="Z189" s="2"/>
      <c r="AA189" s="2"/>
      <c r="AB189" s="2"/>
      <c r="AC189" s="2"/>
      <c r="AD189" s="2"/>
      <c r="AE189" s="2"/>
    </row>
    <row r="190" ht="15.75" customHeight="1">
      <c r="A190" s="16"/>
      <c r="B190" s="17"/>
      <c r="C190" s="17"/>
      <c r="D190" s="18"/>
      <c r="E190" s="19"/>
      <c r="F190" s="18"/>
      <c r="G190" s="19"/>
      <c r="H190" s="18"/>
      <c r="I190" s="19"/>
      <c r="J190" s="18"/>
      <c r="K190" s="19"/>
      <c r="L190" s="18"/>
      <c r="M190" s="19"/>
      <c r="N190" s="20" t="s">
        <v>16</v>
      </c>
      <c r="O190" s="21"/>
      <c r="P190" s="20" t="s">
        <v>17</v>
      </c>
      <c r="Q190" s="21"/>
      <c r="R190" s="22"/>
      <c r="S190" s="22"/>
      <c r="T190" s="22"/>
      <c r="U190" s="23"/>
      <c r="V190" s="5"/>
      <c r="W190" s="2"/>
      <c r="X190" s="24" t="s">
        <v>18</v>
      </c>
      <c r="Y190" s="24" t="s">
        <v>19</v>
      </c>
      <c r="Z190" s="24" t="s">
        <v>20</v>
      </c>
      <c r="AA190" s="2"/>
      <c r="AB190" s="2"/>
      <c r="AC190" s="2"/>
      <c r="AD190" s="2"/>
      <c r="AE190" s="2"/>
    </row>
    <row r="191" ht="15.75" customHeight="1">
      <c r="A191" s="25"/>
      <c r="B191" s="26"/>
      <c r="C191" s="26"/>
      <c r="D191" s="27" t="s">
        <v>21</v>
      </c>
      <c r="E191" s="27" t="s">
        <v>22</v>
      </c>
      <c r="F191" s="27" t="s">
        <v>21</v>
      </c>
      <c r="G191" s="27" t="s">
        <v>22</v>
      </c>
      <c r="H191" s="27" t="s">
        <v>21</v>
      </c>
      <c r="I191" s="27"/>
      <c r="J191" s="27" t="s">
        <v>21</v>
      </c>
      <c r="K191" s="28" t="s">
        <v>22</v>
      </c>
      <c r="L191" s="27" t="s">
        <v>21</v>
      </c>
      <c r="M191" s="27" t="s">
        <v>22</v>
      </c>
      <c r="N191" s="27" t="s">
        <v>21</v>
      </c>
      <c r="O191" s="27" t="s">
        <v>22</v>
      </c>
      <c r="P191" s="27" t="s">
        <v>21</v>
      </c>
      <c r="Q191" s="27" t="s">
        <v>22</v>
      </c>
      <c r="R191" s="27" t="s">
        <v>22</v>
      </c>
      <c r="S191" s="29" t="s">
        <v>22</v>
      </c>
      <c r="T191" s="29" t="s">
        <v>22</v>
      </c>
      <c r="U191" s="30" t="s">
        <v>22</v>
      </c>
      <c r="V191" s="5"/>
      <c r="W191" s="2"/>
      <c r="X191" s="31"/>
      <c r="Y191" s="31"/>
      <c r="Z191" s="31"/>
      <c r="AA191" s="2"/>
      <c r="AB191" s="2"/>
      <c r="AC191" s="2"/>
      <c r="AD191" s="2"/>
      <c r="AE191" s="2"/>
    </row>
    <row r="192" ht="15.75" customHeight="1">
      <c r="A192" s="32">
        <f t="shared" ref="A192:B192" si="145">A146</f>
        <v>1</v>
      </c>
      <c r="B192" s="33">
        <f t="shared" si="145"/>
        <v>44197</v>
      </c>
      <c r="C192" s="34" t="str">
        <f t="shared" ref="C192:C220" si="147">C154</f>
        <v/>
      </c>
      <c r="D192" s="151">
        <f t="shared" ref="D192:D222" si="148">E192/2000</f>
        <v>15</v>
      </c>
      <c r="E192" s="89">
        <v>30000.0</v>
      </c>
      <c r="F192" s="151">
        <f t="shared" ref="F192:F222" si="149">G192/1500</f>
        <v>16</v>
      </c>
      <c r="G192" s="89">
        <v>24000.0</v>
      </c>
      <c r="H192" s="151">
        <f t="shared" ref="H192:H222" si="150">I192/1000</f>
        <v>21</v>
      </c>
      <c r="I192" s="89">
        <v>21000.0</v>
      </c>
      <c r="J192" s="152"/>
      <c r="K192" s="153"/>
      <c r="L192" s="102">
        <f t="shared" ref="L192:L210" si="151">M192/1000</f>
        <v>0</v>
      </c>
      <c r="M192" s="103"/>
      <c r="N192" s="151">
        <f t="shared" ref="N192:N222" si="152">O192/2000</f>
        <v>1</v>
      </c>
      <c r="O192" s="103">
        <v>2000.0</v>
      </c>
      <c r="P192" s="151">
        <f t="shared" ref="P192:P222" si="153">Q192/3000</f>
        <v>1</v>
      </c>
      <c r="Q192" s="89">
        <v>3000.0</v>
      </c>
      <c r="R192" s="89"/>
      <c r="S192" s="103">
        <v>6000.0</v>
      </c>
      <c r="T192" s="103"/>
      <c r="U192" s="90">
        <f t="shared" ref="U192:U222" si="154">E192+G192+I192+K192+M192+O192+Q192+R192+S192+T192</f>
        <v>86000</v>
      </c>
      <c r="V192" s="5"/>
      <c r="W192" s="2"/>
      <c r="X192" s="43">
        <f t="shared" ref="X192:X223" si="155">E192+G192+I192</f>
        <v>75000</v>
      </c>
      <c r="Y192" s="44">
        <f t="shared" ref="Y192:Y223" si="156">R192+S192+T192</f>
        <v>6000</v>
      </c>
      <c r="Z192" s="44">
        <f t="shared" ref="Z192:Z223" si="157">O192+Q192</f>
        <v>5000</v>
      </c>
      <c r="AA192" s="2"/>
      <c r="AB192" s="2"/>
      <c r="AC192" s="2"/>
      <c r="AD192" s="2"/>
      <c r="AE192" s="2"/>
    </row>
    <row r="193" ht="15.75" customHeight="1">
      <c r="A193" s="45">
        <f t="shared" ref="A193:B193" si="146">A147</f>
        <v>2</v>
      </c>
      <c r="B193" s="33">
        <f t="shared" si="146"/>
        <v>44198</v>
      </c>
      <c r="C193" s="46" t="str">
        <f t="shared" si="147"/>
        <v/>
      </c>
      <c r="D193" s="151">
        <f t="shared" si="148"/>
        <v>11</v>
      </c>
      <c r="E193" s="91">
        <v>22000.0</v>
      </c>
      <c r="F193" s="151">
        <f t="shared" si="149"/>
        <v>18</v>
      </c>
      <c r="G193" s="91">
        <v>27000.0</v>
      </c>
      <c r="H193" s="151">
        <f t="shared" si="150"/>
        <v>27</v>
      </c>
      <c r="I193" s="91">
        <v>27000.0</v>
      </c>
      <c r="J193" s="152"/>
      <c r="K193" s="154"/>
      <c r="L193" s="102">
        <f t="shared" si="151"/>
        <v>0</v>
      </c>
      <c r="M193" s="104"/>
      <c r="N193" s="151">
        <f t="shared" si="152"/>
        <v>1</v>
      </c>
      <c r="O193" s="104">
        <v>2000.0</v>
      </c>
      <c r="P193" s="151">
        <f t="shared" si="153"/>
        <v>1</v>
      </c>
      <c r="Q193" s="91">
        <v>3000.0</v>
      </c>
      <c r="R193" s="91"/>
      <c r="S193" s="104">
        <v>6000.0</v>
      </c>
      <c r="T193" s="104"/>
      <c r="U193" s="155">
        <f t="shared" si="154"/>
        <v>87000</v>
      </c>
      <c r="V193" s="5"/>
      <c r="W193" s="2"/>
      <c r="X193" s="43">
        <f t="shared" si="155"/>
        <v>76000</v>
      </c>
      <c r="Y193" s="44">
        <f t="shared" si="156"/>
        <v>6000</v>
      </c>
      <c r="Z193" s="44">
        <f t="shared" si="157"/>
        <v>5000</v>
      </c>
      <c r="AA193" s="2"/>
      <c r="AB193" s="2"/>
      <c r="AC193" s="2"/>
      <c r="AD193" s="2"/>
      <c r="AE193" s="2"/>
    </row>
    <row r="194" ht="15.75" customHeight="1">
      <c r="A194" s="32">
        <f t="shared" ref="A194:B194" si="158">A148</f>
        <v>3</v>
      </c>
      <c r="B194" s="33">
        <f t="shared" si="158"/>
        <v>44199</v>
      </c>
      <c r="C194" s="46" t="str">
        <f t="shared" si="147"/>
        <v/>
      </c>
      <c r="D194" s="151">
        <f t="shared" si="148"/>
        <v>12</v>
      </c>
      <c r="E194" s="91">
        <v>24000.0</v>
      </c>
      <c r="F194" s="151">
        <f t="shared" si="149"/>
        <v>20</v>
      </c>
      <c r="G194" s="91">
        <v>30000.0</v>
      </c>
      <c r="H194" s="151">
        <f t="shared" si="150"/>
        <v>21</v>
      </c>
      <c r="I194" s="91">
        <v>21000.0</v>
      </c>
      <c r="J194" s="152"/>
      <c r="K194" s="154"/>
      <c r="L194" s="102">
        <f t="shared" si="151"/>
        <v>0</v>
      </c>
      <c r="M194" s="104"/>
      <c r="N194" s="151">
        <f t="shared" si="152"/>
        <v>1</v>
      </c>
      <c r="O194" s="104">
        <v>2000.0</v>
      </c>
      <c r="P194" s="151">
        <f t="shared" si="153"/>
        <v>1</v>
      </c>
      <c r="Q194" s="91">
        <v>3000.0</v>
      </c>
      <c r="R194" s="91"/>
      <c r="S194" s="104">
        <v>6000.0</v>
      </c>
      <c r="T194" s="104"/>
      <c r="U194" s="155">
        <f t="shared" si="154"/>
        <v>86000</v>
      </c>
      <c r="V194" s="5"/>
      <c r="W194" s="2"/>
      <c r="X194" s="43">
        <f t="shared" si="155"/>
        <v>75000</v>
      </c>
      <c r="Y194" s="44">
        <f t="shared" si="156"/>
        <v>6000</v>
      </c>
      <c r="Z194" s="44">
        <f t="shared" si="157"/>
        <v>5000</v>
      </c>
      <c r="AA194" s="2"/>
      <c r="AB194" s="2"/>
      <c r="AC194" s="2"/>
      <c r="AD194" s="2"/>
      <c r="AE194" s="2"/>
    </row>
    <row r="195" ht="15.75" customHeight="1">
      <c r="A195" s="45">
        <f t="shared" ref="A195:B195" si="159">A149</f>
        <v>4</v>
      </c>
      <c r="B195" s="33">
        <f t="shared" si="159"/>
        <v>44200</v>
      </c>
      <c r="C195" s="46" t="str">
        <f t="shared" si="147"/>
        <v/>
      </c>
      <c r="D195" s="151">
        <f t="shared" si="148"/>
        <v>14</v>
      </c>
      <c r="E195" s="91">
        <v>28000.0</v>
      </c>
      <c r="F195" s="151">
        <f t="shared" si="149"/>
        <v>20</v>
      </c>
      <c r="G195" s="91">
        <v>30000.0</v>
      </c>
      <c r="H195" s="151">
        <f t="shared" si="150"/>
        <v>42</v>
      </c>
      <c r="I195" s="91">
        <v>42000.0</v>
      </c>
      <c r="J195" s="152"/>
      <c r="K195" s="154"/>
      <c r="L195" s="102">
        <f t="shared" si="151"/>
        <v>0</v>
      </c>
      <c r="M195" s="104"/>
      <c r="N195" s="151">
        <f t="shared" si="152"/>
        <v>1</v>
      </c>
      <c r="O195" s="104">
        <v>2000.0</v>
      </c>
      <c r="P195" s="151">
        <f t="shared" si="153"/>
        <v>1</v>
      </c>
      <c r="Q195" s="91">
        <v>3000.0</v>
      </c>
      <c r="R195" s="91"/>
      <c r="S195" s="104">
        <v>6000.0</v>
      </c>
      <c r="T195" s="104">
        <v>40000.0</v>
      </c>
      <c r="U195" s="155">
        <f t="shared" si="154"/>
        <v>151000</v>
      </c>
      <c r="V195" s="5"/>
      <c r="W195" s="2"/>
      <c r="X195" s="43">
        <f t="shared" si="155"/>
        <v>100000</v>
      </c>
      <c r="Y195" s="44">
        <f t="shared" si="156"/>
        <v>46000</v>
      </c>
      <c r="Z195" s="44">
        <f t="shared" si="157"/>
        <v>5000</v>
      </c>
      <c r="AA195" s="2"/>
      <c r="AB195" s="2"/>
      <c r="AC195" s="2"/>
      <c r="AD195" s="2">
        <f>1250/240</f>
        <v>5.208333333</v>
      </c>
      <c r="AE195" s="2"/>
    </row>
    <row r="196" ht="15.75" customHeight="1">
      <c r="A196" s="32">
        <f t="shared" ref="A196:B196" si="160">A150</f>
        <v>5</v>
      </c>
      <c r="B196" s="33">
        <f t="shared" si="160"/>
        <v>44201</v>
      </c>
      <c r="C196" s="46" t="str">
        <f t="shared" si="147"/>
        <v/>
      </c>
      <c r="D196" s="151">
        <f t="shared" si="148"/>
        <v>15</v>
      </c>
      <c r="E196" s="91">
        <v>30000.0</v>
      </c>
      <c r="F196" s="151">
        <f t="shared" si="149"/>
        <v>22</v>
      </c>
      <c r="G196" s="91">
        <v>33000.0</v>
      </c>
      <c r="H196" s="151">
        <f t="shared" si="150"/>
        <v>42</v>
      </c>
      <c r="I196" s="91">
        <v>42000.0</v>
      </c>
      <c r="J196" s="152"/>
      <c r="K196" s="154"/>
      <c r="L196" s="102">
        <f t="shared" si="151"/>
        <v>0</v>
      </c>
      <c r="M196" s="104"/>
      <c r="N196" s="151">
        <f t="shared" si="152"/>
        <v>1</v>
      </c>
      <c r="O196" s="104">
        <v>2000.0</v>
      </c>
      <c r="P196" s="151">
        <f t="shared" si="153"/>
        <v>1</v>
      </c>
      <c r="Q196" s="91">
        <v>3000.0</v>
      </c>
      <c r="R196" s="91">
        <v>60000.0</v>
      </c>
      <c r="S196" s="104">
        <v>6000.0</v>
      </c>
      <c r="T196" s="104">
        <v>32000.0</v>
      </c>
      <c r="U196" s="155">
        <f t="shared" si="154"/>
        <v>208000</v>
      </c>
      <c r="V196" s="5"/>
      <c r="W196" s="2"/>
      <c r="X196" s="43">
        <f t="shared" si="155"/>
        <v>105000</v>
      </c>
      <c r="Y196" s="44">
        <f t="shared" si="156"/>
        <v>98000</v>
      </c>
      <c r="Z196" s="44">
        <f t="shared" si="157"/>
        <v>5000</v>
      </c>
      <c r="AA196" s="2"/>
      <c r="AB196" s="2"/>
      <c r="AC196" s="2"/>
      <c r="AD196" s="2"/>
      <c r="AE196" s="2"/>
    </row>
    <row r="197" ht="15.75" customHeight="1">
      <c r="A197" s="45">
        <f t="shared" ref="A197:B197" si="161">A151</f>
        <v>6</v>
      </c>
      <c r="B197" s="33">
        <f t="shared" si="161"/>
        <v>44202</v>
      </c>
      <c r="C197" s="46" t="str">
        <f t="shared" si="147"/>
        <v/>
      </c>
      <c r="D197" s="151">
        <f t="shared" si="148"/>
        <v>15</v>
      </c>
      <c r="E197" s="91">
        <v>30000.0</v>
      </c>
      <c r="F197" s="151">
        <f t="shared" si="149"/>
        <v>22</v>
      </c>
      <c r="G197" s="91">
        <v>33000.0</v>
      </c>
      <c r="H197" s="151">
        <f t="shared" si="150"/>
        <v>42</v>
      </c>
      <c r="I197" s="91">
        <v>42000.0</v>
      </c>
      <c r="J197" s="152"/>
      <c r="K197" s="154"/>
      <c r="L197" s="102">
        <f t="shared" si="151"/>
        <v>0</v>
      </c>
      <c r="M197" s="104"/>
      <c r="N197" s="151">
        <f t="shared" si="152"/>
        <v>1</v>
      </c>
      <c r="O197" s="104">
        <v>2000.0</v>
      </c>
      <c r="P197" s="151">
        <f t="shared" si="153"/>
        <v>1</v>
      </c>
      <c r="Q197" s="91">
        <v>3000.0</v>
      </c>
      <c r="R197" s="91"/>
      <c r="S197" s="104">
        <v>6000.0</v>
      </c>
      <c r="T197" s="104">
        <v>32000.0</v>
      </c>
      <c r="U197" s="155">
        <f t="shared" si="154"/>
        <v>148000</v>
      </c>
      <c r="V197" s="5" t="s">
        <v>23</v>
      </c>
      <c r="W197" s="2"/>
      <c r="X197" s="43">
        <f t="shared" si="155"/>
        <v>105000</v>
      </c>
      <c r="Y197" s="44">
        <f t="shared" si="156"/>
        <v>38000</v>
      </c>
      <c r="Z197" s="44">
        <f t="shared" si="157"/>
        <v>5000</v>
      </c>
      <c r="AA197" s="2"/>
      <c r="AB197" s="2"/>
      <c r="AC197" s="2"/>
      <c r="AD197" s="2"/>
      <c r="AE197" s="2"/>
    </row>
    <row r="198" ht="15.75" customHeight="1">
      <c r="A198" s="32">
        <f t="shared" ref="A198:B198" si="162">A152</f>
        <v>7</v>
      </c>
      <c r="B198" s="33">
        <f t="shared" si="162"/>
        <v>44203</v>
      </c>
      <c r="C198" s="46" t="str">
        <f t="shared" si="147"/>
        <v/>
      </c>
      <c r="D198" s="151">
        <f t="shared" si="148"/>
        <v>15</v>
      </c>
      <c r="E198" s="91">
        <v>30000.0</v>
      </c>
      <c r="F198" s="151">
        <f t="shared" si="149"/>
        <v>20</v>
      </c>
      <c r="G198" s="91">
        <v>30000.0</v>
      </c>
      <c r="H198" s="151">
        <f t="shared" si="150"/>
        <v>45</v>
      </c>
      <c r="I198" s="91">
        <v>45000.0</v>
      </c>
      <c r="J198" s="152"/>
      <c r="K198" s="154"/>
      <c r="L198" s="102">
        <f t="shared" si="151"/>
        <v>0</v>
      </c>
      <c r="M198" s="104"/>
      <c r="N198" s="151">
        <f t="shared" si="152"/>
        <v>0</v>
      </c>
      <c r="O198" s="104"/>
      <c r="P198" s="151">
        <f t="shared" si="153"/>
        <v>0</v>
      </c>
      <c r="Q198" s="91"/>
      <c r="R198" s="91"/>
      <c r="S198" s="104">
        <v>6000.0</v>
      </c>
      <c r="T198" s="104">
        <v>40000.0</v>
      </c>
      <c r="U198" s="155">
        <f t="shared" si="154"/>
        <v>151000</v>
      </c>
      <c r="V198" s="5"/>
      <c r="W198" s="2"/>
      <c r="X198" s="43">
        <f t="shared" si="155"/>
        <v>105000</v>
      </c>
      <c r="Y198" s="44">
        <f t="shared" si="156"/>
        <v>46000</v>
      </c>
      <c r="Z198" s="44">
        <f t="shared" si="157"/>
        <v>0</v>
      </c>
      <c r="AA198" s="2"/>
      <c r="AB198" s="2"/>
      <c r="AC198" s="2"/>
      <c r="AD198" s="2"/>
      <c r="AE198" s="2"/>
    </row>
    <row r="199" ht="15.75" customHeight="1">
      <c r="A199" s="45">
        <f t="shared" ref="A199:B199" si="163">A153</f>
        <v>8</v>
      </c>
      <c r="B199" s="33">
        <f t="shared" si="163"/>
        <v>44204</v>
      </c>
      <c r="C199" s="46" t="str">
        <f t="shared" si="147"/>
        <v/>
      </c>
      <c r="D199" s="151">
        <f t="shared" si="148"/>
        <v>14</v>
      </c>
      <c r="E199" s="91">
        <v>28000.0</v>
      </c>
      <c r="F199" s="151">
        <f t="shared" si="149"/>
        <v>20</v>
      </c>
      <c r="G199" s="91">
        <v>30000.0</v>
      </c>
      <c r="H199" s="151">
        <f t="shared" si="150"/>
        <v>42</v>
      </c>
      <c r="I199" s="91">
        <v>42000.0</v>
      </c>
      <c r="J199" s="152"/>
      <c r="K199" s="154"/>
      <c r="L199" s="102">
        <f t="shared" si="151"/>
        <v>0</v>
      </c>
      <c r="M199" s="104"/>
      <c r="N199" s="151">
        <f t="shared" si="152"/>
        <v>1</v>
      </c>
      <c r="O199" s="104">
        <v>2000.0</v>
      </c>
      <c r="P199" s="151">
        <f t="shared" si="153"/>
        <v>1</v>
      </c>
      <c r="Q199" s="91">
        <v>3000.0</v>
      </c>
      <c r="R199" s="91"/>
      <c r="S199" s="104">
        <v>6000.0</v>
      </c>
      <c r="T199" s="104">
        <v>24000.0</v>
      </c>
      <c r="U199" s="155">
        <f t="shared" si="154"/>
        <v>135000</v>
      </c>
      <c r="V199" s="5"/>
      <c r="W199" s="2"/>
      <c r="X199" s="43">
        <f t="shared" si="155"/>
        <v>100000</v>
      </c>
      <c r="Y199" s="44">
        <f t="shared" si="156"/>
        <v>30000</v>
      </c>
      <c r="Z199" s="44">
        <f t="shared" si="157"/>
        <v>5000</v>
      </c>
      <c r="AA199" s="2"/>
      <c r="AB199" s="2"/>
      <c r="AC199" s="2"/>
      <c r="AD199" s="2"/>
      <c r="AE199" s="2"/>
    </row>
    <row r="200" ht="15.75" customHeight="1">
      <c r="A200" s="32">
        <f t="shared" ref="A200:B200" si="164">A154</f>
        <v>9</v>
      </c>
      <c r="B200" s="33">
        <f t="shared" si="164"/>
        <v>44205</v>
      </c>
      <c r="C200" s="46" t="str">
        <f t="shared" si="147"/>
        <v/>
      </c>
      <c r="D200" s="151">
        <f t="shared" si="148"/>
        <v>14</v>
      </c>
      <c r="E200" s="91">
        <v>28000.0</v>
      </c>
      <c r="F200" s="151">
        <f t="shared" si="149"/>
        <v>22</v>
      </c>
      <c r="G200" s="91">
        <v>33000.0</v>
      </c>
      <c r="H200" s="151">
        <f t="shared" si="150"/>
        <v>39</v>
      </c>
      <c r="I200" s="91">
        <v>39000.0</v>
      </c>
      <c r="J200" s="152"/>
      <c r="K200" s="154"/>
      <c r="L200" s="102">
        <f t="shared" si="151"/>
        <v>0</v>
      </c>
      <c r="M200" s="104"/>
      <c r="N200" s="151">
        <f t="shared" si="152"/>
        <v>1</v>
      </c>
      <c r="O200" s="104">
        <v>2000.0</v>
      </c>
      <c r="P200" s="151">
        <f t="shared" si="153"/>
        <v>1</v>
      </c>
      <c r="Q200" s="91">
        <v>3000.0</v>
      </c>
      <c r="R200" s="91"/>
      <c r="S200" s="104">
        <v>6000.0</v>
      </c>
      <c r="T200" s="104">
        <v>16000.0</v>
      </c>
      <c r="U200" s="155">
        <f t="shared" si="154"/>
        <v>127000</v>
      </c>
      <c r="V200" s="5"/>
      <c r="W200" s="2"/>
      <c r="X200" s="43">
        <f t="shared" si="155"/>
        <v>100000</v>
      </c>
      <c r="Y200" s="44">
        <f t="shared" si="156"/>
        <v>22000</v>
      </c>
      <c r="Z200" s="44">
        <f t="shared" si="157"/>
        <v>5000</v>
      </c>
      <c r="AA200" s="2"/>
      <c r="AB200" s="2"/>
      <c r="AC200" s="2"/>
      <c r="AD200" s="2"/>
      <c r="AE200" s="2"/>
    </row>
    <row r="201" ht="15.75" customHeight="1">
      <c r="A201" s="45">
        <f t="shared" ref="A201:B201" si="165">A155</f>
        <v>10</v>
      </c>
      <c r="B201" s="33">
        <f t="shared" si="165"/>
        <v>44206</v>
      </c>
      <c r="C201" s="46" t="str">
        <f t="shared" si="147"/>
        <v/>
      </c>
      <c r="D201" s="151">
        <f t="shared" si="148"/>
        <v>15</v>
      </c>
      <c r="E201" s="91">
        <v>30000.0</v>
      </c>
      <c r="F201" s="151">
        <f t="shared" si="149"/>
        <v>20</v>
      </c>
      <c r="G201" s="91">
        <v>30000.0</v>
      </c>
      <c r="H201" s="151">
        <f t="shared" si="150"/>
        <v>36</v>
      </c>
      <c r="I201" s="91">
        <v>36000.0</v>
      </c>
      <c r="J201" s="152"/>
      <c r="K201" s="154"/>
      <c r="L201" s="102">
        <f t="shared" si="151"/>
        <v>0</v>
      </c>
      <c r="M201" s="104"/>
      <c r="N201" s="151">
        <f t="shared" si="152"/>
        <v>2</v>
      </c>
      <c r="O201" s="104">
        <v>4000.0</v>
      </c>
      <c r="P201" s="151">
        <f t="shared" si="153"/>
        <v>0</v>
      </c>
      <c r="Q201" s="91"/>
      <c r="R201" s="91"/>
      <c r="S201" s="104">
        <v>6000.0</v>
      </c>
      <c r="T201" s="104">
        <v>32000.0</v>
      </c>
      <c r="U201" s="155">
        <f t="shared" si="154"/>
        <v>138000</v>
      </c>
      <c r="V201" s="5"/>
      <c r="W201" s="2"/>
      <c r="X201" s="43">
        <f t="shared" si="155"/>
        <v>96000</v>
      </c>
      <c r="Y201" s="44">
        <f t="shared" si="156"/>
        <v>38000</v>
      </c>
      <c r="Z201" s="44">
        <f t="shared" si="157"/>
        <v>4000</v>
      </c>
      <c r="AA201" s="2"/>
      <c r="AB201" s="2"/>
      <c r="AC201" s="2"/>
      <c r="AD201" s="2"/>
      <c r="AE201" s="2"/>
    </row>
    <row r="202" ht="15.75" customHeight="1">
      <c r="A202" s="32">
        <f t="shared" ref="A202:B202" si="166">A156</f>
        <v>11</v>
      </c>
      <c r="B202" s="33">
        <f t="shared" si="166"/>
        <v>44207</v>
      </c>
      <c r="C202" s="46" t="str">
        <f t="shared" si="147"/>
        <v/>
      </c>
      <c r="D202" s="151">
        <f t="shared" si="148"/>
        <v>16</v>
      </c>
      <c r="E202" s="91">
        <v>32000.0</v>
      </c>
      <c r="F202" s="151">
        <f t="shared" si="149"/>
        <v>20</v>
      </c>
      <c r="G202" s="91">
        <v>30000.0</v>
      </c>
      <c r="H202" s="151">
        <f t="shared" si="150"/>
        <v>45</v>
      </c>
      <c r="I202" s="91">
        <v>45000.0</v>
      </c>
      <c r="J202" s="152"/>
      <c r="K202" s="154"/>
      <c r="L202" s="102">
        <f t="shared" si="151"/>
        <v>0</v>
      </c>
      <c r="M202" s="104"/>
      <c r="N202" s="151">
        <f t="shared" si="152"/>
        <v>1</v>
      </c>
      <c r="O202" s="104">
        <v>2000.0</v>
      </c>
      <c r="P202" s="151">
        <f t="shared" si="153"/>
        <v>1</v>
      </c>
      <c r="Q202" s="91">
        <v>3000.0</v>
      </c>
      <c r="R202" s="91">
        <v>120000.0</v>
      </c>
      <c r="S202" s="104">
        <v>6000.0</v>
      </c>
      <c r="T202" s="104">
        <v>16000.0</v>
      </c>
      <c r="U202" s="155">
        <f t="shared" si="154"/>
        <v>254000</v>
      </c>
      <c r="V202" s="5"/>
      <c r="W202" s="2"/>
      <c r="X202" s="43">
        <f t="shared" si="155"/>
        <v>107000</v>
      </c>
      <c r="Y202" s="44">
        <f t="shared" si="156"/>
        <v>142000</v>
      </c>
      <c r="Z202" s="44">
        <f t="shared" si="157"/>
        <v>5000</v>
      </c>
      <c r="AA202" s="2"/>
      <c r="AB202" s="2"/>
      <c r="AC202" s="2"/>
      <c r="AD202" s="2"/>
      <c r="AE202" s="2"/>
    </row>
    <row r="203" ht="15.75" customHeight="1">
      <c r="A203" s="45">
        <f t="shared" ref="A203:B203" si="167">A157</f>
        <v>12</v>
      </c>
      <c r="B203" s="33">
        <f t="shared" si="167"/>
        <v>44208</v>
      </c>
      <c r="C203" s="46" t="str">
        <f t="shared" si="147"/>
        <v/>
      </c>
      <c r="D203" s="151">
        <f t="shared" si="148"/>
        <v>15</v>
      </c>
      <c r="E203" s="91">
        <v>30000.0</v>
      </c>
      <c r="F203" s="151">
        <f t="shared" si="149"/>
        <v>22</v>
      </c>
      <c r="G203" s="91">
        <v>33000.0</v>
      </c>
      <c r="H203" s="151">
        <f t="shared" si="150"/>
        <v>42</v>
      </c>
      <c r="I203" s="91">
        <v>42000.0</v>
      </c>
      <c r="J203" s="152"/>
      <c r="K203" s="154"/>
      <c r="L203" s="102">
        <f t="shared" si="151"/>
        <v>0</v>
      </c>
      <c r="M203" s="104"/>
      <c r="N203" s="151">
        <f t="shared" si="152"/>
        <v>1</v>
      </c>
      <c r="O203" s="104">
        <v>2000.0</v>
      </c>
      <c r="P203" s="151">
        <f t="shared" si="153"/>
        <v>1</v>
      </c>
      <c r="Q203" s="91">
        <v>3000.0</v>
      </c>
      <c r="R203" s="91"/>
      <c r="S203" s="104">
        <v>6000.0</v>
      </c>
      <c r="T203" s="104">
        <v>24000.0</v>
      </c>
      <c r="U203" s="155">
        <f t="shared" si="154"/>
        <v>140000</v>
      </c>
      <c r="V203" s="5"/>
      <c r="W203" s="2"/>
      <c r="X203" s="43">
        <f t="shared" si="155"/>
        <v>105000</v>
      </c>
      <c r="Y203" s="44">
        <f t="shared" si="156"/>
        <v>30000</v>
      </c>
      <c r="Z203" s="44">
        <f t="shared" si="157"/>
        <v>5000</v>
      </c>
      <c r="AA203" s="2"/>
      <c r="AB203" s="2"/>
      <c r="AC203" s="2"/>
      <c r="AD203" s="2"/>
      <c r="AE203" s="2"/>
    </row>
    <row r="204" ht="15.75" customHeight="1">
      <c r="A204" s="32">
        <f t="shared" ref="A204:B204" si="168">A158</f>
        <v>13</v>
      </c>
      <c r="B204" s="33">
        <f t="shared" si="168"/>
        <v>44209</v>
      </c>
      <c r="C204" s="46" t="str">
        <f t="shared" si="147"/>
        <v/>
      </c>
      <c r="D204" s="151">
        <f t="shared" si="148"/>
        <v>15</v>
      </c>
      <c r="E204" s="91">
        <v>30000.0</v>
      </c>
      <c r="F204" s="151">
        <f t="shared" si="149"/>
        <v>20</v>
      </c>
      <c r="G204" s="91">
        <v>30000.0</v>
      </c>
      <c r="H204" s="151">
        <f t="shared" si="150"/>
        <v>45</v>
      </c>
      <c r="I204" s="91">
        <v>45000.0</v>
      </c>
      <c r="J204" s="152"/>
      <c r="K204" s="154"/>
      <c r="L204" s="102">
        <f t="shared" si="151"/>
        <v>0</v>
      </c>
      <c r="M204" s="104"/>
      <c r="N204" s="151">
        <f t="shared" si="152"/>
        <v>0</v>
      </c>
      <c r="O204" s="104"/>
      <c r="P204" s="151">
        <f t="shared" si="153"/>
        <v>0</v>
      </c>
      <c r="Q204" s="91"/>
      <c r="R204" s="91"/>
      <c r="S204" s="104">
        <v>6000.0</v>
      </c>
      <c r="T204" s="104">
        <v>40000.0</v>
      </c>
      <c r="U204" s="155">
        <f t="shared" si="154"/>
        <v>151000</v>
      </c>
      <c r="V204" s="5"/>
      <c r="W204" s="2"/>
      <c r="X204" s="43">
        <f t="shared" si="155"/>
        <v>105000</v>
      </c>
      <c r="Y204" s="44">
        <f t="shared" si="156"/>
        <v>46000</v>
      </c>
      <c r="Z204" s="44">
        <f t="shared" si="157"/>
        <v>0</v>
      </c>
      <c r="AA204" s="2"/>
      <c r="AB204" s="2"/>
      <c r="AC204" s="2"/>
      <c r="AD204" s="2"/>
      <c r="AE204" s="2"/>
    </row>
    <row r="205" ht="15.75" customHeight="1">
      <c r="A205" s="45">
        <f t="shared" ref="A205:B205" si="169">A159</f>
        <v>14</v>
      </c>
      <c r="B205" s="33">
        <f t="shared" si="169"/>
        <v>44210</v>
      </c>
      <c r="C205" s="46" t="str">
        <f t="shared" si="147"/>
        <v/>
      </c>
      <c r="D205" s="151">
        <f t="shared" si="148"/>
        <v>15</v>
      </c>
      <c r="E205" s="91">
        <v>30000.0</v>
      </c>
      <c r="F205" s="151">
        <f t="shared" si="149"/>
        <v>18</v>
      </c>
      <c r="G205" s="91">
        <v>27000.0</v>
      </c>
      <c r="H205" s="151">
        <f t="shared" si="150"/>
        <v>45</v>
      </c>
      <c r="I205" s="91">
        <v>45000.0</v>
      </c>
      <c r="J205" s="152"/>
      <c r="K205" s="154"/>
      <c r="L205" s="102">
        <f t="shared" si="151"/>
        <v>0</v>
      </c>
      <c r="M205" s="104"/>
      <c r="N205" s="151">
        <f t="shared" si="152"/>
        <v>1</v>
      </c>
      <c r="O205" s="104">
        <v>2000.0</v>
      </c>
      <c r="P205" s="151">
        <f t="shared" si="153"/>
        <v>1</v>
      </c>
      <c r="Q205" s="91">
        <v>3000.0</v>
      </c>
      <c r="R205" s="91"/>
      <c r="S205" s="104">
        <v>6000.0</v>
      </c>
      <c r="T205" s="104">
        <v>16000.0</v>
      </c>
      <c r="U205" s="155">
        <f t="shared" si="154"/>
        <v>129000</v>
      </c>
      <c r="V205" s="5"/>
      <c r="W205" s="2"/>
      <c r="X205" s="43">
        <f t="shared" si="155"/>
        <v>102000</v>
      </c>
      <c r="Y205" s="44">
        <f t="shared" si="156"/>
        <v>22000</v>
      </c>
      <c r="Z205" s="44">
        <f t="shared" si="157"/>
        <v>5000</v>
      </c>
      <c r="AA205" s="2"/>
      <c r="AB205" s="2"/>
      <c r="AC205" s="2"/>
      <c r="AD205" s="2"/>
      <c r="AE205" s="2"/>
    </row>
    <row r="206" ht="15.75" customHeight="1">
      <c r="A206" s="32">
        <f t="shared" ref="A206:B206" si="170">A160</f>
        <v>15</v>
      </c>
      <c r="B206" s="33">
        <f t="shared" si="170"/>
        <v>44211</v>
      </c>
      <c r="C206" s="46" t="str">
        <f t="shared" si="147"/>
        <v/>
      </c>
      <c r="D206" s="151">
        <f t="shared" si="148"/>
        <v>10</v>
      </c>
      <c r="E206" s="91">
        <v>20000.0</v>
      </c>
      <c r="F206" s="151">
        <f t="shared" si="149"/>
        <v>20</v>
      </c>
      <c r="G206" s="91">
        <v>30000.0</v>
      </c>
      <c r="H206" s="151">
        <f t="shared" si="150"/>
        <v>30</v>
      </c>
      <c r="I206" s="91">
        <v>30000.0</v>
      </c>
      <c r="J206" s="152"/>
      <c r="K206" s="154"/>
      <c r="L206" s="102">
        <f t="shared" si="151"/>
        <v>0</v>
      </c>
      <c r="M206" s="104"/>
      <c r="N206" s="151">
        <f t="shared" si="152"/>
        <v>1</v>
      </c>
      <c r="O206" s="104">
        <v>2000.0</v>
      </c>
      <c r="P206" s="151">
        <f t="shared" si="153"/>
        <v>1</v>
      </c>
      <c r="Q206" s="91">
        <v>3000.0</v>
      </c>
      <c r="R206" s="91"/>
      <c r="S206" s="104">
        <v>6000.0</v>
      </c>
      <c r="T206" s="104">
        <v>16000.0</v>
      </c>
      <c r="U206" s="155">
        <f t="shared" si="154"/>
        <v>107000</v>
      </c>
      <c r="V206" s="5"/>
      <c r="W206" s="2"/>
      <c r="X206" s="43">
        <f t="shared" si="155"/>
        <v>80000</v>
      </c>
      <c r="Y206" s="44">
        <f t="shared" si="156"/>
        <v>22000</v>
      </c>
      <c r="Z206" s="44">
        <f t="shared" si="157"/>
        <v>5000</v>
      </c>
      <c r="AA206" s="2"/>
      <c r="AB206" s="2"/>
      <c r="AC206" s="2"/>
      <c r="AD206" s="2"/>
      <c r="AE206" s="2"/>
    </row>
    <row r="207" ht="15.75" customHeight="1">
      <c r="A207" s="45">
        <f t="shared" ref="A207:B207" si="171">A161</f>
        <v>16</v>
      </c>
      <c r="B207" s="33">
        <f t="shared" si="171"/>
        <v>44212</v>
      </c>
      <c r="C207" s="46" t="str">
        <f t="shared" si="147"/>
        <v/>
      </c>
      <c r="D207" s="151">
        <f t="shared" si="148"/>
        <v>13</v>
      </c>
      <c r="E207" s="91">
        <v>26000.0</v>
      </c>
      <c r="F207" s="151">
        <f t="shared" si="149"/>
        <v>18</v>
      </c>
      <c r="G207" s="91">
        <v>27000.0</v>
      </c>
      <c r="H207" s="151">
        <f t="shared" si="150"/>
        <v>39</v>
      </c>
      <c r="I207" s="91">
        <v>39000.0</v>
      </c>
      <c r="J207" s="152"/>
      <c r="K207" s="154"/>
      <c r="L207" s="102">
        <f t="shared" si="151"/>
        <v>0</v>
      </c>
      <c r="M207" s="104"/>
      <c r="N207" s="151">
        <f t="shared" si="152"/>
        <v>0</v>
      </c>
      <c r="O207" s="104"/>
      <c r="P207" s="151">
        <f t="shared" si="153"/>
        <v>0</v>
      </c>
      <c r="Q207" s="91"/>
      <c r="R207" s="91"/>
      <c r="S207" s="104">
        <v>6000.0</v>
      </c>
      <c r="T207" s="104">
        <v>16000.0</v>
      </c>
      <c r="U207" s="155">
        <f t="shared" si="154"/>
        <v>114000</v>
      </c>
      <c r="V207" s="5"/>
      <c r="W207" s="2"/>
      <c r="X207" s="43">
        <f t="shared" si="155"/>
        <v>92000</v>
      </c>
      <c r="Y207" s="44">
        <f t="shared" si="156"/>
        <v>22000</v>
      </c>
      <c r="Z207" s="44">
        <f t="shared" si="157"/>
        <v>0</v>
      </c>
      <c r="AA207" s="2"/>
      <c r="AB207" s="2"/>
      <c r="AC207" s="2"/>
      <c r="AD207" s="2"/>
      <c r="AE207" s="2"/>
    </row>
    <row r="208" ht="15.75" customHeight="1">
      <c r="A208" s="32">
        <f t="shared" ref="A208:B208" si="172">A162</f>
        <v>17</v>
      </c>
      <c r="B208" s="33">
        <f t="shared" si="172"/>
        <v>44213</v>
      </c>
      <c r="C208" s="46" t="str">
        <f t="shared" si="147"/>
        <v/>
      </c>
      <c r="D208" s="151">
        <f t="shared" si="148"/>
        <v>13</v>
      </c>
      <c r="E208" s="91">
        <v>26000.0</v>
      </c>
      <c r="F208" s="151">
        <f t="shared" si="149"/>
        <v>20</v>
      </c>
      <c r="G208" s="91">
        <v>30000.0</v>
      </c>
      <c r="H208" s="151">
        <f t="shared" si="150"/>
        <v>42</v>
      </c>
      <c r="I208" s="91">
        <v>42000.0</v>
      </c>
      <c r="J208" s="152"/>
      <c r="K208" s="154"/>
      <c r="L208" s="102">
        <f t="shared" si="151"/>
        <v>0</v>
      </c>
      <c r="M208" s="104"/>
      <c r="N208" s="151">
        <f t="shared" si="152"/>
        <v>1</v>
      </c>
      <c r="O208" s="104">
        <v>2000.0</v>
      </c>
      <c r="P208" s="151">
        <f t="shared" si="153"/>
        <v>1</v>
      </c>
      <c r="Q208" s="91">
        <v>3000.0</v>
      </c>
      <c r="R208" s="91"/>
      <c r="S208" s="104">
        <v>6000.0</v>
      </c>
      <c r="T208" s="104">
        <v>40000.0</v>
      </c>
      <c r="U208" s="155">
        <f t="shared" si="154"/>
        <v>149000</v>
      </c>
      <c r="V208" s="5"/>
      <c r="W208" s="2"/>
      <c r="X208" s="43">
        <f t="shared" si="155"/>
        <v>98000</v>
      </c>
      <c r="Y208" s="44">
        <f t="shared" si="156"/>
        <v>46000</v>
      </c>
      <c r="Z208" s="44">
        <f t="shared" si="157"/>
        <v>5000</v>
      </c>
      <c r="AA208" s="2"/>
      <c r="AB208" s="2"/>
      <c r="AC208" s="2"/>
      <c r="AD208" s="2"/>
      <c r="AE208" s="2"/>
    </row>
    <row r="209" ht="15.75" customHeight="1">
      <c r="A209" s="45">
        <f t="shared" ref="A209:B209" si="173">A163</f>
        <v>18</v>
      </c>
      <c r="B209" s="33">
        <f t="shared" si="173"/>
        <v>44214</v>
      </c>
      <c r="C209" s="46" t="str">
        <f t="shared" si="147"/>
        <v/>
      </c>
      <c r="D209" s="151">
        <f t="shared" si="148"/>
        <v>11</v>
      </c>
      <c r="E209" s="91">
        <v>22000.0</v>
      </c>
      <c r="F209" s="151">
        <f t="shared" si="149"/>
        <v>20</v>
      </c>
      <c r="G209" s="91">
        <v>30000.0</v>
      </c>
      <c r="H209" s="151">
        <f t="shared" si="150"/>
        <v>42</v>
      </c>
      <c r="I209" s="91">
        <v>42000.0</v>
      </c>
      <c r="J209" s="152"/>
      <c r="K209" s="154"/>
      <c r="L209" s="102">
        <f t="shared" si="151"/>
        <v>0</v>
      </c>
      <c r="M209" s="104"/>
      <c r="N209" s="151">
        <f t="shared" si="152"/>
        <v>1</v>
      </c>
      <c r="O209" s="104">
        <v>2000.0</v>
      </c>
      <c r="P209" s="151">
        <f t="shared" si="153"/>
        <v>1</v>
      </c>
      <c r="Q209" s="91">
        <v>3000.0</v>
      </c>
      <c r="R209" s="91"/>
      <c r="S209" s="104">
        <v>6000.0</v>
      </c>
      <c r="T209" s="104">
        <v>16000.0</v>
      </c>
      <c r="U209" s="155">
        <f t="shared" si="154"/>
        <v>121000</v>
      </c>
      <c r="V209" s="5"/>
      <c r="W209" s="2"/>
      <c r="X209" s="43">
        <f t="shared" si="155"/>
        <v>94000</v>
      </c>
      <c r="Y209" s="44">
        <f t="shared" si="156"/>
        <v>22000</v>
      </c>
      <c r="Z209" s="44">
        <f t="shared" si="157"/>
        <v>5000</v>
      </c>
      <c r="AA209" s="2"/>
      <c r="AB209" s="2"/>
      <c r="AC209" s="2"/>
      <c r="AD209" s="2"/>
      <c r="AE209" s="2"/>
    </row>
    <row r="210" ht="15.75" customHeight="1">
      <c r="A210" s="32">
        <f t="shared" ref="A210:B210" si="174">A164</f>
        <v>19</v>
      </c>
      <c r="B210" s="33">
        <f t="shared" si="174"/>
        <v>44215</v>
      </c>
      <c r="C210" s="46" t="str">
        <f t="shared" si="147"/>
        <v/>
      </c>
      <c r="D210" s="151">
        <f t="shared" si="148"/>
        <v>12</v>
      </c>
      <c r="E210" s="91">
        <v>24000.0</v>
      </c>
      <c r="F210" s="151">
        <f t="shared" si="149"/>
        <v>20</v>
      </c>
      <c r="G210" s="91">
        <v>30000.0</v>
      </c>
      <c r="H210" s="151">
        <f t="shared" si="150"/>
        <v>39</v>
      </c>
      <c r="I210" s="91">
        <v>39000.0</v>
      </c>
      <c r="J210" s="152"/>
      <c r="K210" s="154"/>
      <c r="L210" s="102">
        <f t="shared" si="151"/>
        <v>0</v>
      </c>
      <c r="M210" s="104"/>
      <c r="N210" s="151">
        <f t="shared" si="152"/>
        <v>0</v>
      </c>
      <c r="O210" s="104"/>
      <c r="P210" s="151">
        <f t="shared" si="153"/>
        <v>0</v>
      </c>
      <c r="Q210" s="91"/>
      <c r="R210" s="91"/>
      <c r="S210" s="104">
        <v>6000.0</v>
      </c>
      <c r="T210" s="104">
        <v>40000.0</v>
      </c>
      <c r="U210" s="155">
        <f t="shared" si="154"/>
        <v>139000</v>
      </c>
      <c r="V210" s="5"/>
      <c r="W210" s="2"/>
      <c r="X210" s="43">
        <f t="shared" si="155"/>
        <v>93000</v>
      </c>
      <c r="Y210" s="44">
        <f t="shared" si="156"/>
        <v>46000</v>
      </c>
      <c r="Z210" s="44">
        <f t="shared" si="157"/>
        <v>0</v>
      </c>
      <c r="AA210" s="2"/>
      <c r="AB210" s="2"/>
      <c r="AC210" s="2"/>
      <c r="AD210" s="2"/>
      <c r="AE210" s="2"/>
    </row>
    <row r="211" ht="15.75" customHeight="1">
      <c r="A211" s="156">
        <f t="shared" ref="A211:B211" si="175">A165</f>
        <v>20</v>
      </c>
      <c r="B211" s="33">
        <f t="shared" si="175"/>
        <v>44216</v>
      </c>
      <c r="C211" s="107" t="str">
        <f t="shared" si="147"/>
        <v/>
      </c>
      <c r="D211" s="151">
        <f t="shared" si="148"/>
        <v>14</v>
      </c>
      <c r="E211" s="109">
        <v>28000.0</v>
      </c>
      <c r="F211" s="151">
        <f t="shared" si="149"/>
        <v>20</v>
      </c>
      <c r="G211" s="109">
        <v>30000.0</v>
      </c>
      <c r="H211" s="151">
        <f t="shared" si="150"/>
        <v>42</v>
      </c>
      <c r="I211" s="109">
        <v>42000.0</v>
      </c>
      <c r="J211" s="157"/>
      <c r="K211" s="158"/>
      <c r="L211" s="102">
        <v>0.0</v>
      </c>
      <c r="M211" s="112"/>
      <c r="N211" s="151">
        <f t="shared" si="152"/>
        <v>0</v>
      </c>
      <c r="O211" s="112"/>
      <c r="P211" s="151">
        <f t="shared" si="153"/>
        <v>0</v>
      </c>
      <c r="Q211" s="109"/>
      <c r="R211" s="109">
        <v>60000.0</v>
      </c>
      <c r="S211" s="112">
        <v>6000.0</v>
      </c>
      <c r="T211" s="112">
        <v>24000.0</v>
      </c>
      <c r="U211" s="159">
        <f t="shared" si="154"/>
        <v>190000</v>
      </c>
      <c r="V211" s="5"/>
      <c r="W211" s="2"/>
      <c r="X211" s="43">
        <f t="shared" si="155"/>
        <v>100000</v>
      </c>
      <c r="Y211" s="44">
        <f t="shared" si="156"/>
        <v>90000</v>
      </c>
      <c r="Z211" s="44">
        <f t="shared" si="157"/>
        <v>0</v>
      </c>
      <c r="AA211" s="2"/>
      <c r="AB211" s="2"/>
      <c r="AC211" s="2"/>
      <c r="AD211" s="2"/>
      <c r="AE211" s="2"/>
    </row>
    <row r="212" ht="15.75" customHeight="1">
      <c r="A212" s="160">
        <f t="shared" ref="A212:B212" si="176">A166</f>
        <v>21</v>
      </c>
      <c r="B212" s="161">
        <f t="shared" si="176"/>
        <v>44217</v>
      </c>
      <c r="C212" s="162" t="str">
        <f t="shared" si="147"/>
        <v/>
      </c>
      <c r="D212" s="163">
        <f t="shared" si="148"/>
        <v>10</v>
      </c>
      <c r="E212" s="164">
        <v>20000.0</v>
      </c>
      <c r="F212" s="163">
        <f t="shared" si="149"/>
        <v>20</v>
      </c>
      <c r="G212" s="164">
        <v>30000.0</v>
      </c>
      <c r="H212" s="163">
        <f t="shared" si="150"/>
        <v>30</v>
      </c>
      <c r="I212" s="164">
        <v>30000.0</v>
      </c>
      <c r="J212" s="165"/>
      <c r="K212" s="164"/>
      <c r="L212" s="166">
        <f t="shared" ref="L212:L221" si="178">M212/1000</f>
        <v>0</v>
      </c>
      <c r="M212" s="167"/>
      <c r="N212" s="163">
        <f t="shared" si="152"/>
        <v>0</v>
      </c>
      <c r="O212" s="167"/>
      <c r="P212" s="163">
        <f t="shared" si="153"/>
        <v>0</v>
      </c>
      <c r="Q212" s="164"/>
      <c r="R212" s="164"/>
      <c r="S212" s="167"/>
      <c r="T212" s="167"/>
      <c r="U212" s="168">
        <f t="shared" si="154"/>
        <v>80000</v>
      </c>
      <c r="V212" s="169"/>
      <c r="W212" s="170"/>
      <c r="X212" s="171">
        <f t="shared" si="155"/>
        <v>80000</v>
      </c>
      <c r="Y212" s="172">
        <f t="shared" si="156"/>
        <v>0</v>
      </c>
      <c r="Z212" s="172">
        <f t="shared" si="157"/>
        <v>0</v>
      </c>
      <c r="AA212" s="170"/>
      <c r="AB212" s="170"/>
      <c r="AC212" s="170"/>
      <c r="AD212" s="170"/>
      <c r="AE212" s="170"/>
      <c r="AF212" s="173"/>
      <c r="AG212" s="173"/>
      <c r="AH212" s="173"/>
    </row>
    <row r="213" ht="15.75" customHeight="1">
      <c r="A213" s="174">
        <f t="shared" ref="A213:B213" si="177">A167</f>
        <v>22</v>
      </c>
      <c r="B213" s="161">
        <f t="shared" si="177"/>
        <v>44218</v>
      </c>
      <c r="C213" s="175" t="str">
        <f t="shared" si="147"/>
        <v/>
      </c>
      <c r="D213" s="163">
        <f t="shared" si="148"/>
        <v>10</v>
      </c>
      <c r="E213" s="176">
        <v>20000.0</v>
      </c>
      <c r="F213" s="163">
        <f t="shared" si="149"/>
        <v>18</v>
      </c>
      <c r="G213" s="176">
        <v>27000.0</v>
      </c>
      <c r="H213" s="163">
        <f t="shared" si="150"/>
        <v>30</v>
      </c>
      <c r="I213" s="176">
        <v>30000.0</v>
      </c>
      <c r="J213" s="177"/>
      <c r="K213" s="176"/>
      <c r="L213" s="166">
        <f t="shared" si="178"/>
        <v>0</v>
      </c>
      <c r="M213" s="178"/>
      <c r="N213" s="163">
        <f t="shared" si="152"/>
        <v>0</v>
      </c>
      <c r="O213" s="178"/>
      <c r="P213" s="163">
        <f t="shared" si="153"/>
        <v>0</v>
      </c>
      <c r="Q213" s="176"/>
      <c r="R213" s="176"/>
      <c r="S213" s="178">
        <v>6000.0</v>
      </c>
      <c r="T213" s="178">
        <v>16000.0</v>
      </c>
      <c r="U213" s="179">
        <f t="shared" si="154"/>
        <v>99000</v>
      </c>
      <c r="V213" s="169"/>
      <c r="W213" s="170"/>
      <c r="X213" s="171">
        <f t="shared" si="155"/>
        <v>77000</v>
      </c>
      <c r="Y213" s="172">
        <f t="shared" si="156"/>
        <v>22000</v>
      </c>
      <c r="Z213" s="172">
        <f t="shared" si="157"/>
        <v>0</v>
      </c>
      <c r="AA213" s="170"/>
      <c r="AB213" s="170"/>
      <c r="AC213" s="170"/>
      <c r="AD213" s="170"/>
      <c r="AE213" s="170"/>
      <c r="AF213" s="173"/>
      <c r="AG213" s="173"/>
      <c r="AH213" s="173"/>
    </row>
    <row r="214" ht="15.75" customHeight="1">
      <c r="A214" s="180">
        <f t="shared" ref="A214:B214" si="179">A168</f>
        <v>23</v>
      </c>
      <c r="B214" s="161">
        <f t="shared" si="179"/>
        <v>44219</v>
      </c>
      <c r="C214" s="175" t="str">
        <f t="shared" si="147"/>
        <v/>
      </c>
      <c r="D214" s="163">
        <f t="shared" si="148"/>
        <v>12</v>
      </c>
      <c r="E214" s="176">
        <v>24000.0</v>
      </c>
      <c r="F214" s="163">
        <f t="shared" si="149"/>
        <v>20</v>
      </c>
      <c r="G214" s="176">
        <v>30000.0</v>
      </c>
      <c r="H214" s="163">
        <f t="shared" si="150"/>
        <v>30</v>
      </c>
      <c r="I214" s="176">
        <v>30000.0</v>
      </c>
      <c r="J214" s="177"/>
      <c r="K214" s="176"/>
      <c r="L214" s="166">
        <f t="shared" si="178"/>
        <v>0</v>
      </c>
      <c r="M214" s="178"/>
      <c r="N214" s="163">
        <f t="shared" si="152"/>
        <v>0</v>
      </c>
      <c r="O214" s="178"/>
      <c r="P214" s="163">
        <f t="shared" si="153"/>
        <v>0</v>
      </c>
      <c r="Q214" s="176"/>
      <c r="R214" s="176"/>
      <c r="S214" s="178">
        <v>6000.0</v>
      </c>
      <c r="T214" s="178">
        <v>32000.0</v>
      </c>
      <c r="U214" s="179">
        <f t="shared" si="154"/>
        <v>122000</v>
      </c>
      <c r="V214" s="169"/>
      <c r="W214" s="170"/>
      <c r="X214" s="171">
        <f t="shared" si="155"/>
        <v>84000</v>
      </c>
      <c r="Y214" s="172">
        <f t="shared" si="156"/>
        <v>38000</v>
      </c>
      <c r="Z214" s="172">
        <f t="shared" si="157"/>
        <v>0</v>
      </c>
      <c r="AA214" s="170"/>
      <c r="AB214" s="170"/>
      <c r="AC214" s="170"/>
      <c r="AD214" s="170"/>
      <c r="AE214" s="170"/>
      <c r="AF214" s="173"/>
      <c r="AG214" s="173"/>
      <c r="AH214" s="173"/>
    </row>
    <row r="215" ht="15.75" customHeight="1">
      <c r="A215" s="174">
        <f t="shared" ref="A215:B215" si="180">A169</f>
        <v>24</v>
      </c>
      <c r="B215" s="161">
        <f t="shared" si="180"/>
        <v>44220</v>
      </c>
      <c r="C215" s="175" t="str">
        <f t="shared" si="147"/>
        <v/>
      </c>
      <c r="D215" s="163">
        <f t="shared" si="148"/>
        <v>13</v>
      </c>
      <c r="E215" s="176">
        <v>26000.0</v>
      </c>
      <c r="F215" s="163">
        <f t="shared" si="149"/>
        <v>20</v>
      </c>
      <c r="G215" s="176">
        <v>30000.0</v>
      </c>
      <c r="H215" s="163">
        <f t="shared" si="150"/>
        <v>39</v>
      </c>
      <c r="I215" s="176">
        <v>39000.0</v>
      </c>
      <c r="J215" s="177"/>
      <c r="K215" s="176"/>
      <c r="L215" s="166">
        <f t="shared" si="178"/>
        <v>0</v>
      </c>
      <c r="M215" s="178"/>
      <c r="N215" s="163">
        <f t="shared" si="152"/>
        <v>0</v>
      </c>
      <c r="O215" s="178"/>
      <c r="P215" s="163">
        <f t="shared" si="153"/>
        <v>0</v>
      </c>
      <c r="Q215" s="176"/>
      <c r="R215" s="176">
        <v>60000.0</v>
      </c>
      <c r="S215" s="178">
        <v>6000.0</v>
      </c>
      <c r="T215" s="178">
        <v>32000.0</v>
      </c>
      <c r="U215" s="179">
        <f t="shared" si="154"/>
        <v>193000</v>
      </c>
      <c r="V215" s="169"/>
      <c r="W215" s="170"/>
      <c r="X215" s="171">
        <f t="shared" si="155"/>
        <v>95000</v>
      </c>
      <c r="Y215" s="172">
        <f t="shared" si="156"/>
        <v>98000</v>
      </c>
      <c r="Z215" s="172">
        <f t="shared" si="157"/>
        <v>0</v>
      </c>
      <c r="AA215" s="170"/>
      <c r="AB215" s="170"/>
      <c r="AC215" s="170"/>
      <c r="AD215" s="170"/>
      <c r="AE215" s="170"/>
      <c r="AF215" s="173"/>
      <c r="AG215" s="173"/>
      <c r="AH215" s="173"/>
    </row>
    <row r="216" ht="15.75" customHeight="1">
      <c r="A216" s="180">
        <f t="shared" ref="A216:B216" si="181">A170</f>
        <v>25</v>
      </c>
      <c r="B216" s="161">
        <f t="shared" si="181"/>
        <v>44221</v>
      </c>
      <c r="C216" s="175" t="str">
        <f t="shared" si="147"/>
        <v/>
      </c>
      <c r="D216" s="163">
        <f t="shared" si="148"/>
        <v>12</v>
      </c>
      <c r="E216" s="176">
        <v>24000.0</v>
      </c>
      <c r="F216" s="163">
        <f t="shared" si="149"/>
        <v>18</v>
      </c>
      <c r="G216" s="176">
        <v>27000.0</v>
      </c>
      <c r="H216" s="163">
        <f t="shared" si="150"/>
        <v>45</v>
      </c>
      <c r="I216" s="176">
        <v>45000.0</v>
      </c>
      <c r="J216" s="177"/>
      <c r="K216" s="176"/>
      <c r="L216" s="166">
        <f t="shared" si="178"/>
        <v>0</v>
      </c>
      <c r="M216" s="178"/>
      <c r="N216" s="163">
        <f t="shared" si="152"/>
        <v>0</v>
      </c>
      <c r="O216" s="178"/>
      <c r="P216" s="163">
        <f t="shared" si="153"/>
        <v>0</v>
      </c>
      <c r="Q216" s="176"/>
      <c r="R216" s="176"/>
      <c r="S216" s="178">
        <v>6000.0</v>
      </c>
      <c r="T216" s="178">
        <v>16000.0</v>
      </c>
      <c r="U216" s="179">
        <f t="shared" si="154"/>
        <v>118000</v>
      </c>
      <c r="V216" s="169"/>
      <c r="W216" s="170"/>
      <c r="X216" s="171">
        <f t="shared" si="155"/>
        <v>96000</v>
      </c>
      <c r="Y216" s="172">
        <f t="shared" si="156"/>
        <v>22000</v>
      </c>
      <c r="Z216" s="172">
        <f t="shared" si="157"/>
        <v>0</v>
      </c>
      <c r="AA216" s="170"/>
      <c r="AB216" s="170"/>
      <c r="AC216" s="170"/>
      <c r="AD216" s="170"/>
      <c r="AE216" s="170"/>
      <c r="AF216" s="173"/>
      <c r="AG216" s="173"/>
      <c r="AH216" s="173"/>
    </row>
    <row r="217" ht="15.75" customHeight="1">
      <c r="A217" s="174">
        <f t="shared" ref="A217:B217" si="182">A171</f>
        <v>26</v>
      </c>
      <c r="B217" s="161">
        <f t="shared" si="182"/>
        <v>44222</v>
      </c>
      <c r="C217" s="175" t="str">
        <f t="shared" si="147"/>
        <v/>
      </c>
      <c r="D217" s="163">
        <f t="shared" si="148"/>
        <v>13</v>
      </c>
      <c r="E217" s="176">
        <v>26000.0</v>
      </c>
      <c r="F217" s="163">
        <f t="shared" si="149"/>
        <v>20</v>
      </c>
      <c r="G217" s="176">
        <v>30000.0</v>
      </c>
      <c r="H217" s="163">
        <f t="shared" si="150"/>
        <v>42</v>
      </c>
      <c r="I217" s="176">
        <v>42000.0</v>
      </c>
      <c r="J217" s="177"/>
      <c r="K217" s="176"/>
      <c r="L217" s="166">
        <f t="shared" si="178"/>
        <v>0</v>
      </c>
      <c r="M217" s="178"/>
      <c r="N217" s="163">
        <f t="shared" si="152"/>
        <v>0</v>
      </c>
      <c r="O217" s="178"/>
      <c r="P217" s="163">
        <f t="shared" si="153"/>
        <v>0</v>
      </c>
      <c r="Q217" s="176"/>
      <c r="R217" s="176"/>
      <c r="S217" s="178">
        <v>4000.0</v>
      </c>
      <c r="T217" s="178">
        <v>24000.0</v>
      </c>
      <c r="U217" s="179">
        <f t="shared" si="154"/>
        <v>126000</v>
      </c>
      <c r="V217" s="169"/>
      <c r="W217" s="170"/>
      <c r="X217" s="171">
        <f t="shared" si="155"/>
        <v>98000</v>
      </c>
      <c r="Y217" s="172">
        <f t="shared" si="156"/>
        <v>28000</v>
      </c>
      <c r="Z217" s="172">
        <f t="shared" si="157"/>
        <v>0</v>
      </c>
      <c r="AA217" s="170"/>
      <c r="AB217" s="170"/>
      <c r="AC217" s="170"/>
      <c r="AD217" s="170"/>
      <c r="AE217" s="170"/>
      <c r="AF217" s="173"/>
      <c r="AG217" s="173"/>
      <c r="AH217" s="173"/>
    </row>
    <row r="218" ht="15.75" customHeight="1">
      <c r="A218" s="180">
        <f t="shared" ref="A218:B218" si="183">A172</f>
        <v>27</v>
      </c>
      <c r="B218" s="161">
        <f t="shared" si="183"/>
        <v>44223</v>
      </c>
      <c r="C218" s="175" t="str">
        <f t="shared" si="147"/>
        <v/>
      </c>
      <c r="D218" s="163">
        <f t="shared" si="148"/>
        <v>12</v>
      </c>
      <c r="E218" s="176">
        <v>24000.0</v>
      </c>
      <c r="F218" s="163">
        <f t="shared" si="149"/>
        <v>20</v>
      </c>
      <c r="G218" s="176">
        <v>30000.0</v>
      </c>
      <c r="H218" s="163">
        <f t="shared" si="150"/>
        <v>39</v>
      </c>
      <c r="I218" s="176">
        <v>39000.0</v>
      </c>
      <c r="J218" s="177"/>
      <c r="K218" s="176"/>
      <c r="L218" s="166">
        <f t="shared" si="178"/>
        <v>0</v>
      </c>
      <c r="M218" s="178"/>
      <c r="N218" s="163">
        <f t="shared" si="152"/>
        <v>1</v>
      </c>
      <c r="O218" s="178">
        <v>2000.0</v>
      </c>
      <c r="P218" s="163">
        <f t="shared" si="153"/>
        <v>1</v>
      </c>
      <c r="Q218" s="176">
        <v>3000.0</v>
      </c>
      <c r="R218" s="176"/>
      <c r="S218" s="178">
        <v>6000.0</v>
      </c>
      <c r="T218" s="178">
        <v>16000.0</v>
      </c>
      <c r="U218" s="179">
        <f t="shared" si="154"/>
        <v>120000</v>
      </c>
      <c r="V218" s="169"/>
      <c r="W218" s="170"/>
      <c r="X218" s="171">
        <f t="shared" si="155"/>
        <v>93000</v>
      </c>
      <c r="Y218" s="172">
        <f t="shared" si="156"/>
        <v>22000</v>
      </c>
      <c r="Z218" s="172">
        <f t="shared" si="157"/>
        <v>5000</v>
      </c>
      <c r="AA218" s="170"/>
      <c r="AB218" s="170"/>
      <c r="AC218" s="170"/>
      <c r="AD218" s="170"/>
      <c r="AE218" s="170"/>
      <c r="AF218" s="173"/>
      <c r="AG218" s="173"/>
      <c r="AH218" s="173"/>
    </row>
    <row r="219" ht="15.75" customHeight="1">
      <c r="A219" s="181">
        <f t="shared" ref="A219:B219" si="184">A173</f>
        <v>28</v>
      </c>
      <c r="B219" s="182">
        <f t="shared" si="184"/>
        <v>44224</v>
      </c>
      <c r="C219" s="183" t="str">
        <f t="shared" si="147"/>
        <v/>
      </c>
      <c r="D219" s="184">
        <f t="shared" si="148"/>
        <v>13</v>
      </c>
      <c r="E219" s="154">
        <v>26000.0</v>
      </c>
      <c r="F219" s="184">
        <f t="shared" si="149"/>
        <v>18</v>
      </c>
      <c r="G219" s="154">
        <v>27000.0</v>
      </c>
      <c r="H219" s="184">
        <f t="shared" si="150"/>
        <v>30</v>
      </c>
      <c r="I219" s="154">
        <v>30000.0</v>
      </c>
      <c r="J219" s="185"/>
      <c r="K219" s="154"/>
      <c r="L219" s="186">
        <f t="shared" si="178"/>
        <v>550</v>
      </c>
      <c r="M219" s="187">
        <v>550000.0</v>
      </c>
      <c r="N219" s="184">
        <f t="shared" si="152"/>
        <v>2</v>
      </c>
      <c r="O219" s="187">
        <v>4000.0</v>
      </c>
      <c r="P219" s="184">
        <f t="shared" si="153"/>
        <v>2</v>
      </c>
      <c r="Q219" s="154">
        <v>6000.0</v>
      </c>
      <c r="R219" s="154"/>
      <c r="S219" s="187">
        <v>6000.0</v>
      </c>
      <c r="T219" s="187">
        <v>32000.0</v>
      </c>
      <c r="U219" s="188">
        <f t="shared" si="154"/>
        <v>681000</v>
      </c>
      <c r="V219" s="189"/>
      <c r="W219" s="55"/>
      <c r="X219" s="190">
        <f t="shared" si="155"/>
        <v>83000</v>
      </c>
      <c r="Y219" s="191">
        <f t="shared" si="156"/>
        <v>38000</v>
      </c>
      <c r="Z219" s="191">
        <f t="shared" si="157"/>
        <v>10000</v>
      </c>
      <c r="AA219" s="55"/>
      <c r="AB219" s="55"/>
      <c r="AC219" s="55"/>
      <c r="AD219" s="55"/>
      <c r="AE219" s="55"/>
      <c r="AF219" s="56"/>
      <c r="AG219" s="56"/>
      <c r="AH219" s="56"/>
    </row>
    <row r="220" ht="15.75" customHeight="1">
      <c r="A220" s="192">
        <f t="shared" ref="A220:B220" si="185">A174</f>
        <v>29</v>
      </c>
      <c r="B220" s="182">
        <f t="shared" si="185"/>
        <v>44225</v>
      </c>
      <c r="C220" s="183" t="str">
        <f t="shared" si="147"/>
        <v/>
      </c>
      <c r="D220" s="184">
        <f t="shared" si="148"/>
        <v>12</v>
      </c>
      <c r="E220" s="154">
        <v>24000.0</v>
      </c>
      <c r="F220" s="184">
        <f t="shared" si="149"/>
        <v>18</v>
      </c>
      <c r="G220" s="154">
        <v>27000.0</v>
      </c>
      <c r="H220" s="184">
        <f t="shared" si="150"/>
        <v>30</v>
      </c>
      <c r="I220" s="154">
        <v>30000.0</v>
      </c>
      <c r="J220" s="185"/>
      <c r="K220" s="154"/>
      <c r="L220" s="186">
        <f t="shared" si="178"/>
        <v>0</v>
      </c>
      <c r="M220" s="187"/>
      <c r="N220" s="184">
        <f t="shared" si="152"/>
        <v>0</v>
      </c>
      <c r="O220" s="187"/>
      <c r="P220" s="184">
        <f t="shared" si="153"/>
        <v>0</v>
      </c>
      <c r="Q220" s="154"/>
      <c r="R220" s="154"/>
      <c r="S220" s="187">
        <v>6000.0</v>
      </c>
      <c r="T220" s="187">
        <v>32000.0</v>
      </c>
      <c r="U220" s="188">
        <f t="shared" si="154"/>
        <v>119000</v>
      </c>
      <c r="V220" s="189"/>
      <c r="W220" s="55"/>
      <c r="X220" s="190">
        <f t="shared" si="155"/>
        <v>81000</v>
      </c>
      <c r="Y220" s="191">
        <f t="shared" si="156"/>
        <v>38000</v>
      </c>
      <c r="Z220" s="191">
        <f t="shared" si="157"/>
        <v>0</v>
      </c>
      <c r="AA220" s="55"/>
      <c r="AB220" s="55"/>
      <c r="AC220" s="55"/>
      <c r="AD220" s="55"/>
      <c r="AE220" s="55"/>
      <c r="AF220" s="56"/>
      <c r="AG220" s="56"/>
      <c r="AH220" s="56"/>
    </row>
    <row r="221" ht="15.75" customHeight="1">
      <c r="A221" s="181">
        <f t="shared" ref="A221:B221" si="186">A175</f>
        <v>30</v>
      </c>
      <c r="B221" s="182">
        <f t="shared" si="186"/>
        <v>44226</v>
      </c>
      <c r="C221" s="183"/>
      <c r="D221" s="184">
        <f t="shared" si="148"/>
        <v>5</v>
      </c>
      <c r="E221" s="154">
        <v>10000.0</v>
      </c>
      <c r="F221" s="184">
        <f t="shared" si="149"/>
        <v>14</v>
      </c>
      <c r="G221" s="154">
        <v>21000.0</v>
      </c>
      <c r="H221" s="184">
        <f t="shared" si="150"/>
        <v>15</v>
      </c>
      <c r="I221" s="154">
        <v>15000.0</v>
      </c>
      <c r="J221" s="185"/>
      <c r="K221" s="154"/>
      <c r="L221" s="186">
        <f t="shared" si="178"/>
        <v>0</v>
      </c>
      <c r="M221" s="187"/>
      <c r="N221" s="184">
        <f t="shared" si="152"/>
        <v>0</v>
      </c>
      <c r="O221" s="187"/>
      <c r="P221" s="184">
        <f t="shared" si="153"/>
        <v>0</v>
      </c>
      <c r="Q221" s="154"/>
      <c r="R221" s="154"/>
      <c r="S221" s="187"/>
      <c r="T221" s="187"/>
      <c r="U221" s="188">
        <f t="shared" si="154"/>
        <v>46000</v>
      </c>
      <c r="V221" s="189"/>
      <c r="W221" s="55"/>
      <c r="X221" s="190">
        <f t="shared" si="155"/>
        <v>46000</v>
      </c>
      <c r="Y221" s="191">
        <f t="shared" si="156"/>
        <v>0</v>
      </c>
      <c r="Z221" s="191">
        <f t="shared" si="157"/>
        <v>0</v>
      </c>
      <c r="AA221" s="55"/>
      <c r="AB221" s="55"/>
      <c r="AC221" s="55"/>
      <c r="AD221" s="55"/>
      <c r="AE221" s="55"/>
      <c r="AF221" s="56"/>
      <c r="AG221" s="56"/>
      <c r="AH221" s="56"/>
    </row>
    <row r="222" ht="15.75" customHeight="1">
      <c r="A222" s="181">
        <f t="shared" ref="A222:B222" si="187">A176</f>
        <v>31</v>
      </c>
      <c r="B222" s="182">
        <f t="shared" si="187"/>
        <v>44227</v>
      </c>
      <c r="C222" s="193"/>
      <c r="D222" s="184">
        <f t="shared" si="148"/>
        <v>13</v>
      </c>
      <c r="E222" s="194">
        <v>26000.0</v>
      </c>
      <c r="F222" s="184">
        <f t="shared" si="149"/>
        <v>22</v>
      </c>
      <c r="G222" s="194">
        <v>33000.0</v>
      </c>
      <c r="H222" s="184">
        <f t="shared" si="150"/>
        <v>57</v>
      </c>
      <c r="I222" s="194">
        <v>57000.0</v>
      </c>
      <c r="J222" s="195"/>
      <c r="K222" s="194"/>
      <c r="L222" s="186"/>
      <c r="M222" s="196"/>
      <c r="N222" s="184">
        <f t="shared" si="152"/>
        <v>0</v>
      </c>
      <c r="O222" s="196"/>
      <c r="P222" s="184">
        <f t="shared" si="153"/>
        <v>0</v>
      </c>
      <c r="Q222" s="194"/>
      <c r="R222" s="194">
        <v>60000.0</v>
      </c>
      <c r="S222" s="196">
        <v>10000.0</v>
      </c>
      <c r="T222" s="196">
        <v>480000.0</v>
      </c>
      <c r="U222" s="188">
        <f t="shared" si="154"/>
        <v>666000</v>
      </c>
      <c r="V222" s="189"/>
      <c r="W222" s="190">
        <f>SUM(R223:T223)</f>
        <v>1680000</v>
      </c>
      <c r="X222" s="190">
        <f t="shared" si="155"/>
        <v>116000</v>
      </c>
      <c r="Y222" s="191">
        <f t="shared" si="156"/>
        <v>550000</v>
      </c>
      <c r="Z222" s="191">
        <f t="shared" si="157"/>
        <v>0</v>
      </c>
      <c r="AA222" s="55"/>
      <c r="AB222" s="55"/>
      <c r="AC222" s="55"/>
      <c r="AD222" s="55"/>
      <c r="AE222" s="55"/>
      <c r="AF222" s="56"/>
      <c r="AG222" s="56"/>
      <c r="AH222" s="56"/>
    </row>
    <row r="223" ht="15.75" customHeight="1">
      <c r="A223" s="197" t="s">
        <v>15</v>
      </c>
      <c r="B223" s="144"/>
      <c r="C223" s="198"/>
      <c r="D223" s="130">
        <f t="shared" ref="D223:U223" si="188">SUM(D192:D222)</f>
        <v>399</v>
      </c>
      <c r="E223" s="199">
        <f t="shared" si="188"/>
        <v>798000</v>
      </c>
      <c r="F223" s="130">
        <f t="shared" si="188"/>
        <v>606</v>
      </c>
      <c r="G223" s="200">
        <f t="shared" si="188"/>
        <v>909000</v>
      </c>
      <c r="H223" s="201">
        <f t="shared" si="188"/>
        <v>1155</v>
      </c>
      <c r="I223" s="202">
        <f t="shared" si="188"/>
        <v>1155000</v>
      </c>
      <c r="J223" s="199">
        <f t="shared" si="188"/>
        <v>0</v>
      </c>
      <c r="K223" s="199">
        <f t="shared" si="188"/>
        <v>0</v>
      </c>
      <c r="L223" s="199">
        <f t="shared" si="188"/>
        <v>550</v>
      </c>
      <c r="M223" s="199">
        <f t="shared" si="188"/>
        <v>550000</v>
      </c>
      <c r="N223" s="130">
        <f t="shared" si="188"/>
        <v>19</v>
      </c>
      <c r="O223" s="199">
        <f t="shared" si="188"/>
        <v>38000</v>
      </c>
      <c r="P223" s="130">
        <f t="shared" si="188"/>
        <v>17</v>
      </c>
      <c r="Q223" s="199">
        <f t="shared" si="188"/>
        <v>51000</v>
      </c>
      <c r="R223" s="199">
        <f t="shared" si="188"/>
        <v>360000</v>
      </c>
      <c r="S223" s="199">
        <f t="shared" si="188"/>
        <v>176000</v>
      </c>
      <c r="T223" s="199">
        <f t="shared" si="188"/>
        <v>1144000</v>
      </c>
      <c r="U223" s="203">
        <f t="shared" si="188"/>
        <v>5181000</v>
      </c>
      <c r="V223" s="5"/>
      <c r="W223" s="43"/>
      <c r="X223" s="43">
        <f t="shared" si="155"/>
        <v>2862000</v>
      </c>
      <c r="Y223" s="44">
        <f t="shared" si="156"/>
        <v>1680000</v>
      </c>
      <c r="Z223" s="44">
        <f t="shared" si="157"/>
        <v>89000</v>
      </c>
      <c r="AA223" s="2"/>
      <c r="AB223" s="2"/>
      <c r="AC223" s="2"/>
      <c r="AD223" s="2"/>
      <c r="AE223" s="2"/>
    </row>
    <row r="224" ht="15.75" customHeight="1">
      <c r="A224" s="52"/>
      <c r="B224" s="52"/>
      <c r="C224" s="52"/>
      <c r="D224" s="52"/>
      <c r="E224" s="52"/>
      <c r="F224" s="52"/>
      <c r="G224" s="5"/>
      <c r="H224" s="52"/>
      <c r="I224" s="52"/>
      <c r="J224" s="52"/>
      <c r="K224" s="52"/>
      <c r="L224" s="52"/>
      <c r="M224" s="5"/>
      <c r="N224" s="52"/>
      <c r="O224" s="52"/>
      <c r="P224" s="52"/>
      <c r="Q224" s="52"/>
      <c r="R224" s="5"/>
      <c r="S224" s="52"/>
      <c r="T224" s="52"/>
      <c r="U224" s="52"/>
      <c r="V224" s="52"/>
      <c r="W224" s="2"/>
      <c r="X224" s="2"/>
      <c r="Y224" s="2"/>
      <c r="Z224" s="2"/>
      <c r="AA224" s="2"/>
      <c r="AB224" s="2"/>
      <c r="AC224" s="2"/>
      <c r="AD224" s="2"/>
      <c r="AE224" s="2"/>
    </row>
    <row r="225" ht="15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85" t="s">
        <v>24</v>
      </c>
      <c r="S225" s="204"/>
      <c r="U225" s="52"/>
      <c r="V225" s="52"/>
      <c r="W225" s="2"/>
      <c r="X225" s="2"/>
      <c r="Y225" s="2"/>
      <c r="Z225" s="2"/>
      <c r="AA225" s="2"/>
      <c r="AB225" s="2"/>
      <c r="AC225" s="2"/>
      <c r="AD225" s="2"/>
      <c r="AE225" s="2"/>
    </row>
    <row r="226" ht="15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86"/>
      <c r="U226" s="5"/>
      <c r="V226" s="52"/>
      <c r="W226" s="2"/>
      <c r="X226" s="2"/>
      <c r="Y226" s="2"/>
      <c r="Z226" s="2"/>
      <c r="AA226" s="2"/>
      <c r="AB226" s="2"/>
      <c r="AC226" s="2"/>
      <c r="AD226" s="2"/>
      <c r="AE226" s="2"/>
    </row>
    <row r="227" ht="15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2"/>
      <c r="X227" s="2"/>
      <c r="Y227" s="2"/>
      <c r="Z227" s="2"/>
      <c r="AA227" s="2"/>
      <c r="AB227" s="2"/>
      <c r="AC227" s="2"/>
      <c r="AD227" s="2"/>
      <c r="AE227" s="2"/>
    </row>
    <row r="228" ht="15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2"/>
      <c r="X228" s="2"/>
      <c r="Y228" s="2"/>
      <c r="Z228" s="2"/>
      <c r="AA228" s="2"/>
      <c r="AB228" s="2"/>
      <c r="AC228" s="2"/>
      <c r="AD228" s="2"/>
      <c r="AE228" s="2"/>
    </row>
    <row r="229" ht="15.75" customHeight="1">
      <c r="A229" s="52"/>
      <c r="B229" s="52"/>
      <c r="C229" s="52"/>
      <c r="D229" s="52"/>
      <c r="E229" s="52"/>
      <c r="F229" s="5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2"/>
      <c r="X229" s="2"/>
      <c r="Y229" s="2"/>
      <c r="Z229" s="2"/>
      <c r="AA229" s="2"/>
      <c r="AB229" s="2"/>
      <c r="AC229" s="2"/>
      <c r="AD229" s="2"/>
      <c r="AE229" s="2"/>
    </row>
    <row r="230" ht="15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2"/>
      <c r="X230" s="2"/>
      <c r="Y230" s="2"/>
      <c r="Z230" s="2"/>
      <c r="AA230" s="2"/>
      <c r="AB230" s="2"/>
      <c r="AC230" s="2"/>
      <c r="AD230" s="2"/>
      <c r="AE230" s="2"/>
    </row>
    <row r="231" ht="15.75" customHeight="1">
      <c r="A231" s="1" t="s">
        <v>0</v>
      </c>
      <c r="W231" s="2"/>
      <c r="X231" s="2"/>
      <c r="Y231" s="2"/>
      <c r="Z231" s="2"/>
      <c r="AA231" s="2"/>
      <c r="AB231" s="2"/>
      <c r="AC231" s="2"/>
      <c r="AD231" s="2"/>
      <c r="AE231" s="2"/>
    </row>
    <row r="232" ht="15.75" customHeight="1">
      <c r="A232" s="1" t="s">
        <v>29</v>
      </c>
      <c r="W232" s="2"/>
      <c r="X232" s="2"/>
      <c r="Y232" s="2"/>
      <c r="Z232" s="2"/>
      <c r="AA232" s="2"/>
      <c r="AB232" s="2"/>
      <c r="AC232" s="2"/>
      <c r="AD232" s="2"/>
      <c r="AE232" s="2"/>
    </row>
    <row r="233" ht="15.75" customHeight="1">
      <c r="A233" s="4" t="str">
        <f>A187</f>
        <v>BULAN      : JANUARI 2021</v>
      </c>
      <c r="W233" s="2"/>
      <c r="X233" s="2"/>
      <c r="Y233" s="2"/>
      <c r="Z233" s="2"/>
      <c r="AA233" s="2"/>
      <c r="AB233" s="2"/>
      <c r="AC233" s="2"/>
      <c r="AD233" s="2"/>
      <c r="AE233" s="2"/>
    </row>
    <row r="234" ht="15.75" customHeight="1">
      <c r="A234" s="205"/>
      <c r="B234" s="205"/>
      <c r="C234" s="205"/>
      <c r="D234" s="206"/>
      <c r="E234" s="99"/>
      <c r="F234" s="100"/>
      <c r="G234" s="99"/>
      <c r="H234" s="99"/>
      <c r="I234" s="99"/>
      <c r="J234" s="100"/>
      <c r="K234" s="99"/>
      <c r="L234" s="99"/>
      <c r="M234" s="99"/>
      <c r="N234" s="100"/>
      <c r="O234" s="99"/>
      <c r="P234" s="99"/>
      <c r="Q234" s="99"/>
      <c r="R234" s="99"/>
      <c r="S234" s="99"/>
      <c r="T234" s="99"/>
      <c r="U234" s="99"/>
      <c r="V234" s="52"/>
      <c r="W234" s="2"/>
      <c r="X234" s="2"/>
      <c r="Y234" s="2"/>
      <c r="Z234" s="2"/>
      <c r="AA234" s="2"/>
      <c r="AB234" s="2"/>
      <c r="AC234" s="2"/>
      <c r="AD234" s="2"/>
      <c r="AE234" s="2"/>
    </row>
    <row r="235" ht="15.75" customHeight="1">
      <c r="A235" s="52"/>
      <c r="B235" s="52"/>
      <c r="C235" s="52"/>
      <c r="D235" s="52"/>
      <c r="E235" s="99"/>
      <c r="F235" s="100"/>
      <c r="G235" s="99"/>
      <c r="H235" s="99"/>
      <c r="I235" s="99"/>
      <c r="J235" s="100"/>
      <c r="K235" s="99"/>
      <c r="L235" s="99"/>
      <c r="M235" s="99"/>
      <c r="N235" s="100"/>
      <c r="O235" s="99"/>
      <c r="P235" s="99"/>
      <c r="Q235" s="99"/>
      <c r="R235" s="99"/>
      <c r="S235" s="99"/>
      <c r="T235" s="99"/>
      <c r="U235" s="99"/>
      <c r="V235" s="52"/>
      <c r="W235" s="2"/>
      <c r="X235" s="2"/>
      <c r="Y235" s="2"/>
      <c r="Z235" s="2"/>
      <c r="AA235" s="2"/>
      <c r="AB235" s="2"/>
      <c r="AC235" s="2"/>
      <c r="AD235" s="2"/>
      <c r="AE235" s="2"/>
    </row>
    <row r="236" ht="15.75" customHeight="1">
      <c r="A236" s="7" t="s">
        <v>3</v>
      </c>
      <c r="B236" s="8" t="s">
        <v>4</v>
      </c>
      <c r="C236" s="8" t="s">
        <v>5</v>
      </c>
      <c r="D236" s="9" t="s">
        <v>6</v>
      </c>
      <c r="E236" s="10"/>
      <c r="F236" s="9" t="s">
        <v>7</v>
      </c>
      <c r="G236" s="10"/>
      <c r="H236" s="11" t="s">
        <v>8</v>
      </c>
      <c r="I236" s="10"/>
      <c r="J236" s="9" t="s">
        <v>9</v>
      </c>
      <c r="K236" s="10"/>
      <c r="L236" s="11" t="s">
        <v>10</v>
      </c>
      <c r="M236" s="10"/>
      <c r="N236" s="12" t="s">
        <v>11</v>
      </c>
      <c r="O236" s="13"/>
      <c r="P236" s="13"/>
      <c r="Q236" s="14"/>
      <c r="R236" s="15" t="s">
        <v>12</v>
      </c>
      <c r="S236" s="15" t="s">
        <v>13</v>
      </c>
      <c r="T236" s="15" t="s">
        <v>14</v>
      </c>
      <c r="U236" s="8" t="s">
        <v>15</v>
      </c>
      <c r="V236" s="5"/>
      <c r="W236" s="2"/>
      <c r="X236" s="2"/>
      <c r="Y236" s="2"/>
      <c r="Z236" s="2"/>
      <c r="AA236" s="2"/>
      <c r="AB236" s="2"/>
      <c r="AC236" s="2"/>
      <c r="AD236" s="2"/>
      <c r="AE236" s="2"/>
    </row>
    <row r="237" ht="15.75" customHeight="1">
      <c r="A237" s="16"/>
      <c r="B237" s="17"/>
      <c r="C237" s="17"/>
      <c r="D237" s="18"/>
      <c r="E237" s="19"/>
      <c r="F237" s="18"/>
      <c r="G237" s="19"/>
      <c r="H237" s="18"/>
      <c r="I237" s="19"/>
      <c r="J237" s="18"/>
      <c r="K237" s="19"/>
      <c r="L237" s="18"/>
      <c r="M237" s="19"/>
      <c r="N237" s="20" t="s">
        <v>16</v>
      </c>
      <c r="O237" s="21"/>
      <c r="P237" s="20" t="s">
        <v>17</v>
      </c>
      <c r="Q237" s="21"/>
      <c r="R237" s="22"/>
      <c r="S237" s="22"/>
      <c r="T237" s="22"/>
      <c r="U237" s="23"/>
      <c r="V237" s="5"/>
      <c r="W237" s="2"/>
      <c r="X237" s="24" t="s">
        <v>18</v>
      </c>
      <c r="Y237" s="24" t="s">
        <v>19</v>
      </c>
      <c r="Z237" s="24" t="s">
        <v>20</v>
      </c>
      <c r="AA237" s="2"/>
      <c r="AB237" s="2"/>
      <c r="AC237" s="2"/>
      <c r="AD237" s="2"/>
      <c r="AE237" s="2"/>
    </row>
    <row r="238" ht="15.75" customHeight="1">
      <c r="A238" s="25"/>
      <c r="B238" s="26"/>
      <c r="C238" s="26"/>
      <c r="D238" s="27" t="s">
        <v>21</v>
      </c>
      <c r="E238" s="27" t="s">
        <v>22</v>
      </c>
      <c r="F238" s="27" t="s">
        <v>21</v>
      </c>
      <c r="G238" s="27" t="s">
        <v>22</v>
      </c>
      <c r="H238" s="27" t="s">
        <v>21</v>
      </c>
      <c r="I238" s="27" t="s">
        <v>22</v>
      </c>
      <c r="J238" s="27" t="s">
        <v>21</v>
      </c>
      <c r="K238" s="28" t="s">
        <v>22</v>
      </c>
      <c r="L238" s="27" t="s">
        <v>21</v>
      </c>
      <c r="M238" s="27" t="s">
        <v>22</v>
      </c>
      <c r="N238" s="27" t="s">
        <v>21</v>
      </c>
      <c r="O238" s="27" t="s">
        <v>22</v>
      </c>
      <c r="P238" s="27" t="s">
        <v>21</v>
      </c>
      <c r="Q238" s="27" t="s">
        <v>22</v>
      </c>
      <c r="R238" s="27" t="s">
        <v>22</v>
      </c>
      <c r="S238" s="29" t="s">
        <v>22</v>
      </c>
      <c r="T238" s="29" t="s">
        <v>22</v>
      </c>
      <c r="U238" s="30" t="s">
        <v>22</v>
      </c>
      <c r="V238" s="5"/>
      <c r="W238" s="2"/>
      <c r="X238" s="31"/>
      <c r="Y238" s="31"/>
      <c r="Z238" s="31"/>
      <c r="AA238" s="2"/>
      <c r="AB238" s="2"/>
      <c r="AC238" s="2"/>
      <c r="AD238" s="2"/>
      <c r="AE238" s="2"/>
    </row>
    <row r="239" ht="15.75" customHeight="1">
      <c r="A239" s="32">
        <f t="shared" ref="A239:B239" si="189">A192</f>
        <v>1</v>
      </c>
      <c r="B239" s="33">
        <f t="shared" si="189"/>
        <v>44197</v>
      </c>
      <c r="C239" s="34" t="str">
        <f t="shared" ref="C239:C267" si="191">C200</f>
        <v/>
      </c>
      <c r="D239" s="152">
        <v>0.0</v>
      </c>
      <c r="E239" s="153"/>
      <c r="F239" s="101">
        <f t="shared" ref="F239:F269" si="192">G239/1500</f>
        <v>1</v>
      </c>
      <c r="G239" s="36">
        <v>1500.0</v>
      </c>
      <c r="H239" s="101">
        <f t="shared" ref="H239:H269" si="193">I239/1000</f>
        <v>16</v>
      </c>
      <c r="I239" s="36">
        <v>16000.0</v>
      </c>
      <c r="J239" s="101">
        <f t="shared" ref="J239:J269" si="194">K239/500</f>
        <v>15</v>
      </c>
      <c r="K239" s="36">
        <v>7500.0</v>
      </c>
      <c r="L239" s="101">
        <f t="shared" ref="L239:L268" si="195">M239/1000</f>
        <v>0</v>
      </c>
      <c r="M239" s="40"/>
      <c r="N239" s="101">
        <f t="shared" ref="N239:N269" si="196">O239/2000</f>
        <v>2</v>
      </c>
      <c r="O239" s="40">
        <v>4000.0</v>
      </c>
      <c r="P239" s="101">
        <f t="shared" ref="P239:P269" si="197">Q239/3000</f>
        <v>2</v>
      </c>
      <c r="Q239" s="36">
        <v>6000.0</v>
      </c>
      <c r="R239" s="89"/>
      <c r="S239" s="103"/>
      <c r="T239" s="40">
        <v>25000.0</v>
      </c>
      <c r="U239" s="90">
        <f t="shared" ref="U239:U257" si="198">E239+I239+G239+K239+O239+Q239+R239+S239+T239</f>
        <v>60000</v>
      </c>
      <c r="V239" s="5"/>
      <c r="W239" s="2"/>
      <c r="X239" s="43">
        <f t="shared" ref="X239:X270" si="199">G239+I239+K239</f>
        <v>25000</v>
      </c>
      <c r="Y239" s="44">
        <f t="shared" ref="Y239:Y270" si="200">R239+S239+T239</f>
        <v>25000</v>
      </c>
      <c r="Z239" s="44">
        <f t="shared" ref="Z239:Z270" si="201">O239+Q239</f>
        <v>10000</v>
      </c>
      <c r="AA239" s="2"/>
      <c r="AB239" s="2"/>
      <c r="AC239" s="2"/>
      <c r="AD239" s="2"/>
      <c r="AE239" s="2"/>
    </row>
    <row r="240" ht="15.75" customHeight="1">
      <c r="A240" s="45">
        <f t="shared" ref="A240:B240" si="190">A193</f>
        <v>2</v>
      </c>
      <c r="B240" s="33">
        <f t="shared" si="190"/>
        <v>44198</v>
      </c>
      <c r="C240" s="46" t="str">
        <f t="shared" si="191"/>
        <v/>
      </c>
      <c r="D240" s="207">
        <v>0.0</v>
      </c>
      <c r="E240" s="154"/>
      <c r="F240" s="101">
        <f t="shared" si="192"/>
        <v>1</v>
      </c>
      <c r="G240" s="47">
        <v>1500.0</v>
      </c>
      <c r="H240" s="101">
        <f t="shared" si="193"/>
        <v>22</v>
      </c>
      <c r="I240" s="47">
        <v>22000.0</v>
      </c>
      <c r="J240" s="101">
        <f t="shared" si="194"/>
        <v>20</v>
      </c>
      <c r="K240" s="47">
        <v>10000.0</v>
      </c>
      <c r="L240" s="101">
        <f t="shared" si="195"/>
        <v>0</v>
      </c>
      <c r="M240" s="50"/>
      <c r="N240" s="101">
        <f t="shared" si="196"/>
        <v>2</v>
      </c>
      <c r="O240" s="50">
        <v>4000.0</v>
      </c>
      <c r="P240" s="101">
        <f t="shared" si="197"/>
        <v>2</v>
      </c>
      <c r="Q240" s="47">
        <v>6000.0</v>
      </c>
      <c r="R240" s="91"/>
      <c r="S240" s="104"/>
      <c r="T240" s="50">
        <v>45000.0</v>
      </c>
      <c r="U240" s="90">
        <f t="shared" si="198"/>
        <v>88500</v>
      </c>
      <c r="V240" s="5"/>
      <c r="W240" s="2"/>
      <c r="X240" s="43">
        <f t="shared" si="199"/>
        <v>33500</v>
      </c>
      <c r="Y240" s="44">
        <f t="shared" si="200"/>
        <v>45000</v>
      </c>
      <c r="Z240" s="44">
        <f t="shared" si="201"/>
        <v>10000</v>
      </c>
      <c r="AA240" s="2"/>
      <c r="AB240" s="2"/>
      <c r="AC240" s="2"/>
      <c r="AD240" s="2"/>
      <c r="AE240" s="2"/>
    </row>
    <row r="241" ht="15.75" customHeight="1">
      <c r="A241" s="32">
        <f t="shared" ref="A241:B241" si="202">A194</f>
        <v>3</v>
      </c>
      <c r="B241" s="33">
        <f t="shared" si="202"/>
        <v>44199</v>
      </c>
      <c r="C241" s="46" t="str">
        <f t="shared" si="191"/>
        <v/>
      </c>
      <c r="D241" s="207">
        <v>0.0</v>
      </c>
      <c r="E241" s="154"/>
      <c r="F241" s="101">
        <f t="shared" si="192"/>
        <v>1</v>
      </c>
      <c r="G241" s="47">
        <v>1500.0</v>
      </c>
      <c r="H241" s="101">
        <f t="shared" si="193"/>
        <v>20</v>
      </c>
      <c r="I241" s="47">
        <v>20000.0</v>
      </c>
      <c r="J241" s="101">
        <f t="shared" si="194"/>
        <v>21</v>
      </c>
      <c r="K241" s="47">
        <v>10500.0</v>
      </c>
      <c r="L241" s="101">
        <f t="shared" si="195"/>
        <v>0</v>
      </c>
      <c r="M241" s="50"/>
      <c r="N241" s="101">
        <f t="shared" si="196"/>
        <v>2</v>
      </c>
      <c r="O241" s="50">
        <v>4000.0</v>
      </c>
      <c r="P241" s="101">
        <f t="shared" si="197"/>
        <v>2</v>
      </c>
      <c r="Q241" s="47">
        <v>6000.0</v>
      </c>
      <c r="R241" s="91"/>
      <c r="S241" s="104"/>
      <c r="T241" s="50">
        <v>50000.0</v>
      </c>
      <c r="U241" s="90">
        <f t="shared" si="198"/>
        <v>92000</v>
      </c>
      <c r="V241" s="5"/>
      <c r="W241" s="2"/>
      <c r="X241" s="43">
        <f t="shared" si="199"/>
        <v>32000</v>
      </c>
      <c r="Y241" s="44">
        <f t="shared" si="200"/>
        <v>50000</v>
      </c>
      <c r="Z241" s="44">
        <f t="shared" si="201"/>
        <v>10000</v>
      </c>
      <c r="AA241" s="2"/>
      <c r="AB241" s="2"/>
      <c r="AC241" s="2"/>
      <c r="AD241" s="2"/>
      <c r="AE241" s="2"/>
    </row>
    <row r="242" ht="15.75" customHeight="1">
      <c r="A242" s="45">
        <f t="shared" ref="A242:B242" si="203">A195</f>
        <v>4</v>
      </c>
      <c r="B242" s="33">
        <f t="shared" si="203"/>
        <v>44200</v>
      </c>
      <c r="C242" s="46" t="str">
        <f t="shared" si="191"/>
        <v/>
      </c>
      <c r="D242" s="207">
        <v>0.0</v>
      </c>
      <c r="E242" s="154"/>
      <c r="F242" s="101">
        <f t="shared" si="192"/>
        <v>2</v>
      </c>
      <c r="G242" s="47">
        <v>3000.0</v>
      </c>
      <c r="H242" s="101">
        <f t="shared" si="193"/>
        <v>25</v>
      </c>
      <c r="I242" s="47">
        <v>25000.0</v>
      </c>
      <c r="J242" s="101">
        <f t="shared" si="194"/>
        <v>24</v>
      </c>
      <c r="K242" s="47">
        <v>12000.0</v>
      </c>
      <c r="L242" s="101">
        <f t="shared" si="195"/>
        <v>0</v>
      </c>
      <c r="M242" s="50"/>
      <c r="N242" s="101">
        <f t="shared" si="196"/>
        <v>2</v>
      </c>
      <c r="O242" s="50">
        <v>4000.0</v>
      </c>
      <c r="P242" s="101">
        <f t="shared" si="197"/>
        <v>2</v>
      </c>
      <c r="Q242" s="47">
        <v>6000.0</v>
      </c>
      <c r="R242" s="91"/>
      <c r="S242" s="104"/>
      <c r="T242" s="50">
        <v>55000.0</v>
      </c>
      <c r="U242" s="90">
        <f t="shared" si="198"/>
        <v>105000</v>
      </c>
      <c r="V242" s="5"/>
      <c r="W242" s="2"/>
      <c r="X242" s="43">
        <f t="shared" si="199"/>
        <v>40000</v>
      </c>
      <c r="Y242" s="44">
        <f t="shared" si="200"/>
        <v>55000</v>
      </c>
      <c r="Z242" s="44">
        <f t="shared" si="201"/>
        <v>10000</v>
      </c>
      <c r="AA242" s="2"/>
      <c r="AB242" s="2"/>
      <c r="AC242" s="2"/>
      <c r="AD242" s="2"/>
      <c r="AE242" s="2"/>
    </row>
    <row r="243" ht="15.75" customHeight="1">
      <c r="A243" s="32">
        <f t="shared" ref="A243:B243" si="204">A196</f>
        <v>5</v>
      </c>
      <c r="B243" s="33">
        <f t="shared" si="204"/>
        <v>44201</v>
      </c>
      <c r="C243" s="46" t="str">
        <f t="shared" si="191"/>
        <v/>
      </c>
      <c r="D243" s="207">
        <v>0.0</v>
      </c>
      <c r="E243" s="154"/>
      <c r="F243" s="101">
        <f t="shared" si="192"/>
        <v>1</v>
      </c>
      <c r="G243" s="47">
        <v>1500.0</v>
      </c>
      <c r="H243" s="101">
        <f t="shared" si="193"/>
        <v>24</v>
      </c>
      <c r="I243" s="47">
        <v>24000.0</v>
      </c>
      <c r="J243" s="101">
        <f t="shared" si="194"/>
        <v>25</v>
      </c>
      <c r="K243" s="47">
        <v>12500.0</v>
      </c>
      <c r="L243" s="101">
        <f t="shared" si="195"/>
        <v>0</v>
      </c>
      <c r="M243" s="50"/>
      <c r="N243" s="101">
        <f t="shared" si="196"/>
        <v>2</v>
      </c>
      <c r="O243" s="50">
        <v>4000.0</v>
      </c>
      <c r="P243" s="101">
        <f t="shared" si="197"/>
        <v>11</v>
      </c>
      <c r="Q243" s="47">
        <v>33000.0</v>
      </c>
      <c r="R243" s="91"/>
      <c r="S243" s="104"/>
      <c r="T243" s="50">
        <v>40000.0</v>
      </c>
      <c r="U243" s="90">
        <f t="shared" si="198"/>
        <v>115000</v>
      </c>
      <c r="V243" s="5"/>
      <c r="W243" s="2"/>
      <c r="X243" s="43">
        <f t="shared" si="199"/>
        <v>38000</v>
      </c>
      <c r="Y243" s="44">
        <f t="shared" si="200"/>
        <v>40000</v>
      </c>
      <c r="Z243" s="44">
        <f t="shared" si="201"/>
        <v>37000</v>
      </c>
      <c r="AA243" s="2"/>
      <c r="AB243" s="2"/>
      <c r="AC243" s="2"/>
      <c r="AD243" s="2"/>
      <c r="AE243" s="2"/>
    </row>
    <row r="244" ht="15.75" customHeight="1">
      <c r="A244" s="45">
        <f t="shared" ref="A244:B244" si="205">A197</f>
        <v>6</v>
      </c>
      <c r="B244" s="33">
        <f t="shared" si="205"/>
        <v>44202</v>
      </c>
      <c r="C244" s="46" t="str">
        <f t="shared" si="191"/>
        <v/>
      </c>
      <c r="D244" s="207">
        <v>0.0</v>
      </c>
      <c r="E244" s="154"/>
      <c r="F244" s="101">
        <f t="shared" si="192"/>
        <v>2</v>
      </c>
      <c r="G244" s="47">
        <v>3000.0</v>
      </c>
      <c r="H244" s="101">
        <f t="shared" si="193"/>
        <v>24</v>
      </c>
      <c r="I244" s="47">
        <v>24000.0</v>
      </c>
      <c r="J244" s="101">
        <f t="shared" si="194"/>
        <v>24</v>
      </c>
      <c r="K244" s="47">
        <v>12000.0</v>
      </c>
      <c r="L244" s="101">
        <f t="shared" si="195"/>
        <v>0</v>
      </c>
      <c r="M244" s="50"/>
      <c r="N244" s="101">
        <f t="shared" si="196"/>
        <v>2</v>
      </c>
      <c r="O244" s="50">
        <v>4000.0</v>
      </c>
      <c r="P244" s="101">
        <f t="shared" si="197"/>
        <v>12</v>
      </c>
      <c r="Q244" s="47">
        <v>36000.0</v>
      </c>
      <c r="R244" s="91"/>
      <c r="S244" s="104"/>
      <c r="T244" s="50">
        <v>50000.0</v>
      </c>
      <c r="U244" s="90">
        <f t="shared" si="198"/>
        <v>129000</v>
      </c>
      <c r="V244" s="5"/>
      <c r="W244" s="2"/>
      <c r="X244" s="43">
        <f t="shared" si="199"/>
        <v>39000</v>
      </c>
      <c r="Y244" s="44">
        <f t="shared" si="200"/>
        <v>50000</v>
      </c>
      <c r="Z244" s="44">
        <f t="shared" si="201"/>
        <v>40000</v>
      </c>
      <c r="AA244" s="2"/>
      <c r="AB244" s="2"/>
      <c r="AC244" s="2"/>
      <c r="AD244" s="2"/>
      <c r="AE244" s="2"/>
    </row>
    <row r="245" ht="15.75" customHeight="1">
      <c r="A245" s="32">
        <f t="shared" ref="A245:B245" si="206">A198</f>
        <v>7</v>
      </c>
      <c r="B245" s="33">
        <f t="shared" si="206"/>
        <v>44203</v>
      </c>
      <c r="C245" s="46" t="str">
        <f t="shared" si="191"/>
        <v/>
      </c>
      <c r="D245" s="207">
        <v>0.0</v>
      </c>
      <c r="E245" s="154"/>
      <c r="F245" s="101">
        <f t="shared" si="192"/>
        <v>1</v>
      </c>
      <c r="G245" s="47">
        <v>1500.0</v>
      </c>
      <c r="H245" s="101">
        <f t="shared" si="193"/>
        <v>24</v>
      </c>
      <c r="I245" s="47">
        <v>24000.0</v>
      </c>
      <c r="J245" s="101">
        <f t="shared" si="194"/>
        <v>25</v>
      </c>
      <c r="K245" s="47">
        <v>12500.0</v>
      </c>
      <c r="L245" s="101">
        <f t="shared" si="195"/>
        <v>0</v>
      </c>
      <c r="M245" s="50"/>
      <c r="N245" s="101">
        <f t="shared" si="196"/>
        <v>2</v>
      </c>
      <c r="O245" s="50">
        <v>4000.0</v>
      </c>
      <c r="P245" s="101">
        <f t="shared" si="197"/>
        <v>13</v>
      </c>
      <c r="Q245" s="47">
        <v>39000.0</v>
      </c>
      <c r="R245" s="91"/>
      <c r="S245" s="104"/>
      <c r="T245" s="50">
        <v>50000.0</v>
      </c>
      <c r="U245" s="90">
        <f t="shared" si="198"/>
        <v>131000</v>
      </c>
      <c r="V245" s="5"/>
      <c r="W245" s="2"/>
      <c r="X245" s="43">
        <f t="shared" si="199"/>
        <v>38000</v>
      </c>
      <c r="Y245" s="44">
        <f t="shared" si="200"/>
        <v>50000</v>
      </c>
      <c r="Z245" s="44">
        <f t="shared" si="201"/>
        <v>43000</v>
      </c>
      <c r="AA245" s="2"/>
      <c r="AB245" s="2"/>
      <c r="AC245" s="2"/>
      <c r="AD245" s="2"/>
      <c r="AE245" s="2"/>
    </row>
    <row r="246" ht="15.75" customHeight="1">
      <c r="A246" s="45">
        <f t="shared" ref="A246:B246" si="207">A199</f>
        <v>8</v>
      </c>
      <c r="B246" s="33">
        <f t="shared" si="207"/>
        <v>44204</v>
      </c>
      <c r="C246" s="46" t="str">
        <f t="shared" si="191"/>
        <v/>
      </c>
      <c r="D246" s="207">
        <v>0.0</v>
      </c>
      <c r="E246" s="154"/>
      <c r="F246" s="101">
        <f t="shared" si="192"/>
        <v>1</v>
      </c>
      <c r="G246" s="47">
        <v>1500.0</v>
      </c>
      <c r="H246" s="101">
        <f t="shared" si="193"/>
        <v>22</v>
      </c>
      <c r="I246" s="47">
        <v>22000.0</v>
      </c>
      <c r="J246" s="101">
        <f t="shared" si="194"/>
        <v>24</v>
      </c>
      <c r="K246" s="47">
        <v>12000.0</v>
      </c>
      <c r="L246" s="101">
        <f t="shared" si="195"/>
        <v>0</v>
      </c>
      <c r="M246" s="50"/>
      <c r="N246" s="101">
        <f t="shared" si="196"/>
        <v>2</v>
      </c>
      <c r="O246" s="50">
        <v>4000.0</v>
      </c>
      <c r="P246" s="101">
        <f t="shared" si="197"/>
        <v>10</v>
      </c>
      <c r="Q246" s="47">
        <v>30000.0</v>
      </c>
      <c r="R246" s="91"/>
      <c r="S246" s="104"/>
      <c r="T246" s="50">
        <v>35000.0</v>
      </c>
      <c r="U246" s="90">
        <f t="shared" si="198"/>
        <v>104500</v>
      </c>
      <c r="V246" s="5"/>
      <c r="W246" s="2"/>
      <c r="X246" s="43">
        <f t="shared" si="199"/>
        <v>35500</v>
      </c>
      <c r="Y246" s="44">
        <f t="shared" si="200"/>
        <v>35000</v>
      </c>
      <c r="Z246" s="44">
        <f t="shared" si="201"/>
        <v>34000</v>
      </c>
      <c r="AA246" s="2"/>
      <c r="AB246" s="2"/>
      <c r="AC246" s="2"/>
      <c r="AD246" s="2"/>
      <c r="AE246" s="2"/>
    </row>
    <row r="247" ht="15.75" customHeight="1">
      <c r="A247" s="32">
        <f t="shared" ref="A247:B247" si="208">A200</f>
        <v>9</v>
      </c>
      <c r="B247" s="33">
        <f t="shared" si="208"/>
        <v>44205</v>
      </c>
      <c r="C247" s="46" t="str">
        <f t="shared" si="191"/>
        <v/>
      </c>
      <c r="D247" s="207">
        <v>0.0</v>
      </c>
      <c r="E247" s="154"/>
      <c r="F247" s="101">
        <f t="shared" si="192"/>
        <v>1</v>
      </c>
      <c r="G247" s="47">
        <v>1500.0</v>
      </c>
      <c r="H247" s="101">
        <f t="shared" si="193"/>
        <v>26</v>
      </c>
      <c r="I247" s="47">
        <v>26000.0</v>
      </c>
      <c r="J247" s="101">
        <f t="shared" si="194"/>
        <v>25</v>
      </c>
      <c r="K247" s="47">
        <v>12500.0</v>
      </c>
      <c r="L247" s="101">
        <f t="shared" si="195"/>
        <v>0</v>
      </c>
      <c r="M247" s="50"/>
      <c r="N247" s="101">
        <f t="shared" si="196"/>
        <v>2</v>
      </c>
      <c r="O247" s="50">
        <v>4000.0</v>
      </c>
      <c r="P247" s="101">
        <f t="shared" si="197"/>
        <v>2</v>
      </c>
      <c r="Q247" s="47">
        <v>6000.0</v>
      </c>
      <c r="R247" s="91"/>
      <c r="S247" s="104"/>
      <c r="T247" s="50">
        <v>50000.0</v>
      </c>
      <c r="U247" s="90">
        <f t="shared" si="198"/>
        <v>100000</v>
      </c>
      <c r="V247" s="5"/>
      <c r="W247" s="2"/>
      <c r="X247" s="43">
        <f t="shared" si="199"/>
        <v>40000</v>
      </c>
      <c r="Y247" s="44">
        <f t="shared" si="200"/>
        <v>50000</v>
      </c>
      <c r="Z247" s="44">
        <f t="shared" si="201"/>
        <v>10000</v>
      </c>
      <c r="AA247" s="2"/>
      <c r="AB247" s="2"/>
      <c r="AC247" s="2"/>
      <c r="AD247" s="2"/>
      <c r="AE247" s="2"/>
    </row>
    <row r="248" ht="15.75" customHeight="1">
      <c r="A248" s="45">
        <f t="shared" ref="A248:B248" si="209">A201</f>
        <v>10</v>
      </c>
      <c r="B248" s="33">
        <f t="shared" si="209"/>
        <v>44206</v>
      </c>
      <c r="C248" s="46" t="str">
        <f t="shared" si="191"/>
        <v/>
      </c>
      <c r="D248" s="207">
        <v>0.0</v>
      </c>
      <c r="E248" s="154"/>
      <c r="F248" s="101">
        <f t="shared" si="192"/>
        <v>1</v>
      </c>
      <c r="G248" s="47">
        <v>1500.0</v>
      </c>
      <c r="H248" s="101">
        <f t="shared" si="193"/>
        <v>24</v>
      </c>
      <c r="I248" s="47">
        <v>24000.0</v>
      </c>
      <c r="J248" s="101">
        <f t="shared" si="194"/>
        <v>24</v>
      </c>
      <c r="K248" s="47">
        <v>12000.0</v>
      </c>
      <c r="L248" s="101">
        <f t="shared" si="195"/>
        <v>0</v>
      </c>
      <c r="M248" s="50"/>
      <c r="N248" s="101">
        <f t="shared" si="196"/>
        <v>2</v>
      </c>
      <c r="O248" s="50">
        <v>4000.0</v>
      </c>
      <c r="P248" s="101">
        <f t="shared" si="197"/>
        <v>2</v>
      </c>
      <c r="Q248" s="47">
        <v>6000.0</v>
      </c>
      <c r="R248" s="91"/>
      <c r="S248" s="104"/>
      <c r="T248" s="50">
        <v>50000.0</v>
      </c>
      <c r="U248" s="90">
        <f t="shared" si="198"/>
        <v>97500</v>
      </c>
      <c r="V248" s="5"/>
      <c r="W248" s="53"/>
      <c r="X248" s="43">
        <f t="shared" si="199"/>
        <v>37500</v>
      </c>
      <c r="Y248" s="44">
        <f t="shared" si="200"/>
        <v>50000</v>
      </c>
      <c r="Z248" s="44">
        <f t="shared" si="201"/>
        <v>10000</v>
      </c>
      <c r="AA248" s="53"/>
      <c r="AB248" s="53"/>
      <c r="AC248" s="53"/>
      <c r="AD248" s="53"/>
      <c r="AE248" s="53"/>
      <c r="AF248" s="54"/>
      <c r="AG248" s="54"/>
      <c r="AH248" s="54"/>
    </row>
    <row r="249" ht="15.75" customHeight="1">
      <c r="A249" s="32">
        <f t="shared" ref="A249:B249" si="210">A202</f>
        <v>11</v>
      </c>
      <c r="B249" s="33">
        <f t="shared" si="210"/>
        <v>44207</v>
      </c>
      <c r="C249" s="46" t="str">
        <f t="shared" si="191"/>
        <v/>
      </c>
      <c r="D249" s="207">
        <v>0.0</v>
      </c>
      <c r="E249" s="154"/>
      <c r="F249" s="101">
        <f t="shared" si="192"/>
        <v>1</v>
      </c>
      <c r="G249" s="47">
        <v>1500.0</v>
      </c>
      <c r="H249" s="101">
        <f t="shared" si="193"/>
        <v>25</v>
      </c>
      <c r="I249" s="47">
        <v>25000.0</v>
      </c>
      <c r="J249" s="101">
        <f t="shared" si="194"/>
        <v>24</v>
      </c>
      <c r="K249" s="47">
        <v>12000.0</v>
      </c>
      <c r="L249" s="101">
        <f t="shared" si="195"/>
        <v>0</v>
      </c>
      <c r="M249" s="50"/>
      <c r="N249" s="101">
        <f t="shared" si="196"/>
        <v>2</v>
      </c>
      <c r="O249" s="50">
        <v>4000.0</v>
      </c>
      <c r="P249" s="101">
        <f t="shared" si="197"/>
        <v>10</v>
      </c>
      <c r="Q249" s="47">
        <v>30000.0</v>
      </c>
      <c r="R249" s="91"/>
      <c r="S249" s="104"/>
      <c r="T249" s="50">
        <v>50000.0</v>
      </c>
      <c r="U249" s="90">
        <f t="shared" si="198"/>
        <v>122500</v>
      </c>
      <c r="V249" s="5"/>
      <c r="W249" s="2"/>
      <c r="X249" s="43">
        <f t="shared" si="199"/>
        <v>38500</v>
      </c>
      <c r="Y249" s="44">
        <f t="shared" si="200"/>
        <v>50000</v>
      </c>
      <c r="Z249" s="44">
        <f t="shared" si="201"/>
        <v>34000</v>
      </c>
      <c r="AA249" s="2"/>
      <c r="AB249" s="2"/>
      <c r="AC249" s="2"/>
      <c r="AD249" s="2"/>
      <c r="AE249" s="2"/>
    </row>
    <row r="250" ht="15.75" customHeight="1">
      <c r="A250" s="45">
        <f t="shared" ref="A250:B250" si="211">A203</f>
        <v>12</v>
      </c>
      <c r="B250" s="33">
        <f t="shared" si="211"/>
        <v>44208</v>
      </c>
      <c r="C250" s="46" t="str">
        <f t="shared" si="191"/>
        <v/>
      </c>
      <c r="D250" s="207">
        <v>0.0</v>
      </c>
      <c r="E250" s="154"/>
      <c r="F250" s="101">
        <f t="shared" si="192"/>
        <v>1</v>
      </c>
      <c r="G250" s="47">
        <v>1500.0</v>
      </c>
      <c r="H250" s="101">
        <f t="shared" si="193"/>
        <v>26</v>
      </c>
      <c r="I250" s="47">
        <v>26000.0</v>
      </c>
      <c r="J250" s="101">
        <f t="shared" si="194"/>
        <v>25</v>
      </c>
      <c r="K250" s="47">
        <v>12500.0</v>
      </c>
      <c r="L250" s="101">
        <f t="shared" si="195"/>
        <v>0</v>
      </c>
      <c r="M250" s="50"/>
      <c r="N250" s="101">
        <f t="shared" si="196"/>
        <v>2</v>
      </c>
      <c r="O250" s="50">
        <v>4000.0</v>
      </c>
      <c r="P250" s="101">
        <f t="shared" si="197"/>
        <v>5</v>
      </c>
      <c r="Q250" s="47">
        <v>15000.0</v>
      </c>
      <c r="R250" s="91"/>
      <c r="S250" s="104"/>
      <c r="T250" s="50">
        <v>50000.0</v>
      </c>
      <c r="U250" s="90">
        <f t="shared" si="198"/>
        <v>109000</v>
      </c>
      <c r="V250" s="5"/>
      <c r="W250" s="2"/>
      <c r="X250" s="43">
        <f t="shared" si="199"/>
        <v>40000</v>
      </c>
      <c r="Y250" s="44">
        <f t="shared" si="200"/>
        <v>50000</v>
      </c>
      <c r="Z250" s="44">
        <f t="shared" si="201"/>
        <v>19000</v>
      </c>
      <c r="AA250" s="2"/>
      <c r="AB250" s="2"/>
      <c r="AC250" s="2"/>
      <c r="AD250" s="2"/>
      <c r="AE250" s="2"/>
    </row>
    <row r="251" ht="15.75" customHeight="1">
      <c r="A251" s="32">
        <f t="shared" ref="A251:B251" si="212">A204</f>
        <v>13</v>
      </c>
      <c r="B251" s="33">
        <f t="shared" si="212"/>
        <v>44209</v>
      </c>
      <c r="C251" s="46" t="str">
        <f t="shared" si="191"/>
        <v/>
      </c>
      <c r="D251" s="207">
        <v>0.0</v>
      </c>
      <c r="E251" s="154"/>
      <c r="F251" s="101">
        <f t="shared" si="192"/>
        <v>1</v>
      </c>
      <c r="G251" s="47">
        <v>1500.0</v>
      </c>
      <c r="H251" s="101">
        <f t="shared" si="193"/>
        <v>24</v>
      </c>
      <c r="I251" s="47">
        <v>24000.0</v>
      </c>
      <c r="J251" s="101">
        <f t="shared" si="194"/>
        <v>25</v>
      </c>
      <c r="K251" s="47">
        <v>12500.0</v>
      </c>
      <c r="L251" s="101">
        <f t="shared" si="195"/>
        <v>0</v>
      </c>
      <c r="M251" s="50"/>
      <c r="N251" s="101">
        <f t="shared" si="196"/>
        <v>2</v>
      </c>
      <c r="O251" s="50">
        <v>4000.0</v>
      </c>
      <c r="P251" s="101">
        <f t="shared" si="197"/>
        <v>10</v>
      </c>
      <c r="Q251" s="47">
        <v>30000.0</v>
      </c>
      <c r="R251" s="91"/>
      <c r="S251" s="104"/>
      <c r="T251" s="50">
        <v>45000.0</v>
      </c>
      <c r="U251" s="90">
        <f t="shared" si="198"/>
        <v>117000</v>
      </c>
      <c r="V251" s="5"/>
      <c r="W251" s="2"/>
      <c r="X251" s="43">
        <f t="shared" si="199"/>
        <v>38000</v>
      </c>
      <c r="Y251" s="44">
        <f t="shared" si="200"/>
        <v>45000</v>
      </c>
      <c r="Z251" s="44">
        <f t="shared" si="201"/>
        <v>34000</v>
      </c>
      <c r="AA251" s="2"/>
      <c r="AB251" s="2"/>
      <c r="AC251" s="2"/>
      <c r="AD251" s="2"/>
      <c r="AE251" s="2"/>
    </row>
    <row r="252" ht="15.75" customHeight="1">
      <c r="A252" s="45">
        <f t="shared" ref="A252:B252" si="213">A205</f>
        <v>14</v>
      </c>
      <c r="B252" s="33">
        <f t="shared" si="213"/>
        <v>44210</v>
      </c>
      <c r="C252" s="46" t="str">
        <f t="shared" si="191"/>
        <v/>
      </c>
      <c r="D252" s="207">
        <v>0.0</v>
      </c>
      <c r="E252" s="154"/>
      <c r="F252" s="101">
        <f t="shared" si="192"/>
        <v>1</v>
      </c>
      <c r="G252" s="47">
        <v>1500.0</v>
      </c>
      <c r="H252" s="101">
        <f t="shared" si="193"/>
        <v>25</v>
      </c>
      <c r="I252" s="47">
        <v>25000.0</v>
      </c>
      <c r="J252" s="101">
        <f t="shared" si="194"/>
        <v>25</v>
      </c>
      <c r="K252" s="47">
        <v>12500.0</v>
      </c>
      <c r="L252" s="101">
        <f t="shared" si="195"/>
        <v>0</v>
      </c>
      <c r="M252" s="50"/>
      <c r="N252" s="101">
        <f t="shared" si="196"/>
        <v>2</v>
      </c>
      <c r="O252" s="50">
        <v>4000.0</v>
      </c>
      <c r="P252" s="101">
        <f t="shared" si="197"/>
        <v>15</v>
      </c>
      <c r="Q252" s="47">
        <v>45000.0</v>
      </c>
      <c r="R252" s="91"/>
      <c r="S252" s="104"/>
      <c r="T252" s="50">
        <v>45000.0</v>
      </c>
      <c r="U252" s="90">
        <f t="shared" si="198"/>
        <v>133000</v>
      </c>
      <c r="V252" s="5"/>
      <c r="W252" s="2"/>
      <c r="X252" s="43">
        <f t="shared" si="199"/>
        <v>39000</v>
      </c>
      <c r="Y252" s="44">
        <f t="shared" si="200"/>
        <v>45000</v>
      </c>
      <c r="Z252" s="44">
        <f t="shared" si="201"/>
        <v>49000</v>
      </c>
      <c r="AA252" s="2"/>
      <c r="AB252" s="2"/>
      <c r="AC252" s="2"/>
      <c r="AD252" s="2"/>
      <c r="AE252" s="2"/>
    </row>
    <row r="253" ht="15.75" customHeight="1">
      <c r="A253" s="32">
        <f t="shared" ref="A253:B253" si="214">A206</f>
        <v>15</v>
      </c>
      <c r="B253" s="33">
        <f t="shared" si="214"/>
        <v>44211</v>
      </c>
      <c r="C253" s="46" t="str">
        <f t="shared" si="191"/>
        <v/>
      </c>
      <c r="D253" s="207">
        <v>0.0</v>
      </c>
      <c r="E253" s="154"/>
      <c r="F253" s="101">
        <f t="shared" si="192"/>
        <v>1</v>
      </c>
      <c r="G253" s="47">
        <v>1500.0</v>
      </c>
      <c r="H253" s="101">
        <f t="shared" si="193"/>
        <v>22</v>
      </c>
      <c r="I253" s="47">
        <v>22000.0</v>
      </c>
      <c r="J253" s="101">
        <f t="shared" si="194"/>
        <v>20</v>
      </c>
      <c r="K253" s="47">
        <v>10000.0</v>
      </c>
      <c r="L253" s="101">
        <f t="shared" si="195"/>
        <v>0</v>
      </c>
      <c r="M253" s="50"/>
      <c r="N253" s="101">
        <f t="shared" si="196"/>
        <v>2</v>
      </c>
      <c r="O253" s="50">
        <v>4000.0</v>
      </c>
      <c r="P253" s="101">
        <f t="shared" si="197"/>
        <v>5</v>
      </c>
      <c r="Q253" s="47">
        <v>15000.0</v>
      </c>
      <c r="R253" s="91"/>
      <c r="S253" s="104"/>
      <c r="T253" s="50">
        <v>30000.0</v>
      </c>
      <c r="U253" s="90">
        <f t="shared" si="198"/>
        <v>82500</v>
      </c>
      <c r="V253" s="5"/>
      <c r="W253" s="2"/>
      <c r="X253" s="43">
        <f t="shared" si="199"/>
        <v>33500</v>
      </c>
      <c r="Y253" s="44">
        <f t="shared" si="200"/>
        <v>30000</v>
      </c>
      <c r="Z253" s="44">
        <f t="shared" si="201"/>
        <v>19000</v>
      </c>
      <c r="AA253" s="2"/>
      <c r="AB253" s="2"/>
      <c r="AC253" s="2"/>
      <c r="AD253" s="2"/>
      <c r="AE253" s="2"/>
    </row>
    <row r="254" ht="15.75" customHeight="1">
      <c r="A254" s="45">
        <f t="shared" ref="A254:B254" si="215">A207</f>
        <v>16</v>
      </c>
      <c r="B254" s="33">
        <f t="shared" si="215"/>
        <v>44212</v>
      </c>
      <c r="C254" s="46" t="str">
        <f t="shared" si="191"/>
        <v/>
      </c>
      <c r="D254" s="207">
        <v>0.0</v>
      </c>
      <c r="E254" s="154"/>
      <c r="F254" s="101">
        <f t="shared" si="192"/>
        <v>1</v>
      </c>
      <c r="G254" s="47">
        <v>1500.0</v>
      </c>
      <c r="H254" s="101">
        <f t="shared" si="193"/>
        <v>24</v>
      </c>
      <c r="I254" s="47">
        <v>24000.0</v>
      </c>
      <c r="J254" s="101">
        <f t="shared" si="194"/>
        <v>22</v>
      </c>
      <c r="K254" s="47">
        <v>11000.0</v>
      </c>
      <c r="L254" s="101">
        <f t="shared" si="195"/>
        <v>0</v>
      </c>
      <c r="M254" s="50"/>
      <c r="N254" s="101">
        <f t="shared" si="196"/>
        <v>2</v>
      </c>
      <c r="O254" s="50">
        <v>4000.0</v>
      </c>
      <c r="P254" s="101">
        <f t="shared" si="197"/>
        <v>2</v>
      </c>
      <c r="Q254" s="47">
        <v>6000.0</v>
      </c>
      <c r="R254" s="91"/>
      <c r="S254" s="104"/>
      <c r="T254" s="50">
        <v>50000.0</v>
      </c>
      <c r="U254" s="90">
        <f t="shared" si="198"/>
        <v>96500</v>
      </c>
      <c r="V254" s="5"/>
      <c r="W254" s="2"/>
      <c r="X254" s="43">
        <f t="shared" si="199"/>
        <v>36500</v>
      </c>
      <c r="Y254" s="44">
        <f t="shared" si="200"/>
        <v>50000</v>
      </c>
      <c r="Z254" s="44">
        <f t="shared" si="201"/>
        <v>10000</v>
      </c>
      <c r="AA254" s="2"/>
      <c r="AB254" s="2"/>
      <c r="AC254" s="2"/>
      <c r="AD254" s="2"/>
      <c r="AE254" s="2"/>
    </row>
    <row r="255" ht="15.75" customHeight="1">
      <c r="A255" s="32">
        <f t="shared" ref="A255:B255" si="216">A208</f>
        <v>17</v>
      </c>
      <c r="B255" s="33">
        <f t="shared" si="216"/>
        <v>44213</v>
      </c>
      <c r="C255" s="46" t="str">
        <f t="shared" si="191"/>
        <v/>
      </c>
      <c r="D255" s="207">
        <v>0.0</v>
      </c>
      <c r="E255" s="154"/>
      <c r="F255" s="101">
        <f t="shared" si="192"/>
        <v>1</v>
      </c>
      <c r="G255" s="47">
        <v>1500.0</v>
      </c>
      <c r="H255" s="101">
        <f t="shared" si="193"/>
        <v>24</v>
      </c>
      <c r="I255" s="47">
        <v>24000.0</v>
      </c>
      <c r="J255" s="101">
        <f t="shared" si="194"/>
        <v>23</v>
      </c>
      <c r="K255" s="47">
        <v>11500.0</v>
      </c>
      <c r="L255" s="101">
        <f t="shared" si="195"/>
        <v>0</v>
      </c>
      <c r="M255" s="50"/>
      <c r="N255" s="101">
        <f t="shared" si="196"/>
        <v>2</v>
      </c>
      <c r="O255" s="50">
        <v>4000.0</v>
      </c>
      <c r="P255" s="101">
        <f t="shared" si="197"/>
        <v>2</v>
      </c>
      <c r="Q255" s="47">
        <v>6000.0</v>
      </c>
      <c r="R255" s="91"/>
      <c r="S255" s="104"/>
      <c r="T255" s="50">
        <v>50000.0</v>
      </c>
      <c r="U255" s="90">
        <f t="shared" si="198"/>
        <v>97000</v>
      </c>
      <c r="V255" s="5"/>
      <c r="W255" s="2"/>
      <c r="X255" s="43">
        <f t="shared" si="199"/>
        <v>37000</v>
      </c>
      <c r="Y255" s="44">
        <f t="shared" si="200"/>
        <v>50000</v>
      </c>
      <c r="Z255" s="44">
        <f t="shared" si="201"/>
        <v>10000</v>
      </c>
      <c r="AA255" s="43"/>
      <c r="AB255" s="2"/>
      <c r="AC255" s="2"/>
      <c r="AD255" s="2"/>
      <c r="AE255" s="2"/>
    </row>
    <row r="256" ht="15.75" customHeight="1">
      <c r="A256" s="45">
        <f t="shared" ref="A256:B256" si="217">A209</f>
        <v>18</v>
      </c>
      <c r="B256" s="33">
        <f t="shared" si="217"/>
        <v>44214</v>
      </c>
      <c r="C256" s="46" t="str">
        <f t="shared" si="191"/>
        <v/>
      </c>
      <c r="D256" s="207">
        <v>0.0</v>
      </c>
      <c r="E256" s="154"/>
      <c r="F256" s="101">
        <f t="shared" si="192"/>
        <v>2</v>
      </c>
      <c r="G256" s="47">
        <v>3000.0</v>
      </c>
      <c r="H256" s="101">
        <f t="shared" si="193"/>
        <v>26</v>
      </c>
      <c r="I256" s="47">
        <v>26000.0</v>
      </c>
      <c r="J256" s="101">
        <f t="shared" si="194"/>
        <v>23</v>
      </c>
      <c r="K256" s="47">
        <v>11500.0</v>
      </c>
      <c r="L256" s="101">
        <f t="shared" si="195"/>
        <v>0</v>
      </c>
      <c r="M256" s="50"/>
      <c r="N256" s="101">
        <f t="shared" si="196"/>
        <v>2</v>
      </c>
      <c r="O256" s="50">
        <v>4000.0</v>
      </c>
      <c r="P256" s="101">
        <f t="shared" si="197"/>
        <v>10</v>
      </c>
      <c r="Q256" s="47">
        <v>30000.0</v>
      </c>
      <c r="R256" s="91"/>
      <c r="S256" s="104"/>
      <c r="T256" s="50">
        <v>60000.0</v>
      </c>
      <c r="U256" s="90">
        <f t="shared" si="198"/>
        <v>134500</v>
      </c>
      <c r="V256" s="5"/>
      <c r="W256" s="2"/>
      <c r="X256" s="43">
        <f t="shared" si="199"/>
        <v>40500</v>
      </c>
      <c r="Y256" s="44">
        <f t="shared" si="200"/>
        <v>60000</v>
      </c>
      <c r="Z256" s="44">
        <f t="shared" si="201"/>
        <v>34000</v>
      </c>
      <c r="AA256" s="2"/>
      <c r="AB256" s="2"/>
      <c r="AC256" s="2"/>
      <c r="AD256" s="2"/>
      <c r="AE256" s="2"/>
    </row>
    <row r="257" ht="15.75" customHeight="1">
      <c r="A257" s="32">
        <f t="shared" ref="A257:B257" si="218">A210</f>
        <v>19</v>
      </c>
      <c r="B257" s="33">
        <f t="shared" si="218"/>
        <v>44215</v>
      </c>
      <c r="C257" s="46" t="str">
        <f t="shared" si="191"/>
        <v/>
      </c>
      <c r="D257" s="207">
        <v>0.0</v>
      </c>
      <c r="E257" s="154"/>
      <c r="F257" s="101">
        <f t="shared" si="192"/>
        <v>2</v>
      </c>
      <c r="G257" s="47">
        <v>3000.0</v>
      </c>
      <c r="H257" s="101">
        <f t="shared" si="193"/>
        <v>24</v>
      </c>
      <c r="I257" s="47">
        <v>24000.0</v>
      </c>
      <c r="J257" s="101">
        <f t="shared" si="194"/>
        <v>19</v>
      </c>
      <c r="K257" s="47">
        <v>9500.0</v>
      </c>
      <c r="L257" s="101">
        <f t="shared" si="195"/>
        <v>0</v>
      </c>
      <c r="M257" s="50"/>
      <c r="N257" s="101">
        <f t="shared" si="196"/>
        <v>2</v>
      </c>
      <c r="O257" s="50">
        <v>4000.0</v>
      </c>
      <c r="P257" s="101">
        <f t="shared" si="197"/>
        <v>20</v>
      </c>
      <c r="Q257" s="47">
        <v>60000.0</v>
      </c>
      <c r="R257" s="91"/>
      <c r="S257" s="104"/>
      <c r="T257" s="50">
        <v>50000.0</v>
      </c>
      <c r="U257" s="90">
        <f t="shared" si="198"/>
        <v>150500</v>
      </c>
      <c r="V257" s="5"/>
      <c r="W257" s="2"/>
      <c r="X257" s="43">
        <f t="shared" si="199"/>
        <v>36500</v>
      </c>
      <c r="Y257" s="44">
        <f t="shared" si="200"/>
        <v>50000</v>
      </c>
      <c r="Z257" s="44">
        <f t="shared" si="201"/>
        <v>64000</v>
      </c>
      <c r="AA257" s="2"/>
      <c r="AB257" s="2"/>
      <c r="AC257" s="2"/>
      <c r="AD257" s="2"/>
      <c r="AE257" s="2"/>
    </row>
    <row r="258" ht="15.75" customHeight="1">
      <c r="A258" s="208">
        <f t="shared" ref="A258:B258" si="219">A211</f>
        <v>20</v>
      </c>
      <c r="B258" s="33">
        <f t="shared" si="219"/>
        <v>44216</v>
      </c>
      <c r="C258" s="209" t="str">
        <f t="shared" si="191"/>
        <v/>
      </c>
      <c r="D258" s="210">
        <v>0.0</v>
      </c>
      <c r="E258" s="211"/>
      <c r="F258" s="212">
        <f t="shared" si="192"/>
        <v>1</v>
      </c>
      <c r="G258" s="47">
        <v>1500.0</v>
      </c>
      <c r="H258" s="212">
        <f t="shared" si="193"/>
        <v>24</v>
      </c>
      <c r="I258" s="47">
        <v>24000.0</v>
      </c>
      <c r="J258" s="212">
        <f t="shared" si="194"/>
        <v>24</v>
      </c>
      <c r="K258" s="47">
        <v>12000.0</v>
      </c>
      <c r="L258" s="212">
        <f t="shared" si="195"/>
        <v>0</v>
      </c>
      <c r="M258" s="50"/>
      <c r="N258" s="212">
        <f t="shared" si="196"/>
        <v>2</v>
      </c>
      <c r="O258" s="50">
        <v>4000.0</v>
      </c>
      <c r="P258" s="212">
        <f t="shared" si="197"/>
        <v>15</v>
      </c>
      <c r="Q258" s="47">
        <v>45000.0</v>
      </c>
      <c r="R258" s="213"/>
      <c r="S258" s="214"/>
      <c r="T258" s="50">
        <v>50000.0</v>
      </c>
      <c r="U258" s="90">
        <f>E258+I258+G258+K258+O258+Q258+R258+S258+T258+M258</f>
        <v>136500</v>
      </c>
      <c r="V258" s="5"/>
      <c r="W258" s="2"/>
      <c r="X258" s="43">
        <f t="shared" si="199"/>
        <v>37500</v>
      </c>
      <c r="Y258" s="44">
        <f t="shared" si="200"/>
        <v>50000</v>
      </c>
      <c r="Z258" s="44">
        <f t="shared" si="201"/>
        <v>49000</v>
      </c>
      <c r="AA258" s="2"/>
      <c r="AB258" s="2"/>
      <c r="AC258" s="2"/>
      <c r="AD258" s="2"/>
      <c r="AE258" s="2"/>
    </row>
    <row r="259" ht="15.75" customHeight="1">
      <c r="A259" s="215">
        <f t="shared" ref="A259:B259" si="220">A212</f>
        <v>21</v>
      </c>
      <c r="B259" s="33">
        <f t="shared" si="220"/>
        <v>44217</v>
      </c>
      <c r="C259" s="46" t="str">
        <f t="shared" si="191"/>
        <v/>
      </c>
      <c r="D259" s="216">
        <v>0.0</v>
      </c>
      <c r="E259" s="217"/>
      <c r="F259" s="218">
        <f t="shared" si="192"/>
        <v>2</v>
      </c>
      <c r="G259" s="47">
        <v>3000.0</v>
      </c>
      <c r="H259" s="218">
        <f t="shared" si="193"/>
        <v>24</v>
      </c>
      <c r="I259" s="47">
        <v>24000.0</v>
      </c>
      <c r="J259" s="218">
        <f t="shared" si="194"/>
        <v>24</v>
      </c>
      <c r="K259" s="47">
        <v>12000.0</v>
      </c>
      <c r="L259" s="218">
        <f t="shared" si="195"/>
        <v>0</v>
      </c>
      <c r="M259" s="50"/>
      <c r="N259" s="218">
        <f t="shared" si="196"/>
        <v>2</v>
      </c>
      <c r="O259" s="50">
        <v>4000.0</v>
      </c>
      <c r="P259" s="218">
        <f t="shared" si="197"/>
        <v>8</v>
      </c>
      <c r="Q259" s="47">
        <v>24000.0</v>
      </c>
      <c r="R259" s="219"/>
      <c r="S259" s="220"/>
      <c r="T259" s="50">
        <v>50000.0</v>
      </c>
      <c r="U259" s="90">
        <f t="shared" ref="U259:U260" si="222">E259+I259+G259+K259+O259+Q259+R259+S259+T259</f>
        <v>117000</v>
      </c>
      <c r="V259" s="5"/>
      <c r="W259" s="2"/>
      <c r="X259" s="43">
        <f t="shared" si="199"/>
        <v>39000</v>
      </c>
      <c r="Y259" s="44">
        <f t="shared" si="200"/>
        <v>50000</v>
      </c>
      <c r="Z259" s="44">
        <f t="shared" si="201"/>
        <v>28000</v>
      </c>
      <c r="AA259" s="2"/>
      <c r="AB259" s="2"/>
      <c r="AC259" s="2"/>
      <c r="AD259" s="2"/>
      <c r="AE259" s="2"/>
    </row>
    <row r="260" ht="15.75" customHeight="1">
      <c r="A260" s="45">
        <f t="shared" ref="A260:B260" si="221">A213</f>
        <v>22</v>
      </c>
      <c r="B260" s="33">
        <f t="shared" si="221"/>
        <v>44218</v>
      </c>
      <c r="C260" s="46" t="str">
        <f t="shared" si="191"/>
        <v/>
      </c>
      <c r="D260" s="207">
        <v>0.0</v>
      </c>
      <c r="E260" s="154"/>
      <c r="F260" s="101">
        <f t="shared" si="192"/>
        <v>1</v>
      </c>
      <c r="G260" s="47">
        <v>1500.0</v>
      </c>
      <c r="H260" s="101">
        <f t="shared" si="193"/>
        <v>21</v>
      </c>
      <c r="I260" s="47">
        <v>21000.0</v>
      </c>
      <c r="J260" s="101">
        <f t="shared" si="194"/>
        <v>19</v>
      </c>
      <c r="K260" s="47">
        <v>9500.0</v>
      </c>
      <c r="L260" s="101">
        <f t="shared" si="195"/>
        <v>0</v>
      </c>
      <c r="M260" s="50"/>
      <c r="N260" s="101">
        <f t="shared" si="196"/>
        <v>2</v>
      </c>
      <c r="O260" s="50">
        <v>4000.0</v>
      </c>
      <c r="P260" s="101">
        <f t="shared" si="197"/>
        <v>6</v>
      </c>
      <c r="Q260" s="47">
        <v>18000.0</v>
      </c>
      <c r="R260" s="91"/>
      <c r="S260" s="104"/>
      <c r="T260" s="50">
        <v>50000.0</v>
      </c>
      <c r="U260" s="90">
        <f t="shared" si="222"/>
        <v>104000</v>
      </c>
      <c r="V260" s="5"/>
      <c r="W260" s="2"/>
      <c r="X260" s="43">
        <f t="shared" si="199"/>
        <v>32000</v>
      </c>
      <c r="Y260" s="44">
        <f t="shared" si="200"/>
        <v>50000</v>
      </c>
      <c r="Z260" s="44">
        <f t="shared" si="201"/>
        <v>22000</v>
      </c>
      <c r="AA260" s="2"/>
      <c r="AB260" s="2"/>
      <c r="AC260" s="2"/>
      <c r="AD260" s="2"/>
      <c r="AE260" s="2"/>
    </row>
    <row r="261" ht="15.75" customHeight="1">
      <c r="A261" s="32">
        <f t="shared" ref="A261:B261" si="223">A214</f>
        <v>23</v>
      </c>
      <c r="B261" s="33">
        <f t="shared" si="223"/>
        <v>44219</v>
      </c>
      <c r="C261" s="46" t="str">
        <f t="shared" si="191"/>
        <v/>
      </c>
      <c r="D261" s="207">
        <v>0.0</v>
      </c>
      <c r="E261" s="154"/>
      <c r="F261" s="101">
        <f t="shared" si="192"/>
        <v>2</v>
      </c>
      <c r="G261" s="47">
        <v>3000.0</v>
      </c>
      <c r="H261" s="101">
        <f t="shared" si="193"/>
        <v>25</v>
      </c>
      <c r="I261" s="47">
        <v>25000.0</v>
      </c>
      <c r="J261" s="101">
        <f t="shared" si="194"/>
        <v>22</v>
      </c>
      <c r="K261" s="47">
        <v>11000.0</v>
      </c>
      <c r="L261" s="101">
        <f t="shared" si="195"/>
        <v>0</v>
      </c>
      <c r="M261" s="50"/>
      <c r="N261" s="101">
        <f t="shared" si="196"/>
        <v>2</v>
      </c>
      <c r="O261" s="50">
        <v>4000.0</v>
      </c>
      <c r="P261" s="101">
        <f t="shared" si="197"/>
        <v>2</v>
      </c>
      <c r="Q261" s="47">
        <v>6000.0</v>
      </c>
      <c r="R261" s="91"/>
      <c r="S261" s="104"/>
      <c r="T261" s="50">
        <v>50000.0</v>
      </c>
      <c r="U261" s="90">
        <f t="shared" ref="U261:U262" si="225">E261+I261+G261+K261+O261+Q261+R261+S261+T261+M261</f>
        <v>99000</v>
      </c>
      <c r="V261" s="5"/>
      <c r="W261" s="2"/>
      <c r="X261" s="43">
        <f t="shared" si="199"/>
        <v>39000</v>
      </c>
      <c r="Y261" s="44">
        <f t="shared" si="200"/>
        <v>50000</v>
      </c>
      <c r="Z261" s="44">
        <f t="shared" si="201"/>
        <v>10000</v>
      </c>
      <c r="AA261" s="2"/>
      <c r="AB261" s="2"/>
      <c r="AC261" s="2"/>
      <c r="AD261" s="2"/>
      <c r="AE261" s="2"/>
    </row>
    <row r="262" ht="15.75" customHeight="1">
      <c r="A262" s="45">
        <f t="shared" ref="A262:B262" si="224">A215</f>
        <v>24</v>
      </c>
      <c r="B262" s="33">
        <f t="shared" si="224"/>
        <v>44220</v>
      </c>
      <c r="C262" s="46" t="str">
        <f t="shared" si="191"/>
        <v/>
      </c>
      <c r="D262" s="207">
        <v>0.0</v>
      </c>
      <c r="E262" s="154"/>
      <c r="F262" s="101">
        <f t="shared" si="192"/>
        <v>2</v>
      </c>
      <c r="G262" s="47">
        <v>3000.0</v>
      </c>
      <c r="H262" s="101">
        <f t="shared" si="193"/>
        <v>24</v>
      </c>
      <c r="I262" s="47">
        <v>24000.0</v>
      </c>
      <c r="J262" s="101">
        <f t="shared" si="194"/>
        <v>24</v>
      </c>
      <c r="K262" s="47">
        <v>12000.0</v>
      </c>
      <c r="L262" s="101">
        <f t="shared" si="195"/>
        <v>0</v>
      </c>
      <c r="M262" s="50"/>
      <c r="N262" s="101">
        <f t="shared" si="196"/>
        <v>2</v>
      </c>
      <c r="O262" s="50">
        <v>4000.0</v>
      </c>
      <c r="P262" s="101">
        <f t="shared" si="197"/>
        <v>2</v>
      </c>
      <c r="Q262" s="47">
        <v>6000.0</v>
      </c>
      <c r="R262" s="91"/>
      <c r="S262" s="104"/>
      <c r="T262" s="50">
        <v>50000.0</v>
      </c>
      <c r="U262" s="90">
        <f t="shared" si="225"/>
        <v>99000</v>
      </c>
      <c r="V262" s="5"/>
      <c r="W262" s="2"/>
      <c r="X262" s="43">
        <f t="shared" si="199"/>
        <v>39000</v>
      </c>
      <c r="Y262" s="44">
        <f t="shared" si="200"/>
        <v>50000</v>
      </c>
      <c r="Z262" s="44">
        <f t="shared" si="201"/>
        <v>10000</v>
      </c>
      <c r="AA262" s="2"/>
      <c r="AB262" s="2"/>
      <c r="AC262" s="2"/>
      <c r="AD262" s="2"/>
      <c r="AE262" s="2"/>
    </row>
    <row r="263" ht="15.75" customHeight="1">
      <c r="A263" s="32">
        <f t="shared" ref="A263:B263" si="226">A216</f>
        <v>25</v>
      </c>
      <c r="B263" s="33">
        <f t="shared" si="226"/>
        <v>44221</v>
      </c>
      <c r="C263" s="46" t="str">
        <f t="shared" si="191"/>
        <v/>
      </c>
      <c r="D263" s="207">
        <v>0.0</v>
      </c>
      <c r="E263" s="154"/>
      <c r="F263" s="101">
        <f t="shared" si="192"/>
        <v>1</v>
      </c>
      <c r="G263" s="47">
        <v>1500.0</v>
      </c>
      <c r="H263" s="101">
        <f t="shared" si="193"/>
        <v>24</v>
      </c>
      <c r="I263" s="47">
        <v>24000.0</v>
      </c>
      <c r="J263" s="101">
        <f t="shared" si="194"/>
        <v>25</v>
      </c>
      <c r="K263" s="47">
        <v>12500.0</v>
      </c>
      <c r="L263" s="101">
        <f t="shared" si="195"/>
        <v>0</v>
      </c>
      <c r="M263" s="50"/>
      <c r="N263" s="101">
        <f t="shared" si="196"/>
        <v>2</v>
      </c>
      <c r="O263" s="50">
        <v>4000.0</v>
      </c>
      <c r="P263" s="101">
        <f t="shared" si="197"/>
        <v>8</v>
      </c>
      <c r="Q263" s="47">
        <v>24000.0</v>
      </c>
      <c r="R263" s="91"/>
      <c r="S263" s="104"/>
      <c r="T263" s="50">
        <v>50000.0</v>
      </c>
      <c r="U263" s="90">
        <f t="shared" ref="U263:U264" si="228">E263+I263+G263+K263+O263+Q263+R263+S263+T263</f>
        <v>116000</v>
      </c>
      <c r="V263" s="5"/>
      <c r="W263" s="2"/>
      <c r="X263" s="43">
        <f t="shared" si="199"/>
        <v>38000</v>
      </c>
      <c r="Y263" s="44">
        <f t="shared" si="200"/>
        <v>50000</v>
      </c>
      <c r="Z263" s="44">
        <f t="shared" si="201"/>
        <v>28000</v>
      </c>
      <c r="AA263" s="2"/>
      <c r="AB263" s="2"/>
      <c r="AC263" s="2"/>
      <c r="AD263" s="2"/>
      <c r="AE263" s="2"/>
    </row>
    <row r="264" ht="15.75" customHeight="1">
      <c r="A264" s="45">
        <f t="shared" ref="A264:B264" si="227">A217</f>
        <v>26</v>
      </c>
      <c r="B264" s="33">
        <f t="shared" si="227"/>
        <v>44222</v>
      </c>
      <c r="C264" s="46" t="str">
        <f t="shared" si="191"/>
        <v/>
      </c>
      <c r="D264" s="207">
        <v>0.0</v>
      </c>
      <c r="E264" s="154"/>
      <c r="F264" s="101">
        <f t="shared" si="192"/>
        <v>2</v>
      </c>
      <c r="G264" s="47">
        <v>3000.0</v>
      </c>
      <c r="H264" s="101">
        <f t="shared" si="193"/>
        <v>25</v>
      </c>
      <c r="I264" s="47">
        <v>25000.0</v>
      </c>
      <c r="J264" s="101">
        <f t="shared" si="194"/>
        <v>24</v>
      </c>
      <c r="K264" s="47">
        <v>12000.0</v>
      </c>
      <c r="L264" s="101">
        <f t="shared" si="195"/>
        <v>0</v>
      </c>
      <c r="M264" s="50"/>
      <c r="N264" s="101">
        <f t="shared" si="196"/>
        <v>2</v>
      </c>
      <c r="O264" s="50">
        <v>4000.0</v>
      </c>
      <c r="P264" s="101">
        <f t="shared" si="197"/>
        <v>11</v>
      </c>
      <c r="Q264" s="47">
        <v>33000.0</v>
      </c>
      <c r="R264" s="91"/>
      <c r="S264" s="104"/>
      <c r="T264" s="50">
        <v>50000.0</v>
      </c>
      <c r="U264" s="90">
        <f t="shared" si="228"/>
        <v>127000</v>
      </c>
      <c r="V264" s="5"/>
      <c r="W264" s="2"/>
      <c r="X264" s="43">
        <f t="shared" si="199"/>
        <v>40000</v>
      </c>
      <c r="Y264" s="44">
        <f t="shared" si="200"/>
        <v>50000</v>
      </c>
      <c r="Z264" s="44">
        <f t="shared" si="201"/>
        <v>37000</v>
      </c>
      <c r="AA264" s="2"/>
      <c r="AB264" s="2"/>
      <c r="AC264" s="2"/>
      <c r="AD264" s="2"/>
      <c r="AE264" s="2"/>
    </row>
    <row r="265" ht="15.75" customHeight="1">
      <c r="A265" s="32">
        <f t="shared" ref="A265:B265" si="229">A218</f>
        <v>27</v>
      </c>
      <c r="B265" s="33">
        <f t="shared" si="229"/>
        <v>44223</v>
      </c>
      <c r="C265" s="46" t="str">
        <f t="shared" si="191"/>
        <v/>
      </c>
      <c r="D265" s="207">
        <v>0.0</v>
      </c>
      <c r="E265" s="154"/>
      <c r="F265" s="101">
        <f t="shared" si="192"/>
        <v>1</v>
      </c>
      <c r="G265" s="47">
        <v>1500.0</v>
      </c>
      <c r="H265" s="101">
        <f t="shared" si="193"/>
        <v>24</v>
      </c>
      <c r="I265" s="47">
        <v>24000.0</v>
      </c>
      <c r="J265" s="101">
        <f t="shared" si="194"/>
        <v>23</v>
      </c>
      <c r="K265" s="47">
        <v>11500.0</v>
      </c>
      <c r="L265" s="101">
        <f t="shared" si="195"/>
        <v>0</v>
      </c>
      <c r="M265" s="50"/>
      <c r="N265" s="101">
        <f t="shared" si="196"/>
        <v>2</v>
      </c>
      <c r="O265" s="50">
        <v>4000.0</v>
      </c>
      <c r="P265" s="101">
        <f t="shared" si="197"/>
        <v>4</v>
      </c>
      <c r="Q265" s="47">
        <v>12000.0</v>
      </c>
      <c r="R265" s="91"/>
      <c r="S265" s="104"/>
      <c r="T265" s="50">
        <v>50000.0</v>
      </c>
      <c r="U265" s="90">
        <f t="shared" ref="U265:U267" si="231">E265+I265+G265+K265+O265+Q265+R265+S265+T265+M265</f>
        <v>103000</v>
      </c>
      <c r="V265" s="5"/>
      <c r="W265" s="2"/>
      <c r="X265" s="43">
        <f t="shared" si="199"/>
        <v>37000</v>
      </c>
      <c r="Y265" s="44">
        <f t="shared" si="200"/>
        <v>50000</v>
      </c>
      <c r="Z265" s="44">
        <f t="shared" si="201"/>
        <v>16000</v>
      </c>
      <c r="AA265" s="2"/>
      <c r="AB265" s="2"/>
      <c r="AC265" s="2"/>
      <c r="AD265" s="2"/>
      <c r="AE265" s="2"/>
    </row>
    <row r="266" ht="15.75" customHeight="1">
      <c r="A266" s="45">
        <f t="shared" ref="A266:B266" si="230">A219</f>
        <v>28</v>
      </c>
      <c r="B266" s="33">
        <f t="shared" si="230"/>
        <v>44224</v>
      </c>
      <c r="C266" s="46" t="str">
        <f t="shared" si="191"/>
        <v/>
      </c>
      <c r="D266" s="207">
        <v>0.0</v>
      </c>
      <c r="E266" s="154"/>
      <c r="F266" s="101">
        <f t="shared" si="192"/>
        <v>1</v>
      </c>
      <c r="G266" s="47">
        <v>1500.0</v>
      </c>
      <c r="H266" s="101">
        <f t="shared" si="193"/>
        <v>25</v>
      </c>
      <c r="I266" s="47">
        <v>25000.0</v>
      </c>
      <c r="J266" s="101">
        <f t="shared" si="194"/>
        <v>21</v>
      </c>
      <c r="K266" s="47">
        <v>10500.0</v>
      </c>
      <c r="L266" s="101">
        <f t="shared" si="195"/>
        <v>0</v>
      </c>
      <c r="M266" s="50"/>
      <c r="N266" s="101">
        <f t="shared" si="196"/>
        <v>2</v>
      </c>
      <c r="O266" s="50">
        <v>4000.0</v>
      </c>
      <c r="P266" s="101">
        <f t="shared" si="197"/>
        <v>10</v>
      </c>
      <c r="Q266" s="47">
        <v>30000.0</v>
      </c>
      <c r="R266" s="91"/>
      <c r="S266" s="104"/>
      <c r="T266" s="50">
        <v>45000.0</v>
      </c>
      <c r="U266" s="90">
        <f t="shared" si="231"/>
        <v>116000</v>
      </c>
      <c r="V266" s="5"/>
      <c r="W266" s="2"/>
      <c r="X266" s="43">
        <f t="shared" si="199"/>
        <v>37000</v>
      </c>
      <c r="Y266" s="44">
        <f t="shared" si="200"/>
        <v>45000</v>
      </c>
      <c r="Z266" s="44">
        <f t="shared" si="201"/>
        <v>34000</v>
      </c>
      <c r="AA266" s="2"/>
      <c r="AB266" s="2"/>
      <c r="AC266" s="2"/>
      <c r="AD266" s="2"/>
      <c r="AE266" s="2"/>
      <c r="AH266" s="221">
        <v>35000.0</v>
      </c>
    </row>
    <row r="267" ht="15.75" customHeight="1">
      <c r="A267" s="32">
        <f t="shared" ref="A267:B267" si="232">A220</f>
        <v>29</v>
      </c>
      <c r="B267" s="33">
        <f t="shared" si="232"/>
        <v>44225</v>
      </c>
      <c r="C267" s="46" t="str">
        <f t="shared" si="191"/>
        <v/>
      </c>
      <c r="D267" s="207">
        <v>0.0</v>
      </c>
      <c r="E267" s="154"/>
      <c r="F267" s="101">
        <f t="shared" si="192"/>
        <v>1</v>
      </c>
      <c r="G267" s="47">
        <v>1500.0</v>
      </c>
      <c r="H267" s="101">
        <f t="shared" si="193"/>
        <v>20</v>
      </c>
      <c r="I267" s="47">
        <v>20000.0</v>
      </c>
      <c r="J267" s="101">
        <f t="shared" si="194"/>
        <v>21</v>
      </c>
      <c r="K267" s="47">
        <v>10500.0</v>
      </c>
      <c r="L267" s="101">
        <f t="shared" si="195"/>
        <v>180</v>
      </c>
      <c r="M267" s="50">
        <v>180000.0</v>
      </c>
      <c r="N267" s="101">
        <f t="shared" si="196"/>
        <v>2</v>
      </c>
      <c r="O267" s="50">
        <v>4000.0</v>
      </c>
      <c r="P267" s="101">
        <f t="shared" si="197"/>
        <v>12</v>
      </c>
      <c r="Q267" s="47">
        <v>36000.0</v>
      </c>
      <c r="R267" s="91"/>
      <c r="S267" s="104"/>
      <c r="T267" s="50">
        <v>50000.0</v>
      </c>
      <c r="U267" s="90">
        <f t="shared" si="231"/>
        <v>302000</v>
      </c>
      <c r="V267" s="5"/>
      <c r="W267" s="2"/>
      <c r="X267" s="43">
        <f t="shared" si="199"/>
        <v>32000</v>
      </c>
      <c r="Y267" s="44">
        <f t="shared" si="200"/>
        <v>50000</v>
      </c>
      <c r="Z267" s="44">
        <f t="shared" si="201"/>
        <v>40000</v>
      </c>
      <c r="AA267" s="2"/>
      <c r="AB267" s="2"/>
      <c r="AC267" s="2"/>
      <c r="AD267" s="2"/>
      <c r="AE267" s="2"/>
    </row>
    <row r="268" ht="15.75" customHeight="1">
      <c r="A268" s="32">
        <f t="shared" ref="A268:B268" si="233">A221</f>
        <v>30</v>
      </c>
      <c r="B268" s="33">
        <f t="shared" si="233"/>
        <v>44226</v>
      </c>
      <c r="C268" s="46"/>
      <c r="D268" s="207">
        <v>0.0</v>
      </c>
      <c r="E268" s="154"/>
      <c r="F268" s="101">
        <f t="shared" si="192"/>
        <v>1</v>
      </c>
      <c r="G268" s="47">
        <v>1500.0</v>
      </c>
      <c r="H268" s="101">
        <f t="shared" si="193"/>
        <v>21</v>
      </c>
      <c r="I268" s="47">
        <v>21000.0</v>
      </c>
      <c r="J268" s="101">
        <f t="shared" si="194"/>
        <v>19</v>
      </c>
      <c r="K268" s="47">
        <v>9500.0</v>
      </c>
      <c r="L268" s="101">
        <f t="shared" si="195"/>
        <v>0</v>
      </c>
      <c r="M268" s="50"/>
      <c r="N268" s="101">
        <f t="shared" si="196"/>
        <v>2</v>
      </c>
      <c r="O268" s="50">
        <v>4000.0</v>
      </c>
      <c r="P268" s="101">
        <f t="shared" si="197"/>
        <v>2</v>
      </c>
      <c r="Q268" s="47">
        <v>6000.0</v>
      </c>
      <c r="R268" s="91"/>
      <c r="S268" s="104"/>
      <c r="T268" s="50">
        <v>30000.0</v>
      </c>
      <c r="U268" s="90">
        <f t="shared" ref="U268:U269" si="235">E268+I268+G268+K268+O268+Q268+R268+S268+T268</f>
        <v>72000</v>
      </c>
      <c r="V268" s="5"/>
      <c r="W268" s="2"/>
      <c r="X268" s="43">
        <f t="shared" si="199"/>
        <v>32000</v>
      </c>
      <c r="Y268" s="44">
        <f t="shared" si="200"/>
        <v>30000</v>
      </c>
      <c r="Z268" s="44">
        <f t="shared" si="201"/>
        <v>10000</v>
      </c>
      <c r="AA268" s="2"/>
      <c r="AB268" s="2"/>
      <c r="AC268" s="2"/>
      <c r="AD268" s="2"/>
      <c r="AE268" s="2"/>
    </row>
    <row r="269" ht="15.75" customHeight="1">
      <c r="A269" s="32">
        <f t="shared" ref="A269:B269" si="234">A222</f>
        <v>31</v>
      </c>
      <c r="B269" s="33">
        <f t="shared" si="234"/>
        <v>44227</v>
      </c>
      <c r="C269" s="66"/>
      <c r="D269" s="207">
        <v>0.0</v>
      </c>
      <c r="E269" s="194"/>
      <c r="F269" s="101">
        <f t="shared" si="192"/>
        <v>1</v>
      </c>
      <c r="G269" s="123">
        <v>1500.0</v>
      </c>
      <c r="H269" s="101">
        <f t="shared" si="193"/>
        <v>20</v>
      </c>
      <c r="I269" s="123">
        <v>20000.0</v>
      </c>
      <c r="J269" s="101">
        <f t="shared" si="194"/>
        <v>19</v>
      </c>
      <c r="K269" s="123">
        <v>9500.0</v>
      </c>
      <c r="L269" s="101"/>
      <c r="M269" s="222"/>
      <c r="N269" s="101">
        <f t="shared" si="196"/>
        <v>2</v>
      </c>
      <c r="O269" s="222">
        <v>4000.0</v>
      </c>
      <c r="P269" s="101">
        <f t="shared" si="197"/>
        <v>2</v>
      </c>
      <c r="Q269" s="123">
        <v>6000.0</v>
      </c>
      <c r="R269" s="93"/>
      <c r="S269" s="124"/>
      <c r="T269" s="50">
        <v>95000.0</v>
      </c>
      <c r="U269" s="90">
        <f t="shared" si="235"/>
        <v>136000</v>
      </c>
      <c r="V269" s="5"/>
      <c r="W269" s="43">
        <f>SUM(R270:T270)</f>
        <v>1500000</v>
      </c>
      <c r="X269" s="43">
        <f t="shared" si="199"/>
        <v>31000</v>
      </c>
      <c r="Y269" s="44">
        <f t="shared" si="200"/>
        <v>95000</v>
      </c>
      <c r="Z269" s="44">
        <f t="shared" si="201"/>
        <v>10000</v>
      </c>
      <c r="AA269" s="2"/>
      <c r="AB269" s="2"/>
      <c r="AC269" s="2"/>
      <c r="AD269" s="2"/>
      <c r="AE269" s="2"/>
    </row>
    <row r="270" ht="15.75" customHeight="1">
      <c r="A270" s="143" t="s">
        <v>15</v>
      </c>
      <c r="B270" s="223"/>
      <c r="C270" s="224"/>
      <c r="D270" s="225">
        <f t="shared" ref="D270:U270" si="236">SUM(D239:D269)</f>
        <v>0</v>
      </c>
      <c r="E270" s="226">
        <f t="shared" si="236"/>
        <v>0</v>
      </c>
      <c r="F270" s="130">
        <f t="shared" si="236"/>
        <v>39</v>
      </c>
      <c r="G270" s="226">
        <f t="shared" si="236"/>
        <v>58500</v>
      </c>
      <c r="H270" s="130">
        <f t="shared" si="236"/>
        <v>724</v>
      </c>
      <c r="I270" s="226">
        <f t="shared" si="236"/>
        <v>724000</v>
      </c>
      <c r="J270" s="130">
        <f t="shared" si="236"/>
        <v>698</v>
      </c>
      <c r="K270" s="226">
        <f t="shared" si="236"/>
        <v>349000</v>
      </c>
      <c r="L270" s="227">
        <f t="shared" si="236"/>
        <v>180</v>
      </c>
      <c r="M270" s="228">
        <f t="shared" si="236"/>
        <v>180000</v>
      </c>
      <c r="N270" s="130">
        <f t="shared" si="236"/>
        <v>62</v>
      </c>
      <c r="O270" s="228">
        <f t="shared" si="236"/>
        <v>124000</v>
      </c>
      <c r="P270" s="130">
        <f t="shared" si="236"/>
        <v>219</v>
      </c>
      <c r="Q270" s="226">
        <f t="shared" si="236"/>
        <v>657000</v>
      </c>
      <c r="R270" s="226">
        <f t="shared" si="236"/>
        <v>0</v>
      </c>
      <c r="S270" s="228">
        <f t="shared" si="236"/>
        <v>0</v>
      </c>
      <c r="T270" s="228">
        <f t="shared" si="236"/>
        <v>1500000</v>
      </c>
      <c r="U270" s="229">
        <f t="shared" si="236"/>
        <v>3592500</v>
      </c>
      <c r="V270" s="5"/>
      <c r="W270" s="43"/>
      <c r="X270" s="43">
        <f t="shared" si="199"/>
        <v>1131500</v>
      </c>
      <c r="Y270" s="44">
        <f t="shared" si="200"/>
        <v>1500000</v>
      </c>
      <c r="Z270" s="44">
        <f t="shared" si="201"/>
        <v>781000</v>
      </c>
      <c r="AA270" s="2"/>
      <c r="AB270" s="2"/>
      <c r="AC270" s="2"/>
      <c r="AD270" s="2"/>
      <c r="AE270" s="2"/>
    </row>
    <row r="271" ht="15.75" customHeight="1">
      <c r="A271" s="52"/>
      <c r="B271" s="52"/>
      <c r="C271" s="52"/>
      <c r="D271" s="52"/>
      <c r="E271" s="52"/>
      <c r="F271" s="52"/>
      <c r="G271" s="52"/>
      <c r="H271" s="5"/>
      <c r="I271" s="52"/>
      <c r="J271" s="52"/>
      <c r="K271" s="52"/>
      <c r="L271" s="5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2"/>
      <c r="X271" s="2"/>
      <c r="Y271" s="2"/>
      <c r="Z271" s="2"/>
      <c r="AA271" s="2"/>
      <c r="AB271" s="2"/>
      <c r="AC271" s="2"/>
      <c r="AD271" s="2"/>
      <c r="AE271" s="2"/>
    </row>
    <row r="272" ht="15.7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85" t="s">
        <v>24</v>
      </c>
      <c r="S272" s="85"/>
      <c r="T272" s="85"/>
      <c r="U272" s="5"/>
      <c r="V272" s="52"/>
      <c r="W272" s="2"/>
      <c r="X272" s="2"/>
      <c r="Y272" s="2"/>
      <c r="Z272" s="2"/>
      <c r="AA272" s="2"/>
      <c r="AB272" s="2"/>
      <c r="AC272" s="2"/>
      <c r="AD272" s="2"/>
      <c r="AE272" s="2"/>
    </row>
    <row r="273" ht="15.7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86"/>
      <c r="S273" s="86"/>
      <c r="T273" s="86"/>
      <c r="U273" s="84"/>
      <c r="V273" s="52"/>
      <c r="W273" s="2"/>
      <c r="X273" s="2"/>
      <c r="Y273" s="2"/>
      <c r="Z273" s="2"/>
      <c r="AA273" s="2"/>
      <c r="AB273" s="2"/>
      <c r="AC273" s="2"/>
      <c r="AD273" s="2"/>
      <c r="AE273" s="2"/>
    </row>
    <row r="274" ht="15.7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2"/>
      <c r="X274" s="2"/>
      <c r="Y274" s="2"/>
      <c r="Z274" s="2"/>
      <c r="AA274" s="2"/>
      <c r="AB274" s="2"/>
      <c r="AC274" s="2"/>
      <c r="AD274" s="2"/>
      <c r="AE274" s="2"/>
    </row>
    <row r="275" ht="15.7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2"/>
      <c r="X275" s="2"/>
      <c r="Y275" s="2"/>
      <c r="Z275" s="2"/>
      <c r="AA275" s="2"/>
      <c r="AB275" s="2"/>
      <c r="AC275" s="2"/>
      <c r="AD275" s="2"/>
      <c r="AE275" s="2"/>
    </row>
    <row r="276" ht="15.7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2"/>
      <c r="X276" s="2"/>
      <c r="Y276" s="2"/>
      <c r="Z276" s="2"/>
      <c r="AA276" s="2"/>
      <c r="AB276" s="2"/>
      <c r="AC276" s="2"/>
      <c r="AD276" s="2"/>
      <c r="AE276" s="2"/>
    </row>
    <row r="277" ht="15.7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2"/>
      <c r="X277" s="2"/>
      <c r="Y277" s="2"/>
      <c r="Z277" s="2"/>
      <c r="AA277" s="2"/>
      <c r="AB277" s="2"/>
      <c r="AC277" s="2"/>
      <c r="AD277" s="2"/>
      <c r="AE277" s="2"/>
    </row>
    <row r="278" ht="15.75" customHeight="1">
      <c r="A278" s="1" t="s">
        <v>0</v>
      </c>
      <c r="W278" s="2"/>
      <c r="X278" s="2"/>
      <c r="Y278" s="2"/>
      <c r="Z278" s="2"/>
      <c r="AA278" s="2"/>
      <c r="AB278" s="2"/>
      <c r="AC278" s="2"/>
      <c r="AD278" s="2"/>
      <c r="AE278" s="2"/>
    </row>
    <row r="279" ht="15.75" customHeight="1">
      <c r="A279" s="1" t="s">
        <v>30</v>
      </c>
      <c r="W279" s="2"/>
      <c r="X279" s="2"/>
      <c r="Y279" s="2"/>
      <c r="Z279" s="2"/>
      <c r="AA279" s="2"/>
      <c r="AB279" s="2"/>
      <c r="AC279" s="2"/>
      <c r="AD279" s="2"/>
      <c r="AE279" s="2"/>
    </row>
    <row r="280" ht="15.75" customHeight="1">
      <c r="A280" s="4" t="str">
        <f>A233</f>
        <v>BULAN      : JANUARI 2021</v>
      </c>
      <c r="W280" s="2"/>
      <c r="X280" s="2"/>
      <c r="Y280" s="2"/>
      <c r="Z280" s="2"/>
      <c r="AA280" s="2"/>
      <c r="AB280" s="2"/>
      <c r="AC280" s="2"/>
      <c r="AD280" s="2"/>
      <c r="AE280" s="2"/>
    </row>
    <row r="281" ht="15.75" customHeight="1">
      <c r="A281" s="52"/>
      <c r="B281" s="52"/>
      <c r="C281" s="52"/>
      <c r="D281" s="52"/>
      <c r="E281" s="99"/>
      <c r="F281" s="100"/>
      <c r="G281" s="99"/>
      <c r="H281" s="99"/>
      <c r="I281" s="99"/>
      <c r="J281" s="100"/>
      <c r="K281" s="99"/>
      <c r="L281" s="99"/>
      <c r="M281" s="99"/>
      <c r="N281" s="100"/>
      <c r="O281" s="99"/>
      <c r="P281" s="99"/>
      <c r="Q281" s="99"/>
      <c r="R281" s="99"/>
      <c r="S281" s="99"/>
      <c r="T281" s="99"/>
      <c r="U281" s="99"/>
      <c r="V281" s="52"/>
      <c r="W281" s="2"/>
      <c r="X281" s="2"/>
      <c r="Y281" s="2"/>
      <c r="Z281" s="2"/>
      <c r="AA281" s="2"/>
      <c r="AB281" s="2"/>
      <c r="AC281" s="2"/>
      <c r="AD281" s="2"/>
      <c r="AE281" s="2"/>
    </row>
    <row r="282" ht="15.75" customHeight="1">
      <c r="A282" s="7" t="s">
        <v>3</v>
      </c>
      <c r="B282" s="8" t="s">
        <v>4</v>
      </c>
      <c r="C282" s="8" t="s">
        <v>5</v>
      </c>
      <c r="D282" s="9" t="s">
        <v>6</v>
      </c>
      <c r="E282" s="10"/>
      <c r="F282" s="9" t="s">
        <v>7</v>
      </c>
      <c r="G282" s="10"/>
      <c r="H282" s="11" t="s">
        <v>8</v>
      </c>
      <c r="I282" s="10"/>
      <c r="J282" s="9" t="s">
        <v>9</v>
      </c>
      <c r="K282" s="10"/>
      <c r="L282" s="11" t="s">
        <v>10</v>
      </c>
      <c r="M282" s="10"/>
      <c r="N282" s="12" t="s">
        <v>11</v>
      </c>
      <c r="O282" s="13"/>
      <c r="P282" s="13"/>
      <c r="Q282" s="14"/>
      <c r="R282" s="15" t="s">
        <v>12</v>
      </c>
      <c r="S282" s="15" t="s">
        <v>13</v>
      </c>
      <c r="T282" s="15" t="s">
        <v>14</v>
      </c>
      <c r="U282" s="8" t="s">
        <v>15</v>
      </c>
      <c r="V282" s="5"/>
      <c r="W282" s="2"/>
      <c r="X282" s="2"/>
      <c r="Y282" s="2"/>
      <c r="Z282" s="2"/>
      <c r="AA282" s="2"/>
      <c r="AB282" s="2"/>
      <c r="AC282" s="2"/>
      <c r="AD282" s="2"/>
      <c r="AE282" s="2"/>
    </row>
    <row r="283" ht="15.75" customHeight="1">
      <c r="A283" s="16"/>
      <c r="B283" s="17"/>
      <c r="C283" s="17"/>
      <c r="D283" s="18"/>
      <c r="E283" s="19"/>
      <c r="F283" s="18"/>
      <c r="G283" s="19"/>
      <c r="H283" s="18"/>
      <c r="I283" s="19"/>
      <c r="J283" s="18"/>
      <c r="K283" s="19"/>
      <c r="L283" s="18"/>
      <c r="M283" s="19"/>
      <c r="N283" s="20" t="s">
        <v>16</v>
      </c>
      <c r="O283" s="21"/>
      <c r="P283" s="20" t="s">
        <v>17</v>
      </c>
      <c r="Q283" s="21"/>
      <c r="R283" s="22"/>
      <c r="S283" s="22"/>
      <c r="T283" s="22"/>
      <c r="U283" s="23"/>
      <c r="V283" s="5"/>
      <c r="W283" s="2"/>
      <c r="X283" s="24" t="s">
        <v>18</v>
      </c>
      <c r="Y283" s="24" t="s">
        <v>19</v>
      </c>
      <c r="Z283" s="24" t="s">
        <v>20</v>
      </c>
      <c r="AA283" s="2"/>
      <c r="AB283" s="2"/>
      <c r="AC283" s="2"/>
      <c r="AD283" s="2"/>
      <c r="AE283" s="2"/>
    </row>
    <row r="284" ht="15.75" customHeight="1">
      <c r="A284" s="25"/>
      <c r="B284" s="26"/>
      <c r="C284" s="26"/>
      <c r="D284" s="27" t="s">
        <v>21</v>
      </c>
      <c r="E284" s="27" t="s">
        <v>22</v>
      </c>
      <c r="F284" s="27" t="s">
        <v>21</v>
      </c>
      <c r="G284" s="27" t="s">
        <v>22</v>
      </c>
      <c r="H284" s="27" t="s">
        <v>21</v>
      </c>
      <c r="I284" s="27" t="s">
        <v>22</v>
      </c>
      <c r="J284" s="27" t="s">
        <v>21</v>
      </c>
      <c r="K284" s="28" t="s">
        <v>22</v>
      </c>
      <c r="L284" s="27" t="s">
        <v>21</v>
      </c>
      <c r="M284" s="27" t="s">
        <v>22</v>
      </c>
      <c r="N284" s="27" t="s">
        <v>21</v>
      </c>
      <c r="O284" s="27" t="s">
        <v>22</v>
      </c>
      <c r="P284" s="27" t="s">
        <v>21</v>
      </c>
      <c r="Q284" s="27" t="s">
        <v>22</v>
      </c>
      <c r="R284" s="27" t="s">
        <v>22</v>
      </c>
      <c r="S284" s="29" t="s">
        <v>22</v>
      </c>
      <c r="T284" s="29" t="s">
        <v>22</v>
      </c>
      <c r="U284" s="30" t="s">
        <v>22</v>
      </c>
      <c r="V284" s="5"/>
      <c r="W284" s="2"/>
      <c r="X284" s="31"/>
      <c r="Y284" s="31"/>
      <c r="Z284" s="31"/>
      <c r="AA284" s="2"/>
      <c r="AB284" s="2"/>
      <c r="AC284" s="2"/>
      <c r="AD284" s="2"/>
      <c r="AE284" s="2"/>
    </row>
    <row r="285" ht="15.75" customHeight="1">
      <c r="A285" s="32">
        <f t="shared" ref="A285:B285" si="237">A239</f>
        <v>1</v>
      </c>
      <c r="B285" s="33">
        <f t="shared" si="237"/>
        <v>44197</v>
      </c>
      <c r="C285" s="34" t="str">
        <f t="shared" ref="C285:C313" si="239">C247</f>
        <v/>
      </c>
      <c r="D285" s="230"/>
      <c r="E285" s="133"/>
      <c r="F285" s="101">
        <f t="shared" ref="F285:F315" si="240">G285/1500</f>
        <v>6</v>
      </c>
      <c r="G285" s="36">
        <v>9000.0</v>
      </c>
      <c r="H285" s="132"/>
      <c r="I285" s="133"/>
      <c r="J285" s="101">
        <f t="shared" ref="J285:J315" si="241">K285/500</f>
        <v>12</v>
      </c>
      <c r="K285" s="36">
        <v>6000.0</v>
      </c>
      <c r="L285" s="231"/>
      <c r="M285" s="232"/>
      <c r="N285" s="132"/>
      <c r="O285" s="232"/>
      <c r="P285" s="132"/>
      <c r="Q285" s="133"/>
      <c r="R285" s="133"/>
      <c r="S285" s="232"/>
      <c r="T285" s="232"/>
      <c r="U285" s="90">
        <f t="shared" ref="U285:U315" si="242">E285+G285+I285+K285+M285+O285+Q285+R285+S285+T285</f>
        <v>15000</v>
      </c>
      <c r="V285" s="5"/>
      <c r="W285" s="2"/>
      <c r="X285" s="43">
        <f t="shared" ref="X285:X316" si="243">E285+G285+I285+K285</f>
        <v>15000</v>
      </c>
      <c r="Y285" s="44">
        <f t="shared" ref="Y285:Y316" si="244">R285+S285+T285</f>
        <v>0</v>
      </c>
      <c r="Z285" s="44">
        <f t="shared" ref="Z285:Z316" si="245">O285+Q285</f>
        <v>0</v>
      </c>
      <c r="AA285" s="2"/>
      <c r="AB285" s="2"/>
      <c r="AC285" s="2"/>
      <c r="AD285" s="2"/>
      <c r="AE285" s="2"/>
    </row>
    <row r="286" ht="15.75" customHeight="1">
      <c r="A286" s="45">
        <f t="shared" ref="A286:B286" si="238">A240</f>
        <v>2</v>
      </c>
      <c r="B286" s="33">
        <f t="shared" si="238"/>
        <v>44198</v>
      </c>
      <c r="C286" s="46" t="str">
        <f t="shared" si="239"/>
        <v/>
      </c>
      <c r="D286" s="233"/>
      <c r="E286" s="134"/>
      <c r="F286" s="101">
        <f t="shared" si="240"/>
        <v>5</v>
      </c>
      <c r="G286" s="47">
        <v>7500.0</v>
      </c>
      <c r="H286" s="132"/>
      <c r="I286" s="134"/>
      <c r="J286" s="101">
        <f t="shared" si="241"/>
        <v>18</v>
      </c>
      <c r="K286" s="47">
        <v>9000.0</v>
      </c>
      <c r="L286" s="231"/>
      <c r="M286" s="234"/>
      <c r="N286" s="132"/>
      <c r="O286" s="234"/>
      <c r="P286" s="132"/>
      <c r="Q286" s="134"/>
      <c r="R286" s="134"/>
      <c r="S286" s="234"/>
      <c r="T286" s="234"/>
      <c r="U286" s="90">
        <f t="shared" si="242"/>
        <v>16500</v>
      </c>
      <c r="V286" s="5"/>
      <c r="W286" s="2"/>
      <c r="X286" s="43">
        <f t="shared" si="243"/>
        <v>16500</v>
      </c>
      <c r="Y286" s="44">
        <f t="shared" si="244"/>
        <v>0</v>
      </c>
      <c r="Z286" s="44">
        <f t="shared" si="245"/>
        <v>0</v>
      </c>
      <c r="AA286" s="2"/>
      <c r="AB286" s="2"/>
      <c r="AC286" s="2"/>
      <c r="AD286" s="2"/>
      <c r="AE286" s="2"/>
    </row>
    <row r="287" ht="15.75" customHeight="1">
      <c r="A287" s="32">
        <f t="shared" ref="A287:B287" si="246">A241</f>
        <v>3</v>
      </c>
      <c r="B287" s="33">
        <f t="shared" si="246"/>
        <v>44199</v>
      </c>
      <c r="C287" s="46" t="str">
        <f t="shared" si="239"/>
        <v/>
      </c>
      <c r="D287" s="233"/>
      <c r="E287" s="134"/>
      <c r="F287" s="101">
        <f t="shared" si="240"/>
        <v>6</v>
      </c>
      <c r="G287" s="47">
        <v>9000.0</v>
      </c>
      <c r="H287" s="132"/>
      <c r="I287" s="134"/>
      <c r="J287" s="101">
        <f t="shared" si="241"/>
        <v>20</v>
      </c>
      <c r="K287" s="47">
        <v>10000.0</v>
      </c>
      <c r="L287" s="231"/>
      <c r="M287" s="234"/>
      <c r="N287" s="132"/>
      <c r="O287" s="234"/>
      <c r="P287" s="132"/>
      <c r="Q287" s="134"/>
      <c r="R287" s="134"/>
      <c r="S287" s="234"/>
      <c r="T287" s="234"/>
      <c r="U287" s="90">
        <f t="shared" si="242"/>
        <v>19000</v>
      </c>
      <c r="V287" s="5"/>
      <c r="W287" s="2"/>
      <c r="X287" s="43">
        <f t="shared" si="243"/>
        <v>19000</v>
      </c>
      <c r="Y287" s="44">
        <f t="shared" si="244"/>
        <v>0</v>
      </c>
      <c r="Z287" s="44">
        <f t="shared" si="245"/>
        <v>0</v>
      </c>
      <c r="AA287" s="2"/>
      <c r="AB287" s="2"/>
      <c r="AC287" s="2"/>
      <c r="AD287" s="2"/>
      <c r="AE287" s="2"/>
    </row>
    <row r="288" ht="15.75" customHeight="1">
      <c r="A288" s="45">
        <f t="shared" ref="A288:B288" si="247">A242</f>
        <v>4</v>
      </c>
      <c r="B288" s="33">
        <f t="shared" si="247"/>
        <v>44200</v>
      </c>
      <c r="C288" s="46" t="str">
        <f t="shared" si="239"/>
        <v/>
      </c>
      <c r="D288" s="233"/>
      <c r="E288" s="134"/>
      <c r="F288" s="101">
        <f t="shared" si="240"/>
        <v>8</v>
      </c>
      <c r="G288" s="47">
        <v>12000.0</v>
      </c>
      <c r="H288" s="132"/>
      <c r="I288" s="134"/>
      <c r="J288" s="101">
        <f t="shared" si="241"/>
        <v>22</v>
      </c>
      <c r="K288" s="47">
        <v>11000.0</v>
      </c>
      <c r="L288" s="231"/>
      <c r="M288" s="234"/>
      <c r="N288" s="132"/>
      <c r="O288" s="234"/>
      <c r="P288" s="132"/>
      <c r="Q288" s="134"/>
      <c r="R288" s="134"/>
      <c r="S288" s="234"/>
      <c r="T288" s="234"/>
      <c r="U288" s="90">
        <f t="shared" si="242"/>
        <v>23000</v>
      </c>
      <c r="V288" s="5"/>
      <c r="W288" s="2"/>
      <c r="X288" s="43">
        <f t="shared" si="243"/>
        <v>23000</v>
      </c>
      <c r="Y288" s="44">
        <f t="shared" si="244"/>
        <v>0</v>
      </c>
      <c r="Z288" s="44">
        <f t="shared" si="245"/>
        <v>0</v>
      </c>
      <c r="AA288" s="2"/>
      <c r="AB288" s="2"/>
      <c r="AC288" s="2"/>
      <c r="AD288" s="2"/>
      <c r="AE288" s="2"/>
    </row>
    <row r="289" ht="15.75" customHeight="1">
      <c r="A289" s="32">
        <f t="shared" ref="A289:B289" si="248">A243</f>
        <v>5</v>
      </c>
      <c r="B289" s="33">
        <f t="shared" si="248"/>
        <v>44201</v>
      </c>
      <c r="C289" s="46" t="str">
        <f t="shared" si="239"/>
        <v/>
      </c>
      <c r="D289" s="233"/>
      <c r="E289" s="134"/>
      <c r="F289" s="101">
        <f t="shared" si="240"/>
        <v>6</v>
      </c>
      <c r="G289" s="47">
        <v>9000.0</v>
      </c>
      <c r="H289" s="132"/>
      <c r="I289" s="134"/>
      <c r="J289" s="101">
        <f t="shared" si="241"/>
        <v>22</v>
      </c>
      <c r="K289" s="47">
        <v>11000.0</v>
      </c>
      <c r="L289" s="231"/>
      <c r="M289" s="234"/>
      <c r="N289" s="132"/>
      <c r="O289" s="234"/>
      <c r="P289" s="132"/>
      <c r="Q289" s="134"/>
      <c r="R289" s="134"/>
      <c r="S289" s="234"/>
      <c r="T289" s="234"/>
      <c r="U289" s="90">
        <f t="shared" si="242"/>
        <v>20000</v>
      </c>
      <c r="V289" s="5"/>
      <c r="W289" s="2"/>
      <c r="X289" s="43">
        <f t="shared" si="243"/>
        <v>20000</v>
      </c>
      <c r="Y289" s="44">
        <f t="shared" si="244"/>
        <v>0</v>
      </c>
      <c r="Z289" s="44">
        <f t="shared" si="245"/>
        <v>0</v>
      </c>
      <c r="AA289" s="2"/>
      <c r="AB289" s="2"/>
      <c r="AC289" s="2"/>
      <c r="AD289" s="2"/>
      <c r="AE289" s="2"/>
    </row>
    <row r="290" ht="15.75" customHeight="1">
      <c r="A290" s="45">
        <f t="shared" ref="A290:B290" si="249">A244</f>
        <v>6</v>
      </c>
      <c r="B290" s="33">
        <f t="shared" si="249"/>
        <v>44202</v>
      </c>
      <c r="C290" s="46" t="str">
        <f t="shared" si="239"/>
        <v/>
      </c>
      <c r="D290" s="233"/>
      <c r="E290" s="134"/>
      <c r="F290" s="101">
        <f t="shared" si="240"/>
        <v>7</v>
      </c>
      <c r="G290" s="47">
        <v>10500.0</v>
      </c>
      <c r="H290" s="132"/>
      <c r="I290" s="134"/>
      <c r="J290" s="101">
        <f t="shared" si="241"/>
        <v>24</v>
      </c>
      <c r="K290" s="47">
        <v>12000.0</v>
      </c>
      <c r="L290" s="231"/>
      <c r="M290" s="234"/>
      <c r="N290" s="132"/>
      <c r="O290" s="234"/>
      <c r="P290" s="132"/>
      <c r="Q290" s="134"/>
      <c r="R290" s="134"/>
      <c r="S290" s="234"/>
      <c r="T290" s="234"/>
      <c r="U290" s="90">
        <f t="shared" si="242"/>
        <v>22500</v>
      </c>
      <c r="V290" s="5"/>
      <c r="W290" s="2"/>
      <c r="X290" s="43">
        <f t="shared" si="243"/>
        <v>22500</v>
      </c>
      <c r="Y290" s="44">
        <f t="shared" si="244"/>
        <v>0</v>
      </c>
      <c r="Z290" s="44">
        <f t="shared" si="245"/>
        <v>0</v>
      </c>
      <c r="AA290" s="2"/>
      <c r="AB290" s="2"/>
      <c r="AC290" s="2"/>
      <c r="AD290" s="2"/>
      <c r="AE290" s="2"/>
    </row>
    <row r="291" ht="15.75" customHeight="1">
      <c r="A291" s="32">
        <f t="shared" ref="A291:B291" si="250">A245</f>
        <v>7</v>
      </c>
      <c r="B291" s="33">
        <f t="shared" si="250"/>
        <v>44203</v>
      </c>
      <c r="C291" s="46" t="str">
        <f t="shared" si="239"/>
        <v/>
      </c>
      <c r="D291" s="233"/>
      <c r="E291" s="134"/>
      <c r="F291" s="101">
        <f t="shared" si="240"/>
        <v>7</v>
      </c>
      <c r="G291" s="47">
        <v>10500.0</v>
      </c>
      <c r="H291" s="132"/>
      <c r="I291" s="134"/>
      <c r="J291" s="101">
        <f t="shared" si="241"/>
        <v>24</v>
      </c>
      <c r="K291" s="47">
        <v>12000.0</v>
      </c>
      <c r="L291" s="231"/>
      <c r="M291" s="234"/>
      <c r="N291" s="132"/>
      <c r="O291" s="234"/>
      <c r="P291" s="132"/>
      <c r="Q291" s="134"/>
      <c r="R291" s="134"/>
      <c r="S291" s="234"/>
      <c r="T291" s="234"/>
      <c r="U291" s="90">
        <f t="shared" si="242"/>
        <v>22500</v>
      </c>
      <c r="V291" s="5"/>
      <c r="W291" s="2"/>
      <c r="X291" s="43">
        <f t="shared" si="243"/>
        <v>22500</v>
      </c>
      <c r="Y291" s="44">
        <f t="shared" si="244"/>
        <v>0</v>
      </c>
      <c r="Z291" s="44">
        <f t="shared" si="245"/>
        <v>0</v>
      </c>
      <c r="AA291" s="2"/>
      <c r="AB291" s="2"/>
      <c r="AC291" s="2"/>
      <c r="AD291" s="2"/>
      <c r="AE291" s="2"/>
    </row>
    <row r="292" ht="15.75" customHeight="1">
      <c r="A292" s="45">
        <f t="shared" ref="A292:B292" si="251">A246</f>
        <v>8</v>
      </c>
      <c r="B292" s="33">
        <f t="shared" si="251"/>
        <v>44204</v>
      </c>
      <c r="C292" s="46" t="str">
        <f t="shared" si="239"/>
        <v/>
      </c>
      <c r="D292" s="233"/>
      <c r="E292" s="134"/>
      <c r="F292" s="101">
        <f t="shared" si="240"/>
        <v>6</v>
      </c>
      <c r="G292" s="47">
        <v>9000.0</v>
      </c>
      <c r="H292" s="132"/>
      <c r="I292" s="134"/>
      <c r="J292" s="101">
        <f t="shared" si="241"/>
        <v>20</v>
      </c>
      <c r="K292" s="47">
        <v>10000.0</v>
      </c>
      <c r="L292" s="231"/>
      <c r="M292" s="234"/>
      <c r="N292" s="132"/>
      <c r="O292" s="234"/>
      <c r="P292" s="132"/>
      <c r="Q292" s="134"/>
      <c r="R292" s="134"/>
      <c r="S292" s="234"/>
      <c r="T292" s="234"/>
      <c r="U292" s="90">
        <f t="shared" si="242"/>
        <v>19000</v>
      </c>
      <c r="V292" s="5"/>
      <c r="W292" s="2"/>
      <c r="X292" s="43">
        <f t="shared" si="243"/>
        <v>19000</v>
      </c>
      <c r="Y292" s="44">
        <f t="shared" si="244"/>
        <v>0</v>
      </c>
      <c r="Z292" s="44">
        <f t="shared" si="245"/>
        <v>0</v>
      </c>
      <c r="AA292" s="2"/>
      <c r="AB292" s="2"/>
      <c r="AC292" s="2"/>
      <c r="AD292" s="2"/>
      <c r="AE292" s="2"/>
    </row>
    <row r="293" ht="15.75" customHeight="1">
      <c r="A293" s="32">
        <f t="shared" ref="A293:B293" si="252">A247</f>
        <v>9</v>
      </c>
      <c r="B293" s="33">
        <f t="shared" si="252"/>
        <v>44205</v>
      </c>
      <c r="C293" s="46" t="str">
        <f t="shared" si="239"/>
        <v/>
      </c>
      <c r="D293" s="233"/>
      <c r="E293" s="134"/>
      <c r="F293" s="101">
        <f t="shared" si="240"/>
        <v>7</v>
      </c>
      <c r="G293" s="47">
        <v>10500.0</v>
      </c>
      <c r="H293" s="132"/>
      <c r="I293" s="134"/>
      <c r="J293" s="101">
        <f t="shared" si="241"/>
        <v>24</v>
      </c>
      <c r="K293" s="47">
        <v>12000.0</v>
      </c>
      <c r="L293" s="231"/>
      <c r="M293" s="234"/>
      <c r="N293" s="132"/>
      <c r="O293" s="234"/>
      <c r="P293" s="132"/>
      <c r="Q293" s="134"/>
      <c r="R293" s="134"/>
      <c r="S293" s="234"/>
      <c r="T293" s="234"/>
      <c r="U293" s="90">
        <f t="shared" si="242"/>
        <v>22500</v>
      </c>
      <c r="V293" s="5"/>
      <c r="W293" s="2"/>
      <c r="X293" s="43">
        <f t="shared" si="243"/>
        <v>22500</v>
      </c>
      <c r="Y293" s="44">
        <f t="shared" si="244"/>
        <v>0</v>
      </c>
      <c r="Z293" s="44">
        <f t="shared" si="245"/>
        <v>0</v>
      </c>
      <c r="AA293" s="2"/>
      <c r="AB293" s="2"/>
      <c r="AC293" s="2"/>
      <c r="AD293" s="2"/>
      <c r="AE293" s="2"/>
    </row>
    <row r="294" ht="15.75" customHeight="1">
      <c r="A294" s="45">
        <f t="shared" ref="A294:B294" si="253">A248</f>
        <v>10</v>
      </c>
      <c r="B294" s="33">
        <f t="shared" si="253"/>
        <v>44206</v>
      </c>
      <c r="C294" s="46" t="str">
        <f t="shared" si="239"/>
        <v/>
      </c>
      <c r="D294" s="233"/>
      <c r="E294" s="134"/>
      <c r="F294" s="101">
        <f t="shared" si="240"/>
        <v>7</v>
      </c>
      <c r="G294" s="47">
        <v>10500.0</v>
      </c>
      <c r="H294" s="132"/>
      <c r="I294" s="134"/>
      <c r="J294" s="101">
        <f t="shared" si="241"/>
        <v>21</v>
      </c>
      <c r="K294" s="47">
        <v>10500.0</v>
      </c>
      <c r="L294" s="231"/>
      <c r="M294" s="234"/>
      <c r="N294" s="132"/>
      <c r="O294" s="234"/>
      <c r="P294" s="132"/>
      <c r="Q294" s="134"/>
      <c r="R294" s="134"/>
      <c r="S294" s="234"/>
      <c r="T294" s="234"/>
      <c r="U294" s="90">
        <f t="shared" si="242"/>
        <v>21000</v>
      </c>
      <c r="V294" s="5"/>
      <c r="W294" s="2"/>
      <c r="X294" s="43">
        <f t="shared" si="243"/>
        <v>21000</v>
      </c>
      <c r="Y294" s="44">
        <f t="shared" si="244"/>
        <v>0</v>
      </c>
      <c r="Z294" s="44">
        <f t="shared" si="245"/>
        <v>0</v>
      </c>
      <c r="AA294" s="2"/>
      <c r="AB294" s="2"/>
      <c r="AC294" s="2"/>
      <c r="AD294" s="2"/>
      <c r="AE294" s="2"/>
    </row>
    <row r="295" ht="15.75" customHeight="1">
      <c r="A295" s="32">
        <f t="shared" ref="A295:B295" si="254">A249</f>
        <v>11</v>
      </c>
      <c r="B295" s="33">
        <f t="shared" si="254"/>
        <v>44207</v>
      </c>
      <c r="C295" s="46" t="str">
        <f t="shared" si="239"/>
        <v/>
      </c>
      <c r="D295" s="233"/>
      <c r="E295" s="134"/>
      <c r="F295" s="101">
        <f t="shared" si="240"/>
        <v>6</v>
      </c>
      <c r="G295" s="47">
        <v>9000.0</v>
      </c>
      <c r="H295" s="132"/>
      <c r="I295" s="134"/>
      <c r="J295" s="101">
        <f t="shared" si="241"/>
        <v>20</v>
      </c>
      <c r="K295" s="47">
        <v>10000.0</v>
      </c>
      <c r="L295" s="231"/>
      <c r="M295" s="234"/>
      <c r="N295" s="132"/>
      <c r="O295" s="234"/>
      <c r="P295" s="132"/>
      <c r="Q295" s="134"/>
      <c r="R295" s="134"/>
      <c r="S295" s="234"/>
      <c r="T295" s="234"/>
      <c r="U295" s="90">
        <f t="shared" si="242"/>
        <v>19000</v>
      </c>
      <c r="V295" s="5"/>
      <c r="W295" s="2"/>
      <c r="X295" s="43">
        <f t="shared" si="243"/>
        <v>19000</v>
      </c>
      <c r="Y295" s="44">
        <f t="shared" si="244"/>
        <v>0</v>
      </c>
      <c r="Z295" s="44">
        <f t="shared" si="245"/>
        <v>0</v>
      </c>
      <c r="AA295" s="2"/>
      <c r="AB295" s="2"/>
      <c r="AC295" s="2"/>
      <c r="AD295" s="2"/>
      <c r="AE295" s="2"/>
    </row>
    <row r="296" ht="15.75" customHeight="1">
      <c r="A296" s="45">
        <f t="shared" ref="A296:B296" si="255">A250</f>
        <v>12</v>
      </c>
      <c r="B296" s="33">
        <f t="shared" si="255"/>
        <v>44208</v>
      </c>
      <c r="C296" s="46" t="str">
        <f t="shared" si="239"/>
        <v/>
      </c>
      <c r="D296" s="233"/>
      <c r="E296" s="134"/>
      <c r="F296" s="101">
        <f t="shared" si="240"/>
        <v>6</v>
      </c>
      <c r="G296" s="47">
        <v>9000.0</v>
      </c>
      <c r="H296" s="132"/>
      <c r="I296" s="134"/>
      <c r="J296" s="101">
        <f t="shared" si="241"/>
        <v>18</v>
      </c>
      <c r="K296" s="47">
        <v>9000.0</v>
      </c>
      <c r="L296" s="231"/>
      <c r="M296" s="234"/>
      <c r="N296" s="132"/>
      <c r="O296" s="234"/>
      <c r="P296" s="132"/>
      <c r="Q296" s="134"/>
      <c r="R296" s="134"/>
      <c r="S296" s="234"/>
      <c r="T296" s="234"/>
      <c r="U296" s="90">
        <f t="shared" si="242"/>
        <v>18000</v>
      </c>
      <c r="V296" s="5"/>
      <c r="W296" s="2"/>
      <c r="X296" s="43">
        <f t="shared" si="243"/>
        <v>18000</v>
      </c>
      <c r="Y296" s="44">
        <f t="shared" si="244"/>
        <v>0</v>
      </c>
      <c r="Z296" s="44">
        <f t="shared" si="245"/>
        <v>0</v>
      </c>
      <c r="AA296" s="2"/>
      <c r="AB296" s="2"/>
      <c r="AC296" s="2"/>
      <c r="AD296" s="2"/>
      <c r="AE296" s="2"/>
    </row>
    <row r="297" ht="15.75" customHeight="1">
      <c r="A297" s="32">
        <f t="shared" ref="A297:B297" si="256">A251</f>
        <v>13</v>
      </c>
      <c r="B297" s="33">
        <f t="shared" si="256"/>
        <v>44209</v>
      </c>
      <c r="C297" s="46" t="str">
        <f t="shared" si="239"/>
        <v/>
      </c>
      <c r="D297" s="233"/>
      <c r="E297" s="134"/>
      <c r="F297" s="101">
        <f t="shared" si="240"/>
        <v>6</v>
      </c>
      <c r="G297" s="47">
        <v>9000.0</v>
      </c>
      <c r="H297" s="132"/>
      <c r="I297" s="134"/>
      <c r="J297" s="101">
        <f t="shared" si="241"/>
        <v>22</v>
      </c>
      <c r="K297" s="47">
        <v>11000.0</v>
      </c>
      <c r="L297" s="231"/>
      <c r="M297" s="234"/>
      <c r="N297" s="132"/>
      <c r="O297" s="234"/>
      <c r="P297" s="132"/>
      <c r="Q297" s="134"/>
      <c r="R297" s="134"/>
      <c r="S297" s="234"/>
      <c r="T297" s="234"/>
      <c r="U297" s="90">
        <f t="shared" si="242"/>
        <v>20000</v>
      </c>
      <c r="V297" s="5"/>
      <c r="W297" s="2"/>
      <c r="X297" s="43">
        <f t="shared" si="243"/>
        <v>20000</v>
      </c>
      <c r="Y297" s="44">
        <f t="shared" si="244"/>
        <v>0</v>
      </c>
      <c r="Z297" s="44">
        <f t="shared" si="245"/>
        <v>0</v>
      </c>
      <c r="AA297" s="2"/>
      <c r="AB297" s="2"/>
      <c r="AC297" s="2"/>
      <c r="AD297" s="2"/>
      <c r="AE297" s="2"/>
    </row>
    <row r="298" ht="15.75" customHeight="1">
      <c r="A298" s="45">
        <f t="shared" ref="A298:B298" si="257">A252</f>
        <v>14</v>
      </c>
      <c r="B298" s="33">
        <f t="shared" si="257"/>
        <v>44210</v>
      </c>
      <c r="C298" s="46" t="str">
        <f t="shared" si="239"/>
        <v/>
      </c>
      <c r="D298" s="233"/>
      <c r="E298" s="134"/>
      <c r="F298" s="101">
        <f t="shared" si="240"/>
        <v>6</v>
      </c>
      <c r="G298" s="47">
        <v>9000.0</v>
      </c>
      <c r="H298" s="132"/>
      <c r="I298" s="134"/>
      <c r="J298" s="101">
        <f t="shared" si="241"/>
        <v>24</v>
      </c>
      <c r="K298" s="47">
        <v>12000.0</v>
      </c>
      <c r="L298" s="231"/>
      <c r="M298" s="234"/>
      <c r="N298" s="132"/>
      <c r="O298" s="234"/>
      <c r="P298" s="132"/>
      <c r="Q298" s="134"/>
      <c r="R298" s="134"/>
      <c r="S298" s="234"/>
      <c r="T298" s="234"/>
      <c r="U298" s="90">
        <f t="shared" si="242"/>
        <v>21000</v>
      </c>
      <c r="V298" s="5"/>
      <c r="W298" s="2"/>
      <c r="X298" s="43">
        <f t="shared" si="243"/>
        <v>21000</v>
      </c>
      <c r="Y298" s="44">
        <f t="shared" si="244"/>
        <v>0</v>
      </c>
      <c r="Z298" s="44">
        <f t="shared" si="245"/>
        <v>0</v>
      </c>
      <c r="AA298" s="2"/>
      <c r="AB298" s="2"/>
      <c r="AC298" s="2"/>
      <c r="AD298" s="2"/>
      <c r="AE298" s="2"/>
    </row>
    <row r="299" ht="15.75" customHeight="1">
      <c r="A299" s="32">
        <f t="shared" ref="A299:B299" si="258">A253</f>
        <v>15</v>
      </c>
      <c r="B299" s="33">
        <f t="shared" si="258"/>
        <v>44211</v>
      </c>
      <c r="C299" s="46" t="str">
        <f t="shared" si="239"/>
        <v/>
      </c>
      <c r="D299" s="233"/>
      <c r="E299" s="134"/>
      <c r="F299" s="101">
        <f t="shared" si="240"/>
        <v>6</v>
      </c>
      <c r="G299" s="47">
        <v>9000.0</v>
      </c>
      <c r="H299" s="132"/>
      <c r="I299" s="134"/>
      <c r="J299" s="101">
        <f t="shared" si="241"/>
        <v>18</v>
      </c>
      <c r="K299" s="47">
        <v>9000.0</v>
      </c>
      <c r="L299" s="231"/>
      <c r="M299" s="234"/>
      <c r="N299" s="132"/>
      <c r="O299" s="234"/>
      <c r="P299" s="132"/>
      <c r="Q299" s="134"/>
      <c r="R299" s="134"/>
      <c r="S299" s="234"/>
      <c r="T299" s="234"/>
      <c r="U299" s="90">
        <f t="shared" si="242"/>
        <v>18000</v>
      </c>
      <c r="V299" s="5"/>
      <c r="W299" s="2"/>
      <c r="X299" s="43">
        <f t="shared" si="243"/>
        <v>18000</v>
      </c>
      <c r="Y299" s="44">
        <f t="shared" si="244"/>
        <v>0</v>
      </c>
      <c r="Z299" s="44">
        <f t="shared" si="245"/>
        <v>0</v>
      </c>
      <c r="AA299" s="2"/>
      <c r="AB299" s="2"/>
      <c r="AC299" s="2"/>
      <c r="AD299" s="2"/>
      <c r="AE299" s="2"/>
    </row>
    <row r="300" ht="15.75" customHeight="1">
      <c r="A300" s="45">
        <f t="shared" ref="A300:B300" si="259">A254</f>
        <v>16</v>
      </c>
      <c r="B300" s="33">
        <f t="shared" si="259"/>
        <v>44212</v>
      </c>
      <c r="C300" s="46" t="str">
        <f t="shared" si="239"/>
        <v/>
      </c>
      <c r="D300" s="233"/>
      <c r="E300" s="134"/>
      <c r="F300" s="101">
        <f t="shared" si="240"/>
        <v>6</v>
      </c>
      <c r="G300" s="47">
        <v>9000.0</v>
      </c>
      <c r="H300" s="132"/>
      <c r="I300" s="134"/>
      <c r="J300" s="101">
        <f t="shared" si="241"/>
        <v>20</v>
      </c>
      <c r="K300" s="47">
        <v>10000.0</v>
      </c>
      <c r="L300" s="231"/>
      <c r="M300" s="234"/>
      <c r="N300" s="132"/>
      <c r="O300" s="234"/>
      <c r="P300" s="132"/>
      <c r="Q300" s="134"/>
      <c r="R300" s="134"/>
      <c r="S300" s="234"/>
      <c r="T300" s="234"/>
      <c r="U300" s="90">
        <f t="shared" si="242"/>
        <v>19000</v>
      </c>
      <c r="V300" s="5"/>
      <c r="W300" s="2"/>
      <c r="X300" s="43">
        <f t="shared" si="243"/>
        <v>19000</v>
      </c>
      <c r="Y300" s="44">
        <f t="shared" si="244"/>
        <v>0</v>
      </c>
      <c r="Z300" s="44">
        <f t="shared" si="245"/>
        <v>0</v>
      </c>
      <c r="AA300" s="2"/>
      <c r="AB300" s="2"/>
      <c r="AC300" s="2"/>
      <c r="AD300" s="2"/>
      <c r="AE300" s="2"/>
    </row>
    <row r="301" ht="15.75" customHeight="1">
      <c r="A301" s="32">
        <f t="shared" ref="A301:B301" si="260">A255</f>
        <v>17</v>
      </c>
      <c r="B301" s="33">
        <f t="shared" si="260"/>
        <v>44213</v>
      </c>
      <c r="C301" s="46" t="str">
        <f t="shared" si="239"/>
        <v/>
      </c>
      <c r="D301" s="233"/>
      <c r="E301" s="134"/>
      <c r="F301" s="101">
        <f t="shared" si="240"/>
        <v>7</v>
      </c>
      <c r="G301" s="47">
        <v>10500.0</v>
      </c>
      <c r="H301" s="132"/>
      <c r="I301" s="134"/>
      <c r="J301" s="101">
        <f t="shared" si="241"/>
        <v>18</v>
      </c>
      <c r="K301" s="47">
        <v>9000.0</v>
      </c>
      <c r="L301" s="231"/>
      <c r="M301" s="234"/>
      <c r="N301" s="132"/>
      <c r="O301" s="234"/>
      <c r="P301" s="132"/>
      <c r="Q301" s="134"/>
      <c r="R301" s="134"/>
      <c r="S301" s="234"/>
      <c r="T301" s="234"/>
      <c r="U301" s="90">
        <f t="shared" si="242"/>
        <v>19500</v>
      </c>
      <c r="V301" s="5"/>
      <c r="W301" s="2"/>
      <c r="X301" s="43">
        <f t="shared" si="243"/>
        <v>19500</v>
      </c>
      <c r="Y301" s="44">
        <f t="shared" si="244"/>
        <v>0</v>
      </c>
      <c r="Z301" s="44">
        <f t="shared" si="245"/>
        <v>0</v>
      </c>
      <c r="AA301" s="2"/>
      <c r="AB301" s="2"/>
      <c r="AC301" s="2"/>
      <c r="AD301" s="2"/>
      <c r="AE301" s="2"/>
    </row>
    <row r="302" ht="15.75" customHeight="1">
      <c r="A302" s="45">
        <f t="shared" ref="A302:B302" si="261">A256</f>
        <v>18</v>
      </c>
      <c r="B302" s="33">
        <f t="shared" si="261"/>
        <v>44214</v>
      </c>
      <c r="C302" s="46" t="str">
        <f t="shared" si="239"/>
        <v/>
      </c>
      <c r="D302" s="233"/>
      <c r="E302" s="134"/>
      <c r="F302" s="101">
        <f t="shared" si="240"/>
        <v>7</v>
      </c>
      <c r="G302" s="47">
        <v>10500.0</v>
      </c>
      <c r="H302" s="132"/>
      <c r="I302" s="134"/>
      <c r="J302" s="101">
        <f t="shared" si="241"/>
        <v>20</v>
      </c>
      <c r="K302" s="47">
        <v>10000.0</v>
      </c>
      <c r="L302" s="231"/>
      <c r="M302" s="234"/>
      <c r="N302" s="132"/>
      <c r="O302" s="234"/>
      <c r="P302" s="132"/>
      <c r="Q302" s="134"/>
      <c r="R302" s="134"/>
      <c r="S302" s="234"/>
      <c r="T302" s="234"/>
      <c r="U302" s="90">
        <f t="shared" si="242"/>
        <v>20500</v>
      </c>
      <c r="V302" s="5"/>
      <c r="W302" s="2"/>
      <c r="X302" s="43">
        <f t="shared" si="243"/>
        <v>20500</v>
      </c>
      <c r="Y302" s="44">
        <f t="shared" si="244"/>
        <v>0</v>
      </c>
      <c r="Z302" s="44">
        <f t="shared" si="245"/>
        <v>0</v>
      </c>
      <c r="AA302" s="2"/>
      <c r="AB302" s="2"/>
      <c r="AC302" s="2"/>
      <c r="AD302" s="2"/>
      <c r="AE302" s="2"/>
    </row>
    <row r="303" ht="15.75" customHeight="1">
      <c r="A303" s="32">
        <f t="shared" ref="A303:B303" si="262">A257</f>
        <v>19</v>
      </c>
      <c r="B303" s="33">
        <f t="shared" si="262"/>
        <v>44215</v>
      </c>
      <c r="C303" s="46" t="str">
        <f t="shared" si="239"/>
        <v/>
      </c>
      <c r="D303" s="233"/>
      <c r="E303" s="134"/>
      <c r="F303" s="101">
        <f t="shared" si="240"/>
        <v>7</v>
      </c>
      <c r="G303" s="47">
        <v>10500.0</v>
      </c>
      <c r="H303" s="132"/>
      <c r="I303" s="134"/>
      <c r="J303" s="101">
        <f t="shared" si="241"/>
        <v>18</v>
      </c>
      <c r="K303" s="47">
        <v>9000.0</v>
      </c>
      <c r="L303" s="231"/>
      <c r="M303" s="234"/>
      <c r="N303" s="132"/>
      <c r="O303" s="234"/>
      <c r="P303" s="132"/>
      <c r="Q303" s="134"/>
      <c r="R303" s="134"/>
      <c r="S303" s="234"/>
      <c r="T303" s="234"/>
      <c r="U303" s="90">
        <f t="shared" si="242"/>
        <v>19500</v>
      </c>
      <c r="V303" s="5"/>
      <c r="W303" s="2"/>
      <c r="X303" s="43">
        <f t="shared" si="243"/>
        <v>19500</v>
      </c>
      <c r="Y303" s="44">
        <f t="shared" si="244"/>
        <v>0</v>
      </c>
      <c r="Z303" s="44">
        <f t="shared" si="245"/>
        <v>0</v>
      </c>
      <c r="AA303" s="2"/>
      <c r="AB303" s="2"/>
      <c r="AC303" s="2"/>
      <c r="AD303" s="2"/>
      <c r="AE303" s="2"/>
    </row>
    <row r="304" ht="15.75" customHeight="1">
      <c r="A304" s="208">
        <f t="shared" ref="A304:B304" si="263">A258</f>
        <v>20</v>
      </c>
      <c r="B304" s="235">
        <f t="shared" si="263"/>
        <v>44216</v>
      </c>
      <c r="C304" s="209" t="str">
        <f t="shared" si="239"/>
        <v/>
      </c>
      <c r="D304" s="236"/>
      <c r="E304" s="237"/>
      <c r="F304" s="101">
        <f t="shared" si="240"/>
        <v>7</v>
      </c>
      <c r="G304" s="47">
        <v>10500.0</v>
      </c>
      <c r="H304" s="238"/>
      <c r="I304" s="237"/>
      <c r="J304" s="101">
        <f t="shared" si="241"/>
        <v>24</v>
      </c>
      <c r="K304" s="47">
        <v>12000.0</v>
      </c>
      <c r="L304" s="239"/>
      <c r="M304" s="240"/>
      <c r="N304" s="238"/>
      <c r="O304" s="240"/>
      <c r="P304" s="238"/>
      <c r="Q304" s="237"/>
      <c r="R304" s="237"/>
      <c r="S304" s="240"/>
      <c r="T304" s="240"/>
      <c r="U304" s="241">
        <f t="shared" si="242"/>
        <v>22500</v>
      </c>
      <c r="V304" s="5"/>
      <c r="W304" s="2"/>
      <c r="X304" s="43">
        <f t="shared" si="243"/>
        <v>22500</v>
      </c>
      <c r="Y304" s="44">
        <f t="shared" si="244"/>
        <v>0</v>
      </c>
      <c r="Z304" s="44">
        <f t="shared" si="245"/>
        <v>0</v>
      </c>
      <c r="AA304" s="2"/>
      <c r="AB304" s="2"/>
      <c r="AC304" s="2"/>
      <c r="AD304" s="2"/>
      <c r="AE304" s="2"/>
    </row>
    <row r="305" ht="15.75" customHeight="1">
      <c r="A305" s="215">
        <f t="shared" ref="A305:B305" si="264">A259</f>
        <v>21</v>
      </c>
      <c r="B305" s="242">
        <f t="shared" si="264"/>
        <v>44217</v>
      </c>
      <c r="C305" s="46" t="str">
        <f t="shared" si="239"/>
        <v/>
      </c>
      <c r="D305" s="243"/>
      <c r="E305" s="244"/>
      <c r="F305" s="101">
        <f t="shared" si="240"/>
        <v>6</v>
      </c>
      <c r="G305" s="47">
        <v>9000.0</v>
      </c>
      <c r="H305" s="245"/>
      <c r="I305" s="244"/>
      <c r="J305" s="101">
        <f t="shared" si="241"/>
        <v>20</v>
      </c>
      <c r="K305" s="47">
        <v>10000.0</v>
      </c>
      <c r="L305" s="246"/>
      <c r="M305" s="247"/>
      <c r="N305" s="245"/>
      <c r="O305" s="247"/>
      <c r="P305" s="245"/>
      <c r="Q305" s="244"/>
      <c r="R305" s="244"/>
      <c r="S305" s="247"/>
      <c r="T305" s="247"/>
      <c r="U305" s="248">
        <f t="shared" si="242"/>
        <v>19000</v>
      </c>
      <c r="V305" s="5"/>
      <c r="W305" s="2"/>
      <c r="X305" s="43">
        <f t="shared" si="243"/>
        <v>19000</v>
      </c>
      <c r="Y305" s="44">
        <f t="shared" si="244"/>
        <v>0</v>
      </c>
      <c r="Z305" s="44">
        <f t="shared" si="245"/>
        <v>0</v>
      </c>
      <c r="AA305" s="2"/>
      <c r="AB305" s="2"/>
      <c r="AC305" s="2"/>
      <c r="AD305" s="2"/>
      <c r="AE305" s="2"/>
    </row>
    <row r="306" ht="15.75" customHeight="1">
      <c r="A306" s="45">
        <f t="shared" ref="A306:B306" si="265">A260</f>
        <v>22</v>
      </c>
      <c r="B306" s="33">
        <f t="shared" si="265"/>
        <v>44218</v>
      </c>
      <c r="C306" s="46" t="str">
        <f t="shared" si="239"/>
        <v/>
      </c>
      <c r="D306" s="233"/>
      <c r="E306" s="134"/>
      <c r="F306" s="101">
        <f t="shared" si="240"/>
        <v>6</v>
      </c>
      <c r="G306" s="47">
        <v>9000.0</v>
      </c>
      <c r="H306" s="132"/>
      <c r="I306" s="134"/>
      <c r="J306" s="101">
        <f t="shared" si="241"/>
        <v>18</v>
      </c>
      <c r="K306" s="47">
        <v>9000.0</v>
      </c>
      <c r="L306" s="231"/>
      <c r="M306" s="234"/>
      <c r="N306" s="132"/>
      <c r="O306" s="234"/>
      <c r="P306" s="132"/>
      <c r="Q306" s="134"/>
      <c r="R306" s="134"/>
      <c r="S306" s="234"/>
      <c r="T306" s="234"/>
      <c r="U306" s="90">
        <f t="shared" si="242"/>
        <v>18000</v>
      </c>
      <c r="V306" s="5"/>
      <c r="W306" s="2"/>
      <c r="X306" s="43">
        <f t="shared" si="243"/>
        <v>18000</v>
      </c>
      <c r="Y306" s="44">
        <f t="shared" si="244"/>
        <v>0</v>
      </c>
      <c r="Z306" s="44">
        <f t="shared" si="245"/>
        <v>0</v>
      </c>
      <c r="AA306" s="2"/>
      <c r="AB306" s="2"/>
      <c r="AC306" s="2"/>
      <c r="AD306" s="2"/>
      <c r="AE306" s="2"/>
    </row>
    <row r="307" ht="15.75" customHeight="1">
      <c r="A307" s="32">
        <f t="shared" ref="A307:B307" si="266">A261</f>
        <v>23</v>
      </c>
      <c r="B307" s="33">
        <f t="shared" si="266"/>
        <v>44219</v>
      </c>
      <c r="C307" s="46" t="str">
        <f t="shared" si="239"/>
        <v/>
      </c>
      <c r="D307" s="233"/>
      <c r="E307" s="134"/>
      <c r="F307" s="101">
        <f t="shared" si="240"/>
        <v>6</v>
      </c>
      <c r="G307" s="47">
        <v>9000.0</v>
      </c>
      <c r="H307" s="132"/>
      <c r="I307" s="134"/>
      <c r="J307" s="101">
        <f t="shared" si="241"/>
        <v>24</v>
      </c>
      <c r="K307" s="47">
        <v>12000.0</v>
      </c>
      <c r="L307" s="231"/>
      <c r="M307" s="234"/>
      <c r="N307" s="132"/>
      <c r="O307" s="234"/>
      <c r="P307" s="132"/>
      <c r="Q307" s="134"/>
      <c r="R307" s="134"/>
      <c r="S307" s="234"/>
      <c r="T307" s="234"/>
      <c r="U307" s="90">
        <f t="shared" si="242"/>
        <v>21000</v>
      </c>
      <c r="V307" s="5"/>
      <c r="W307" s="2"/>
      <c r="X307" s="43">
        <f t="shared" si="243"/>
        <v>21000</v>
      </c>
      <c r="Y307" s="44">
        <f t="shared" si="244"/>
        <v>0</v>
      </c>
      <c r="Z307" s="44">
        <f t="shared" si="245"/>
        <v>0</v>
      </c>
      <c r="AA307" s="2"/>
      <c r="AB307" s="2"/>
      <c r="AC307" s="2"/>
      <c r="AD307" s="2"/>
      <c r="AE307" s="2"/>
    </row>
    <row r="308" ht="15.75" customHeight="1">
      <c r="A308" s="45">
        <f t="shared" ref="A308:B308" si="267">A262</f>
        <v>24</v>
      </c>
      <c r="B308" s="33">
        <f t="shared" si="267"/>
        <v>44220</v>
      </c>
      <c r="C308" s="46" t="str">
        <f t="shared" si="239"/>
        <v/>
      </c>
      <c r="D308" s="233"/>
      <c r="E308" s="134"/>
      <c r="F308" s="101">
        <f t="shared" si="240"/>
        <v>6</v>
      </c>
      <c r="G308" s="47">
        <v>9000.0</v>
      </c>
      <c r="H308" s="132"/>
      <c r="I308" s="134"/>
      <c r="J308" s="101">
        <f t="shared" si="241"/>
        <v>16</v>
      </c>
      <c r="K308" s="47">
        <v>8000.0</v>
      </c>
      <c r="L308" s="231"/>
      <c r="M308" s="234"/>
      <c r="N308" s="132"/>
      <c r="O308" s="234"/>
      <c r="P308" s="132"/>
      <c r="Q308" s="134"/>
      <c r="R308" s="134"/>
      <c r="S308" s="234"/>
      <c r="T308" s="234"/>
      <c r="U308" s="90">
        <f t="shared" si="242"/>
        <v>17000</v>
      </c>
      <c r="V308" s="5"/>
      <c r="W308" s="2"/>
      <c r="X308" s="43">
        <f t="shared" si="243"/>
        <v>17000</v>
      </c>
      <c r="Y308" s="44">
        <f t="shared" si="244"/>
        <v>0</v>
      </c>
      <c r="Z308" s="44">
        <f t="shared" si="245"/>
        <v>0</v>
      </c>
      <c r="AA308" s="2"/>
      <c r="AB308" s="2"/>
      <c r="AC308" s="2"/>
      <c r="AD308" s="2"/>
      <c r="AE308" s="2"/>
    </row>
    <row r="309" ht="15.75" customHeight="1">
      <c r="A309" s="32">
        <f t="shared" ref="A309:B309" si="268">A263</f>
        <v>25</v>
      </c>
      <c r="B309" s="33">
        <f t="shared" si="268"/>
        <v>44221</v>
      </c>
      <c r="C309" s="46" t="str">
        <f t="shared" si="239"/>
        <v/>
      </c>
      <c r="D309" s="233"/>
      <c r="E309" s="134"/>
      <c r="F309" s="101">
        <f t="shared" si="240"/>
        <v>7</v>
      </c>
      <c r="G309" s="47">
        <v>10500.0</v>
      </c>
      <c r="H309" s="132"/>
      <c r="I309" s="134"/>
      <c r="J309" s="101">
        <f t="shared" si="241"/>
        <v>20</v>
      </c>
      <c r="K309" s="47">
        <v>10000.0</v>
      </c>
      <c r="L309" s="231"/>
      <c r="M309" s="234"/>
      <c r="N309" s="132"/>
      <c r="O309" s="234"/>
      <c r="P309" s="132"/>
      <c r="Q309" s="134"/>
      <c r="R309" s="134"/>
      <c r="S309" s="234"/>
      <c r="T309" s="234"/>
      <c r="U309" s="90">
        <f t="shared" si="242"/>
        <v>20500</v>
      </c>
      <c r="V309" s="5"/>
      <c r="W309" s="2"/>
      <c r="X309" s="43">
        <f t="shared" si="243"/>
        <v>20500</v>
      </c>
      <c r="Y309" s="44">
        <f t="shared" si="244"/>
        <v>0</v>
      </c>
      <c r="Z309" s="44">
        <f t="shared" si="245"/>
        <v>0</v>
      </c>
      <c r="AA309" s="2"/>
      <c r="AB309" s="2"/>
      <c r="AC309" s="2"/>
      <c r="AD309" s="2"/>
      <c r="AE309" s="2"/>
    </row>
    <row r="310" ht="15.75" customHeight="1">
      <c r="A310" s="45">
        <f t="shared" ref="A310:B310" si="269">A264</f>
        <v>26</v>
      </c>
      <c r="B310" s="33">
        <f t="shared" si="269"/>
        <v>44222</v>
      </c>
      <c r="C310" s="46" t="str">
        <f t="shared" si="239"/>
        <v/>
      </c>
      <c r="D310" s="233"/>
      <c r="E310" s="134"/>
      <c r="F310" s="101">
        <f t="shared" si="240"/>
        <v>6</v>
      </c>
      <c r="G310" s="47">
        <v>9000.0</v>
      </c>
      <c r="H310" s="132"/>
      <c r="I310" s="134"/>
      <c r="J310" s="101">
        <f t="shared" si="241"/>
        <v>20</v>
      </c>
      <c r="K310" s="47">
        <v>10000.0</v>
      </c>
      <c r="L310" s="231"/>
      <c r="M310" s="234"/>
      <c r="N310" s="132"/>
      <c r="O310" s="234"/>
      <c r="P310" s="132"/>
      <c r="Q310" s="134"/>
      <c r="R310" s="134"/>
      <c r="S310" s="234"/>
      <c r="T310" s="234"/>
      <c r="U310" s="90">
        <f t="shared" si="242"/>
        <v>19000</v>
      </c>
      <c r="V310" s="5"/>
      <c r="W310" s="2"/>
      <c r="X310" s="43">
        <f t="shared" si="243"/>
        <v>19000</v>
      </c>
      <c r="Y310" s="44">
        <f t="shared" si="244"/>
        <v>0</v>
      </c>
      <c r="Z310" s="44">
        <f t="shared" si="245"/>
        <v>0</v>
      </c>
      <c r="AA310" s="2"/>
      <c r="AB310" s="2"/>
      <c r="AC310" s="2"/>
      <c r="AD310" s="2"/>
      <c r="AE310" s="2"/>
    </row>
    <row r="311" ht="15.75" customHeight="1">
      <c r="A311" s="32">
        <f t="shared" ref="A311:B311" si="270">A265</f>
        <v>27</v>
      </c>
      <c r="B311" s="33">
        <f t="shared" si="270"/>
        <v>44223</v>
      </c>
      <c r="C311" s="46" t="str">
        <f t="shared" si="239"/>
        <v/>
      </c>
      <c r="D311" s="233"/>
      <c r="E311" s="134"/>
      <c r="F311" s="101">
        <f t="shared" si="240"/>
        <v>6</v>
      </c>
      <c r="G311" s="47">
        <v>9000.0</v>
      </c>
      <c r="H311" s="132"/>
      <c r="I311" s="134"/>
      <c r="J311" s="101">
        <f t="shared" si="241"/>
        <v>22</v>
      </c>
      <c r="K311" s="47">
        <v>11000.0</v>
      </c>
      <c r="L311" s="231"/>
      <c r="M311" s="234"/>
      <c r="N311" s="132"/>
      <c r="O311" s="234"/>
      <c r="P311" s="132"/>
      <c r="Q311" s="134"/>
      <c r="R311" s="134"/>
      <c r="S311" s="234"/>
      <c r="T311" s="234"/>
      <c r="U311" s="90">
        <f t="shared" si="242"/>
        <v>20000</v>
      </c>
      <c r="V311" s="5"/>
      <c r="W311" s="53"/>
      <c r="X311" s="43">
        <f t="shared" si="243"/>
        <v>20000</v>
      </c>
      <c r="Y311" s="44">
        <f t="shared" si="244"/>
        <v>0</v>
      </c>
      <c r="Z311" s="44">
        <f t="shared" si="245"/>
        <v>0</v>
      </c>
      <c r="AA311" s="53"/>
      <c r="AB311" s="53"/>
      <c r="AC311" s="53"/>
      <c r="AD311" s="53"/>
      <c r="AE311" s="53"/>
      <c r="AF311" s="54"/>
      <c r="AG311" s="54"/>
      <c r="AH311" s="54"/>
    </row>
    <row r="312" ht="15.75" customHeight="1">
      <c r="A312" s="45">
        <f t="shared" ref="A312:B312" si="271">A266</f>
        <v>28</v>
      </c>
      <c r="B312" s="33">
        <f t="shared" si="271"/>
        <v>44224</v>
      </c>
      <c r="C312" s="46" t="str">
        <f t="shared" si="239"/>
        <v/>
      </c>
      <c r="D312" s="233"/>
      <c r="E312" s="134"/>
      <c r="F312" s="101">
        <f t="shared" si="240"/>
        <v>6</v>
      </c>
      <c r="G312" s="47">
        <v>9000.0</v>
      </c>
      <c r="H312" s="132"/>
      <c r="I312" s="134"/>
      <c r="J312" s="101">
        <f t="shared" si="241"/>
        <v>18</v>
      </c>
      <c r="K312" s="47">
        <v>9000.0</v>
      </c>
      <c r="L312" s="231"/>
      <c r="M312" s="234"/>
      <c r="N312" s="132"/>
      <c r="O312" s="234"/>
      <c r="P312" s="132"/>
      <c r="Q312" s="134"/>
      <c r="R312" s="134"/>
      <c r="S312" s="234"/>
      <c r="T312" s="234"/>
      <c r="U312" s="90">
        <f t="shared" si="242"/>
        <v>18000</v>
      </c>
      <c r="V312" s="5"/>
      <c r="W312" s="2"/>
      <c r="X312" s="43">
        <f t="shared" si="243"/>
        <v>18000</v>
      </c>
      <c r="Y312" s="44">
        <f t="shared" si="244"/>
        <v>0</v>
      </c>
      <c r="Z312" s="44">
        <f t="shared" si="245"/>
        <v>0</v>
      </c>
      <c r="AA312" s="2"/>
      <c r="AB312" s="2"/>
      <c r="AC312" s="2"/>
      <c r="AD312" s="2"/>
      <c r="AE312" s="2"/>
    </row>
    <row r="313" ht="15.75" customHeight="1">
      <c r="A313" s="32">
        <f t="shared" ref="A313:B313" si="272">A267</f>
        <v>29</v>
      </c>
      <c r="B313" s="33">
        <f t="shared" si="272"/>
        <v>44225</v>
      </c>
      <c r="C313" s="46" t="str">
        <f t="shared" si="239"/>
        <v/>
      </c>
      <c r="D313" s="233"/>
      <c r="E313" s="134"/>
      <c r="F313" s="101">
        <f t="shared" si="240"/>
        <v>6</v>
      </c>
      <c r="G313" s="47">
        <v>9000.0</v>
      </c>
      <c r="H313" s="132"/>
      <c r="I313" s="134"/>
      <c r="J313" s="101">
        <f t="shared" si="241"/>
        <v>16</v>
      </c>
      <c r="K313" s="47">
        <v>8000.0</v>
      </c>
      <c r="L313" s="231"/>
      <c r="M313" s="234"/>
      <c r="N313" s="132"/>
      <c r="O313" s="234"/>
      <c r="P313" s="132"/>
      <c r="Q313" s="134"/>
      <c r="R313" s="134"/>
      <c r="S313" s="234"/>
      <c r="T313" s="234"/>
      <c r="U313" s="90">
        <f t="shared" si="242"/>
        <v>17000</v>
      </c>
      <c r="V313" s="5"/>
      <c r="W313" s="2"/>
      <c r="X313" s="43">
        <f t="shared" si="243"/>
        <v>17000</v>
      </c>
      <c r="Y313" s="44">
        <f t="shared" si="244"/>
        <v>0</v>
      </c>
      <c r="Z313" s="44">
        <f t="shared" si="245"/>
        <v>0</v>
      </c>
      <c r="AA313" s="2"/>
      <c r="AB313" s="2"/>
      <c r="AC313" s="2"/>
      <c r="AD313" s="2"/>
      <c r="AE313" s="2"/>
    </row>
    <row r="314" ht="15.75" customHeight="1">
      <c r="A314" s="32">
        <f t="shared" ref="A314:B314" si="273">A268</f>
        <v>30</v>
      </c>
      <c r="B314" s="33">
        <f t="shared" si="273"/>
        <v>44226</v>
      </c>
      <c r="C314" s="46"/>
      <c r="D314" s="233"/>
      <c r="E314" s="134"/>
      <c r="F314" s="101">
        <f t="shared" si="240"/>
        <v>6</v>
      </c>
      <c r="G314" s="47">
        <v>9000.0</v>
      </c>
      <c r="H314" s="132"/>
      <c r="I314" s="134"/>
      <c r="J314" s="101">
        <f t="shared" si="241"/>
        <v>16</v>
      </c>
      <c r="K314" s="47">
        <v>8000.0</v>
      </c>
      <c r="L314" s="231"/>
      <c r="M314" s="234"/>
      <c r="N314" s="132"/>
      <c r="O314" s="234"/>
      <c r="P314" s="132"/>
      <c r="Q314" s="134"/>
      <c r="R314" s="134"/>
      <c r="S314" s="234"/>
      <c r="T314" s="234"/>
      <c r="U314" s="90">
        <f t="shared" si="242"/>
        <v>17000</v>
      </c>
      <c r="V314" s="5"/>
      <c r="W314" s="2"/>
      <c r="X314" s="43">
        <f t="shared" si="243"/>
        <v>17000</v>
      </c>
      <c r="Y314" s="44">
        <f t="shared" si="244"/>
        <v>0</v>
      </c>
      <c r="Z314" s="44">
        <f t="shared" si="245"/>
        <v>0</v>
      </c>
      <c r="AA314" s="2"/>
      <c r="AB314" s="2"/>
      <c r="AC314" s="2"/>
      <c r="AD314" s="2"/>
      <c r="AE314" s="2"/>
    </row>
    <row r="315" ht="15.75" customHeight="1">
      <c r="A315" s="32">
        <f t="shared" ref="A315:B315" si="274">A269</f>
        <v>31</v>
      </c>
      <c r="B315" s="33">
        <f t="shared" si="274"/>
        <v>44227</v>
      </c>
      <c r="C315" s="66"/>
      <c r="D315" s="249"/>
      <c r="E315" s="140"/>
      <c r="F315" s="101">
        <f t="shared" si="240"/>
        <v>7</v>
      </c>
      <c r="G315" s="123">
        <v>10500.0</v>
      </c>
      <c r="H315" s="132"/>
      <c r="I315" s="140"/>
      <c r="J315" s="101">
        <f t="shared" si="241"/>
        <v>20</v>
      </c>
      <c r="K315" s="123">
        <v>10000.0</v>
      </c>
      <c r="L315" s="231"/>
      <c r="M315" s="250"/>
      <c r="N315" s="251"/>
      <c r="O315" s="250"/>
      <c r="P315" s="132"/>
      <c r="Q315" s="140"/>
      <c r="R315" s="140"/>
      <c r="S315" s="250"/>
      <c r="T315" s="250"/>
      <c r="U315" s="90">
        <f t="shared" si="242"/>
        <v>20500</v>
      </c>
      <c r="V315" s="5"/>
      <c r="W315" s="2"/>
      <c r="X315" s="43">
        <f t="shared" si="243"/>
        <v>20500</v>
      </c>
      <c r="Y315" s="44">
        <f t="shared" si="244"/>
        <v>0</v>
      </c>
      <c r="Z315" s="44">
        <f t="shared" si="245"/>
        <v>0</v>
      </c>
      <c r="AA315" s="2"/>
      <c r="AB315" s="2"/>
      <c r="AC315" s="2"/>
      <c r="AD315" s="2"/>
      <c r="AE315" s="2"/>
    </row>
    <row r="316" ht="15.75" customHeight="1">
      <c r="A316" s="252" t="s">
        <v>15</v>
      </c>
      <c r="B316" s="223"/>
      <c r="C316" s="209"/>
      <c r="D316" s="253">
        <f t="shared" ref="D316:U316" si="275">SUM(D285:D315)</f>
        <v>0</v>
      </c>
      <c r="E316" s="254">
        <f t="shared" si="275"/>
        <v>0</v>
      </c>
      <c r="F316" s="130">
        <f t="shared" si="275"/>
        <v>197</v>
      </c>
      <c r="G316" s="255">
        <f t="shared" si="275"/>
        <v>295500</v>
      </c>
      <c r="H316" s="256">
        <f t="shared" si="275"/>
        <v>0</v>
      </c>
      <c r="I316" s="254">
        <f t="shared" si="275"/>
        <v>0</v>
      </c>
      <c r="J316" s="130">
        <f t="shared" si="275"/>
        <v>619</v>
      </c>
      <c r="K316" s="255">
        <f t="shared" si="275"/>
        <v>309500</v>
      </c>
      <c r="L316" s="257">
        <f t="shared" si="275"/>
        <v>0</v>
      </c>
      <c r="M316" s="258">
        <f t="shared" si="275"/>
        <v>0</v>
      </c>
      <c r="N316" s="256">
        <f t="shared" si="275"/>
        <v>0</v>
      </c>
      <c r="O316" s="258">
        <f t="shared" si="275"/>
        <v>0</v>
      </c>
      <c r="P316" s="256">
        <f t="shared" si="275"/>
        <v>0</v>
      </c>
      <c r="Q316" s="254">
        <f t="shared" si="275"/>
        <v>0</v>
      </c>
      <c r="R316" s="254">
        <f t="shared" si="275"/>
        <v>0</v>
      </c>
      <c r="S316" s="258">
        <f t="shared" si="275"/>
        <v>0</v>
      </c>
      <c r="T316" s="258">
        <f t="shared" si="275"/>
        <v>0</v>
      </c>
      <c r="U316" s="259">
        <f t="shared" si="275"/>
        <v>605000</v>
      </c>
      <c r="V316" s="5"/>
      <c r="W316" s="43">
        <f>SUM(U285:U315)</f>
        <v>605000</v>
      </c>
      <c r="X316" s="43">
        <f t="shared" si="243"/>
        <v>605000</v>
      </c>
      <c r="Y316" s="44">
        <f t="shared" si="244"/>
        <v>0</v>
      </c>
      <c r="Z316" s="44">
        <f t="shared" si="245"/>
        <v>0</v>
      </c>
      <c r="AA316" s="2"/>
      <c r="AB316" s="2"/>
      <c r="AC316" s="2"/>
      <c r="AD316" s="2"/>
      <c r="AE316" s="2"/>
    </row>
    <row r="317" ht="15.75" customHeight="1">
      <c r="A317" s="52"/>
      <c r="B317" s="52"/>
      <c r="C317" s="52"/>
      <c r="D317" s="52"/>
      <c r="E317" s="52"/>
      <c r="F317" s="52"/>
      <c r="G317" s="5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2"/>
      <c r="X317" s="2"/>
      <c r="Y317" s="2"/>
      <c r="Z317" s="2"/>
      <c r="AA317" s="2"/>
      <c r="AB317" s="2"/>
      <c r="AC317" s="2"/>
      <c r="AD317" s="2"/>
      <c r="AE317" s="2"/>
    </row>
    <row r="318" ht="15.7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85" t="s">
        <v>24</v>
      </c>
      <c r="S318" s="85"/>
      <c r="T318" s="85"/>
      <c r="U318" s="52"/>
      <c r="V318" s="52"/>
      <c r="W318" s="2"/>
      <c r="X318" s="2"/>
      <c r="Y318" s="2"/>
      <c r="Z318" s="2"/>
      <c r="AA318" s="2"/>
      <c r="AB318" s="2"/>
      <c r="AC318" s="2"/>
      <c r="AD318" s="2"/>
      <c r="AE318" s="2"/>
    </row>
    <row r="319" ht="15.7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86"/>
      <c r="S319" s="86"/>
      <c r="T319" s="86"/>
      <c r="U319" s="52"/>
      <c r="V319" s="52"/>
      <c r="W319" s="2"/>
      <c r="X319" s="2"/>
      <c r="Y319" s="2"/>
      <c r="Z319" s="2"/>
      <c r="AA319" s="2"/>
      <c r="AB319" s="2"/>
      <c r="AC319" s="2"/>
      <c r="AD319" s="2"/>
      <c r="AE319" s="2"/>
    </row>
    <row r="320" ht="15.7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2"/>
      <c r="X320" s="2"/>
      <c r="Y320" s="2"/>
      <c r="Z320" s="2"/>
      <c r="AA320" s="2"/>
      <c r="AB320" s="2"/>
      <c r="AC320" s="2"/>
      <c r="AD320" s="2"/>
      <c r="AE320" s="2"/>
    </row>
    <row r="321" ht="15.7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2"/>
      <c r="X321" s="2"/>
      <c r="Y321" s="2"/>
      <c r="Z321" s="2"/>
      <c r="AA321" s="2"/>
      <c r="AB321" s="2"/>
      <c r="AC321" s="2"/>
      <c r="AD321" s="2"/>
      <c r="AE321" s="2"/>
    </row>
    <row r="322" ht="15.7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2"/>
      <c r="X322" s="2"/>
      <c r="Y322" s="2"/>
      <c r="Z322" s="2"/>
      <c r="AA322" s="2"/>
      <c r="AB322" s="2"/>
      <c r="AC322" s="2"/>
      <c r="AD322" s="2"/>
      <c r="AE322" s="2"/>
    </row>
    <row r="323" ht="15.7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2"/>
      <c r="X323" s="2"/>
      <c r="Y323" s="2"/>
      <c r="Z323" s="2"/>
      <c r="AA323" s="2"/>
      <c r="AB323" s="2"/>
      <c r="AC323" s="2"/>
      <c r="AD323" s="2"/>
      <c r="AE323" s="2"/>
    </row>
    <row r="324" ht="15.75" customHeight="1">
      <c r="A324" s="1" t="s">
        <v>0</v>
      </c>
      <c r="W324" s="2"/>
      <c r="X324" s="2"/>
      <c r="Y324" s="2"/>
      <c r="Z324" s="2"/>
      <c r="AA324" s="2"/>
      <c r="AB324" s="2"/>
      <c r="AC324" s="2"/>
      <c r="AD324" s="2"/>
      <c r="AE324" s="2"/>
    </row>
    <row r="325" ht="15.75" customHeight="1">
      <c r="A325" s="1" t="s">
        <v>31</v>
      </c>
      <c r="W325" s="2"/>
      <c r="X325" s="2"/>
      <c r="Y325" s="2"/>
      <c r="Z325" s="2"/>
      <c r="AA325" s="2"/>
      <c r="AB325" s="2"/>
      <c r="AC325" s="2"/>
      <c r="AD325" s="2"/>
      <c r="AE325" s="2"/>
    </row>
    <row r="326" ht="15.75" customHeight="1">
      <c r="A326" s="4" t="str">
        <f>A280</f>
        <v>BULAN      : JANUARI 2021</v>
      </c>
      <c r="W326" s="2"/>
      <c r="X326" s="2"/>
      <c r="Y326" s="2"/>
      <c r="Z326" s="2"/>
      <c r="AA326" s="2"/>
      <c r="AB326" s="2"/>
      <c r="AC326" s="2"/>
      <c r="AD326" s="2"/>
      <c r="AE326" s="2"/>
    </row>
    <row r="327" ht="15.75" customHeight="1">
      <c r="A327" s="52"/>
      <c r="B327" s="52"/>
      <c r="C327" s="52"/>
      <c r="D327" s="52"/>
      <c r="E327" s="99"/>
      <c r="F327" s="100"/>
      <c r="G327" s="99"/>
      <c r="H327" s="99"/>
      <c r="I327" s="99"/>
      <c r="J327" s="100"/>
      <c r="K327" s="99"/>
      <c r="L327" s="99"/>
      <c r="M327" s="99"/>
      <c r="N327" s="100"/>
      <c r="O327" s="99"/>
      <c r="P327" s="99"/>
      <c r="Q327" s="99"/>
      <c r="R327" s="99"/>
      <c r="S327" s="99"/>
      <c r="T327" s="99"/>
      <c r="U327" s="99"/>
      <c r="V327" s="52"/>
      <c r="W327" s="2"/>
      <c r="X327" s="2"/>
      <c r="Y327" s="2"/>
      <c r="Z327" s="2"/>
      <c r="AA327" s="2"/>
      <c r="AB327" s="2"/>
      <c r="AC327" s="2"/>
      <c r="AD327" s="2"/>
      <c r="AE327" s="2"/>
    </row>
    <row r="328" ht="15.75" customHeight="1">
      <c r="A328" s="7" t="s">
        <v>3</v>
      </c>
      <c r="B328" s="8" t="s">
        <v>4</v>
      </c>
      <c r="C328" s="8" t="s">
        <v>5</v>
      </c>
      <c r="D328" s="9" t="s">
        <v>6</v>
      </c>
      <c r="E328" s="10"/>
      <c r="F328" s="9" t="s">
        <v>7</v>
      </c>
      <c r="G328" s="10"/>
      <c r="H328" s="11" t="s">
        <v>8</v>
      </c>
      <c r="I328" s="10"/>
      <c r="J328" s="9" t="s">
        <v>9</v>
      </c>
      <c r="K328" s="10"/>
      <c r="L328" s="11" t="s">
        <v>10</v>
      </c>
      <c r="M328" s="10"/>
      <c r="N328" s="12" t="s">
        <v>11</v>
      </c>
      <c r="O328" s="13"/>
      <c r="P328" s="13"/>
      <c r="Q328" s="14"/>
      <c r="R328" s="15" t="s">
        <v>12</v>
      </c>
      <c r="S328" s="15" t="s">
        <v>13</v>
      </c>
      <c r="T328" s="15" t="s">
        <v>14</v>
      </c>
      <c r="U328" s="8" t="s">
        <v>15</v>
      </c>
      <c r="V328" s="5"/>
      <c r="W328" s="2"/>
      <c r="X328" s="2"/>
      <c r="Y328" s="2"/>
      <c r="Z328" s="2"/>
      <c r="AA328" s="2"/>
      <c r="AB328" s="2"/>
      <c r="AC328" s="2"/>
      <c r="AD328" s="2"/>
      <c r="AE328" s="2"/>
    </row>
    <row r="329" ht="15.75" customHeight="1">
      <c r="A329" s="16"/>
      <c r="B329" s="17"/>
      <c r="C329" s="17"/>
      <c r="D329" s="18"/>
      <c r="E329" s="19"/>
      <c r="F329" s="18"/>
      <c r="G329" s="19"/>
      <c r="H329" s="18"/>
      <c r="I329" s="19"/>
      <c r="J329" s="18"/>
      <c r="K329" s="19"/>
      <c r="L329" s="18"/>
      <c r="M329" s="19"/>
      <c r="N329" s="20" t="s">
        <v>16</v>
      </c>
      <c r="O329" s="21"/>
      <c r="P329" s="20" t="s">
        <v>17</v>
      </c>
      <c r="Q329" s="21"/>
      <c r="R329" s="22"/>
      <c r="S329" s="22"/>
      <c r="T329" s="22"/>
      <c r="U329" s="23"/>
      <c r="V329" s="5"/>
      <c r="W329" s="2"/>
      <c r="X329" s="2"/>
      <c r="Y329" s="2"/>
      <c r="Z329" s="2"/>
      <c r="AA329" s="2"/>
      <c r="AB329" s="2"/>
      <c r="AC329" s="2"/>
      <c r="AD329" s="2"/>
      <c r="AE329" s="2"/>
    </row>
    <row r="330" ht="15.75" customHeight="1">
      <c r="A330" s="25"/>
      <c r="B330" s="26"/>
      <c r="C330" s="26"/>
      <c r="D330" s="27" t="s">
        <v>21</v>
      </c>
      <c r="E330" s="27" t="s">
        <v>22</v>
      </c>
      <c r="F330" s="27" t="s">
        <v>21</v>
      </c>
      <c r="G330" s="27" t="s">
        <v>22</v>
      </c>
      <c r="H330" s="27" t="s">
        <v>21</v>
      </c>
      <c r="I330" s="27" t="s">
        <v>22</v>
      </c>
      <c r="J330" s="27" t="s">
        <v>21</v>
      </c>
      <c r="K330" s="28" t="s">
        <v>22</v>
      </c>
      <c r="L330" s="27" t="s">
        <v>21</v>
      </c>
      <c r="M330" s="27" t="s">
        <v>22</v>
      </c>
      <c r="N330" s="27" t="s">
        <v>21</v>
      </c>
      <c r="O330" s="27" t="s">
        <v>22</v>
      </c>
      <c r="P330" s="27" t="s">
        <v>21</v>
      </c>
      <c r="Q330" s="27" t="s">
        <v>22</v>
      </c>
      <c r="R330" s="27" t="s">
        <v>22</v>
      </c>
      <c r="S330" s="29" t="s">
        <v>22</v>
      </c>
      <c r="T330" s="29" t="s">
        <v>22</v>
      </c>
      <c r="U330" s="30" t="s">
        <v>22</v>
      </c>
      <c r="V330" s="5"/>
      <c r="W330" s="2"/>
      <c r="X330" s="24" t="s">
        <v>18</v>
      </c>
      <c r="Y330" s="24" t="s">
        <v>19</v>
      </c>
      <c r="Z330" s="24" t="s">
        <v>20</v>
      </c>
      <c r="AA330" s="2"/>
      <c r="AB330" s="2"/>
      <c r="AC330" s="2"/>
      <c r="AD330" s="2"/>
      <c r="AE330" s="2"/>
    </row>
    <row r="331" ht="15.75" customHeight="1">
      <c r="A331" s="32">
        <f t="shared" ref="A331:B331" si="276">A285</f>
        <v>1</v>
      </c>
      <c r="B331" s="33">
        <f t="shared" si="276"/>
        <v>44197</v>
      </c>
      <c r="C331" s="34" t="str">
        <f t="shared" ref="C331:C359" si="278">C294</f>
        <v/>
      </c>
      <c r="D331" s="88">
        <f t="shared" ref="D331:D361" si="279">E331/2000</f>
        <v>3</v>
      </c>
      <c r="E331" s="36">
        <v>6000.0</v>
      </c>
      <c r="F331" s="132">
        <v>0.0</v>
      </c>
      <c r="G331" s="133"/>
      <c r="H331" s="132">
        <v>0.0</v>
      </c>
      <c r="I331" s="133"/>
      <c r="J331" s="132">
        <v>0.0</v>
      </c>
      <c r="K331" s="133"/>
      <c r="L331" s="133">
        <f t="shared" ref="L331:L349" si="280">M331/1000</f>
        <v>0</v>
      </c>
      <c r="M331" s="260"/>
      <c r="N331" s="88">
        <f t="shared" ref="N331:N361" si="281">O331/2000</f>
        <v>2</v>
      </c>
      <c r="O331" s="40">
        <v>4000.0</v>
      </c>
      <c r="P331" s="101">
        <f t="shared" ref="P331:P361" si="282">Q331/3000</f>
        <v>0</v>
      </c>
      <c r="Q331" s="36"/>
      <c r="R331" s="89"/>
      <c r="S331" s="103"/>
      <c r="T331" s="103"/>
      <c r="U331" s="90">
        <f t="shared" ref="U331:U361" si="283">E331+G331+I331+K331+M331+O331+Q331+R331+S331+T331</f>
        <v>10000</v>
      </c>
      <c r="V331" s="5"/>
      <c r="W331" s="2"/>
      <c r="X331" s="31"/>
      <c r="Y331" s="31"/>
      <c r="Z331" s="31"/>
      <c r="AA331" s="2"/>
      <c r="AB331" s="2"/>
      <c r="AC331" s="2"/>
      <c r="AD331" s="2"/>
      <c r="AE331" s="2"/>
    </row>
    <row r="332" ht="15.75" customHeight="1">
      <c r="A332" s="45">
        <f t="shared" ref="A332:B332" si="277">A286</f>
        <v>2</v>
      </c>
      <c r="B332" s="33">
        <f t="shared" si="277"/>
        <v>44198</v>
      </c>
      <c r="C332" s="46" t="str">
        <f t="shared" si="278"/>
        <v/>
      </c>
      <c r="D332" s="101">
        <f t="shared" si="279"/>
        <v>8</v>
      </c>
      <c r="E332" s="47">
        <v>16000.0</v>
      </c>
      <c r="F332" s="132">
        <v>0.0</v>
      </c>
      <c r="G332" s="134"/>
      <c r="H332" s="132">
        <v>0.0</v>
      </c>
      <c r="I332" s="134"/>
      <c r="J332" s="132">
        <v>0.0</v>
      </c>
      <c r="K332" s="134"/>
      <c r="L332" s="133">
        <f t="shared" si="280"/>
        <v>0</v>
      </c>
      <c r="M332" s="261"/>
      <c r="N332" s="88">
        <f t="shared" si="281"/>
        <v>2</v>
      </c>
      <c r="O332" s="50">
        <v>4000.0</v>
      </c>
      <c r="P332" s="101">
        <f t="shared" si="282"/>
        <v>0</v>
      </c>
      <c r="Q332" s="47"/>
      <c r="R332" s="91"/>
      <c r="S332" s="104"/>
      <c r="T332" s="104"/>
      <c r="U332" s="90">
        <f t="shared" si="283"/>
        <v>20000</v>
      </c>
      <c r="V332" s="5"/>
      <c r="W332" s="2"/>
      <c r="X332" s="43">
        <f t="shared" ref="X332:X362" si="285">E332+G332+I332</f>
        <v>16000</v>
      </c>
      <c r="Y332" s="44">
        <f t="shared" ref="Y332:Y362" si="286">R332+S332+T332</f>
        <v>0</v>
      </c>
      <c r="Z332" s="44">
        <f t="shared" ref="Z332:Z362" si="287">O332+Q332</f>
        <v>4000</v>
      </c>
      <c r="AA332" s="2"/>
      <c r="AB332" s="2"/>
      <c r="AC332" s="2"/>
      <c r="AD332" s="2"/>
      <c r="AE332" s="2"/>
    </row>
    <row r="333" ht="15.75" customHeight="1">
      <c r="A333" s="32">
        <f t="shared" ref="A333:B333" si="284">A287</f>
        <v>3</v>
      </c>
      <c r="B333" s="33">
        <f t="shared" si="284"/>
        <v>44199</v>
      </c>
      <c r="C333" s="46" t="str">
        <f t="shared" si="278"/>
        <v/>
      </c>
      <c r="D333" s="101">
        <f t="shared" si="279"/>
        <v>14</v>
      </c>
      <c r="E333" s="47">
        <v>28000.0</v>
      </c>
      <c r="F333" s="132">
        <v>0.0</v>
      </c>
      <c r="G333" s="134"/>
      <c r="H333" s="132">
        <v>0.0</v>
      </c>
      <c r="I333" s="134"/>
      <c r="J333" s="132">
        <v>0.0</v>
      </c>
      <c r="K333" s="134"/>
      <c r="L333" s="133">
        <f t="shared" si="280"/>
        <v>0</v>
      </c>
      <c r="M333" s="261"/>
      <c r="N333" s="101">
        <f t="shared" si="281"/>
        <v>5</v>
      </c>
      <c r="O333" s="50">
        <v>10000.0</v>
      </c>
      <c r="P333" s="101">
        <f t="shared" si="282"/>
        <v>0</v>
      </c>
      <c r="Q333" s="47"/>
      <c r="R333" s="91"/>
      <c r="S333" s="104"/>
      <c r="T333" s="104"/>
      <c r="U333" s="90">
        <f t="shared" si="283"/>
        <v>38000</v>
      </c>
      <c r="V333" s="5"/>
      <c r="W333" s="2"/>
      <c r="X333" s="43">
        <f t="shared" si="285"/>
        <v>28000</v>
      </c>
      <c r="Y333" s="44">
        <f t="shared" si="286"/>
        <v>0</v>
      </c>
      <c r="Z333" s="44">
        <f t="shared" si="287"/>
        <v>10000</v>
      </c>
      <c r="AA333" s="2"/>
      <c r="AB333" s="2"/>
      <c r="AC333" s="2"/>
      <c r="AD333" s="2"/>
      <c r="AE333" s="2"/>
    </row>
    <row r="334" ht="15.75" customHeight="1">
      <c r="A334" s="45">
        <f t="shared" ref="A334:B334" si="288">A288</f>
        <v>4</v>
      </c>
      <c r="B334" s="33">
        <f t="shared" si="288"/>
        <v>44200</v>
      </c>
      <c r="C334" s="46" t="str">
        <f t="shared" si="278"/>
        <v/>
      </c>
      <c r="D334" s="101">
        <f t="shared" si="279"/>
        <v>5</v>
      </c>
      <c r="E334" s="47">
        <v>10000.0</v>
      </c>
      <c r="F334" s="132">
        <v>0.0</v>
      </c>
      <c r="G334" s="134"/>
      <c r="H334" s="132">
        <v>0.0</v>
      </c>
      <c r="I334" s="134"/>
      <c r="J334" s="132">
        <v>0.0</v>
      </c>
      <c r="K334" s="134"/>
      <c r="L334" s="133">
        <f t="shared" si="280"/>
        <v>0</v>
      </c>
      <c r="M334" s="261"/>
      <c r="N334" s="101">
        <f t="shared" si="281"/>
        <v>2</v>
      </c>
      <c r="O334" s="50">
        <v>4000.0</v>
      </c>
      <c r="P334" s="101">
        <f t="shared" si="282"/>
        <v>2</v>
      </c>
      <c r="Q334" s="47">
        <v>6000.0</v>
      </c>
      <c r="R334" s="91"/>
      <c r="S334" s="104"/>
      <c r="T334" s="104"/>
      <c r="U334" s="90">
        <f t="shared" si="283"/>
        <v>20000</v>
      </c>
      <c r="V334" s="5"/>
      <c r="W334" s="2"/>
      <c r="X334" s="43">
        <f t="shared" si="285"/>
        <v>10000</v>
      </c>
      <c r="Y334" s="44">
        <f t="shared" si="286"/>
        <v>0</v>
      </c>
      <c r="Z334" s="44">
        <f t="shared" si="287"/>
        <v>10000</v>
      </c>
      <c r="AA334" s="2"/>
      <c r="AB334" s="2"/>
      <c r="AC334" s="2"/>
      <c r="AD334" s="2"/>
      <c r="AE334" s="2"/>
    </row>
    <row r="335" ht="15.75" customHeight="1">
      <c r="A335" s="32">
        <f t="shared" ref="A335:B335" si="289">A289</f>
        <v>5</v>
      </c>
      <c r="B335" s="33">
        <f t="shared" si="289"/>
        <v>44201</v>
      </c>
      <c r="C335" s="46" t="str">
        <f t="shared" si="278"/>
        <v/>
      </c>
      <c r="D335" s="101">
        <f t="shared" si="279"/>
        <v>4</v>
      </c>
      <c r="E335" s="47">
        <v>8000.0</v>
      </c>
      <c r="F335" s="132">
        <v>0.0</v>
      </c>
      <c r="G335" s="134"/>
      <c r="H335" s="132">
        <v>0.0</v>
      </c>
      <c r="I335" s="134"/>
      <c r="J335" s="132">
        <v>0.0</v>
      </c>
      <c r="K335" s="134"/>
      <c r="L335" s="133">
        <f t="shared" si="280"/>
        <v>0</v>
      </c>
      <c r="M335" s="261"/>
      <c r="N335" s="101">
        <f t="shared" si="281"/>
        <v>6</v>
      </c>
      <c r="O335" s="50">
        <v>12000.0</v>
      </c>
      <c r="P335" s="101">
        <f t="shared" si="282"/>
        <v>0</v>
      </c>
      <c r="Q335" s="47"/>
      <c r="R335" s="91"/>
      <c r="S335" s="104"/>
      <c r="T335" s="104"/>
      <c r="U335" s="90">
        <f t="shared" si="283"/>
        <v>20000</v>
      </c>
      <c r="V335" s="5"/>
      <c r="W335" s="2"/>
      <c r="X335" s="43">
        <f t="shared" si="285"/>
        <v>8000</v>
      </c>
      <c r="Y335" s="44">
        <f t="shared" si="286"/>
        <v>0</v>
      </c>
      <c r="Z335" s="44">
        <f t="shared" si="287"/>
        <v>12000</v>
      </c>
      <c r="AA335" s="2"/>
      <c r="AB335" s="2"/>
      <c r="AC335" s="2"/>
      <c r="AD335" s="2"/>
      <c r="AE335" s="2"/>
    </row>
    <row r="336" ht="15.75" customHeight="1">
      <c r="A336" s="45">
        <f t="shared" ref="A336:B336" si="290">A290</f>
        <v>6</v>
      </c>
      <c r="B336" s="33">
        <f t="shared" si="290"/>
        <v>44202</v>
      </c>
      <c r="C336" s="46" t="str">
        <f t="shared" si="278"/>
        <v/>
      </c>
      <c r="D336" s="101">
        <f t="shared" si="279"/>
        <v>4</v>
      </c>
      <c r="E336" s="47">
        <v>8000.0</v>
      </c>
      <c r="F336" s="132">
        <v>0.0</v>
      </c>
      <c r="G336" s="134"/>
      <c r="H336" s="132">
        <v>0.0</v>
      </c>
      <c r="I336" s="134"/>
      <c r="J336" s="132">
        <v>0.0</v>
      </c>
      <c r="K336" s="134"/>
      <c r="L336" s="133">
        <f t="shared" si="280"/>
        <v>0</v>
      </c>
      <c r="M336" s="261"/>
      <c r="N336" s="101">
        <f t="shared" si="281"/>
        <v>3</v>
      </c>
      <c r="O336" s="50">
        <v>6000.0</v>
      </c>
      <c r="P336" s="101">
        <f t="shared" si="282"/>
        <v>2</v>
      </c>
      <c r="Q336" s="47">
        <v>6000.0</v>
      </c>
      <c r="R336" s="91"/>
      <c r="S336" s="104"/>
      <c r="T336" s="104"/>
      <c r="U336" s="90">
        <f t="shared" si="283"/>
        <v>20000</v>
      </c>
      <c r="V336" s="5"/>
      <c r="W336" s="2"/>
      <c r="X336" s="43">
        <f t="shared" si="285"/>
        <v>8000</v>
      </c>
      <c r="Y336" s="44">
        <f t="shared" si="286"/>
        <v>0</v>
      </c>
      <c r="Z336" s="44">
        <f t="shared" si="287"/>
        <v>12000</v>
      </c>
      <c r="AA336" s="2"/>
      <c r="AB336" s="2"/>
      <c r="AC336" s="2"/>
      <c r="AD336" s="2"/>
      <c r="AE336" s="2"/>
    </row>
    <row r="337" ht="15.75" customHeight="1">
      <c r="A337" s="32">
        <f t="shared" ref="A337:B337" si="291">A291</f>
        <v>7</v>
      </c>
      <c r="B337" s="33">
        <f t="shared" si="291"/>
        <v>44203</v>
      </c>
      <c r="C337" s="46" t="str">
        <f t="shared" si="278"/>
        <v/>
      </c>
      <c r="D337" s="101">
        <f t="shared" si="279"/>
        <v>5</v>
      </c>
      <c r="E337" s="47">
        <v>10000.0</v>
      </c>
      <c r="F337" s="132">
        <v>0.0</v>
      </c>
      <c r="G337" s="134"/>
      <c r="H337" s="132">
        <v>0.0</v>
      </c>
      <c r="I337" s="134"/>
      <c r="J337" s="132">
        <v>0.0</v>
      </c>
      <c r="K337" s="134"/>
      <c r="L337" s="133">
        <f t="shared" si="280"/>
        <v>0</v>
      </c>
      <c r="M337" s="261"/>
      <c r="N337" s="101">
        <f t="shared" si="281"/>
        <v>3</v>
      </c>
      <c r="O337" s="50">
        <v>6000.0</v>
      </c>
      <c r="P337" s="101">
        <f t="shared" si="282"/>
        <v>2</v>
      </c>
      <c r="Q337" s="47">
        <v>6000.0</v>
      </c>
      <c r="R337" s="91"/>
      <c r="S337" s="104"/>
      <c r="T337" s="104"/>
      <c r="U337" s="90">
        <f t="shared" si="283"/>
        <v>22000</v>
      </c>
      <c r="V337" s="5"/>
      <c r="W337" s="2"/>
      <c r="X337" s="43">
        <f t="shared" si="285"/>
        <v>10000</v>
      </c>
      <c r="Y337" s="44">
        <f t="shared" si="286"/>
        <v>0</v>
      </c>
      <c r="Z337" s="44">
        <f t="shared" si="287"/>
        <v>12000</v>
      </c>
      <c r="AA337" s="2"/>
      <c r="AB337" s="2"/>
      <c r="AC337" s="2"/>
      <c r="AD337" s="2"/>
      <c r="AE337" s="2"/>
    </row>
    <row r="338" ht="15.75" customHeight="1">
      <c r="A338" s="45">
        <f t="shared" ref="A338:B338" si="292">A292</f>
        <v>8</v>
      </c>
      <c r="B338" s="33">
        <f t="shared" si="292"/>
        <v>44204</v>
      </c>
      <c r="C338" s="46" t="str">
        <f t="shared" si="278"/>
        <v/>
      </c>
      <c r="D338" s="101">
        <f t="shared" si="279"/>
        <v>4</v>
      </c>
      <c r="E338" s="47">
        <v>8000.0</v>
      </c>
      <c r="F338" s="132">
        <v>0.0</v>
      </c>
      <c r="G338" s="134"/>
      <c r="H338" s="132">
        <v>0.0</v>
      </c>
      <c r="I338" s="134"/>
      <c r="J338" s="132">
        <v>0.0</v>
      </c>
      <c r="K338" s="134"/>
      <c r="L338" s="133">
        <f t="shared" si="280"/>
        <v>0</v>
      </c>
      <c r="M338" s="261"/>
      <c r="N338" s="101">
        <f t="shared" si="281"/>
        <v>2</v>
      </c>
      <c r="O338" s="50">
        <v>4000.0</v>
      </c>
      <c r="P338" s="101">
        <f t="shared" si="282"/>
        <v>2</v>
      </c>
      <c r="Q338" s="47">
        <v>6000.0</v>
      </c>
      <c r="R338" s="91"/>
      <c r="S338" s="104"/>
      <c r="T338" s="104"/>
      <c r="U338" s="90">
        <f t="shared" si="283"/>
        <v>18000</v>
      </c>
      <c r="V338" s="5"/>
      <c r="W338" s="2"/>
      <c r="X338" s="43">
        <f t="shared" si="285"/>
        <v>8000</v>
      </c>
      <c r="Y338" s="44">
        <f t="shared" si="286"/>
        <v>0</v>
      </c>
      <c r="Z338" s="44">
        <f t="shared" si="287"/>
        <v>10000</v>
      </c>
      <c r="AA338" s="2"/>
      <c r="AB338" s="2"/>
      <c r="AC338" s="2"/>
      <c r="AD338" s="2"/>
      <c r="AE338" s="2"/>
    </row>
    <row r="339" ht="15.75" customHeight="1">
      <c r="A339" s="32">
        <f t="shared" ref="A339:B339" si="293">A293</f>
        <v>9</v>
      </c>
      <c r="B339" s="33">
        <f t="shared" si="293"/>
        <v>44205</v>
      </c>
      <c r="C339" s="46" t="str">
        <f t="shared" si="278"/>
        <v/>
      </c>
      <c r="D339" s="101">
        <f t="shared" si="279"/>
        <v>4</v>
      </c>
      <c r="E339" s="47">
        <v>8000.0</v>
      </c>
      <c r="F339" s="132">
        <v>0.0</v>
      </c>
      <c r="G339" s="134"/>
      <c r="H339" s="132">
        <v>0.0</v>
      </c>
      <c r="I339" s="134"/>
      <c r="J339" s="132">
        <v>0.0</v>
      </c>
      <c r="K339" s="134"/>
      <c r="L339" s="133">
        <f t="shared" si="280"/>
        <v>0</v>
      </c>
      <c r="M339" s="261"/>
      <c r="N339" s="101">
        <f t="shared" si="281"/>
        <v>3</v>
      </c>
      <c r="O339" s="50">
        <v>6000.0</v>
      </c>
      <c r="P339" s="101">
        <f t="shared" si="282"/>
        <v>2</v>
      </c>
      <c r="Q339" s="47">
        <v>6000.0</v>
      </c>
      <c r="R339" s="91"/>
      <c r="S339" s="104"/>
      <c r="T339" s="104"/>
      <c r="U339" s="90">
        <f t="shared" si="283"/>
        <v>20000</v>
      </c>
      <c r="V339" s="5"/>
      <c r="W339" s="2"/>
      <c r="X339" s="43">
        <f t="shared" si="285"/>
        <v>8000</v>
      </c>
      <c r="Y339" s="44">
        <f t="shared" si="286"/>
        <v>0</v>
      </c>
      <c r="Z339" s="44">
        <f t="shared" si="287"/>
        <v>12000</v>
      </c>
      <c r="AA339" s="2"/>
      <c r="AB339" s="2"/>
      <c r="AC339" s="2"/>
      <c r="AD339" s="2"/>
      <c r="AE339" s="2"/>
    </row>
    <row r="340" ht="15.75" customHeight="1">
      <c r="A340" s="45">
        <f t="shared" ref="A340:B340" si="294">A294</f>
        <v>10</v>
      </c>
      <c r="B340" s="33">
        <f t="shared" si="294"/>
        <v>44206</v>
      </c>
      <c r="C340" s="46" t="str">
        <f t="shared" si="278"/>
        <v/>
      </c>
      <c r="D340" s="101">
        <f t="shared" si="279"/>
        <v>5</v>
      </c>
      <c r="E340" s="47">
        <v>10000.0</v>
      </c>
      <c r="F340" s="132">
        <v>0.0</v>
      </c>
      <c r="G340" s="134"/>
      <c r="H340" s="132">
        <v>0.0</v>
      </c>
      <c r="I340" s="134"/>
      <c r="J340" s="132">
        <v>0.0</v>
      </c>
      <c r="K340" s="134"/>
      <c r="L340" s="133">
        <f t="shared" si="280"/>
        <v>0</v>
      </c>
      <c r="M340" s="261"/>
      <c r="N340" s="101">
        <f t="shared" si="281"/>
        <v>5</v>
      </c>
      <c r="O340" s="50">
        <v>10000.0</v>
      </c>
      <c r="P340" s="101">
        <f t="shared" si="282"/>
        <v>0</v>
      </c>
      <c r="Q340" s="47"/>
      <c r="R340" s="91"/>
      <c r="S340" s="104"/>
      <c r="T340" s="104"/>
      <c r="U340" s="90">
        <f t="shared" si="283"/>
        <v>20000</v>
      </c>
      <c r="V340" s="5"/>
      <c r="W340" s="2"/>
      <c r="X340" s="43">
        <f t="shared" si="285"/>
        <v>10000</v>
      </c>
      <c r="Y340" s="44">
        <f t="shared" si="286"/>
        <v>0</v>
      </c>
      <c r="Z340" s="44">
        <f t="shared" si="287"/>
        <v>10000</v>
      </c>
      <c r="AA340" s="2"/>
      <c r="AB340" s="2"/>
      <c r="AC340" s="2"/>
      <c r="AD340" s="2"/>
      <c r="AE340" s="2"/>
    </row>
    <row r="341" ht="15.75" customHeight="1">
      <c r="A341" s="32">
        <f t="shared" ref="A341:B341" si="295">A295</f>
        <v>11</v>
      </c>
      <c r="B341" s="33">
        <f t="shared" si="295"/>
        <v>44207</v>
      </c>
      <c r="C341" s="46" t="str">
        <f t="shared" si="278"/>
        <v/>
      </c>
      <c r="D341" s="101">
        <f t="shared" si="279"/>
        <v>5</v>
      </c>
      <c r="E341" s="47">
        <v>10000.0</v>
      </c>
      <c r="F341" s="132">
        <v>0.0</v>
      </c>
      <c r="G341" s="134"/>
      <c r="H341" s="132">
        <v>0.0</v>
      </c>
      <c r="I341" s="134"/>
      <c r="J341" s="132">
        <v>0.0</v>
      </c>
      <c r="K341" s="134"/>
      <c r="L341" s="133">
        <f t="shared" si="280"/>
        <v>0</v>
      </c>
      <c r="M341" s="261"/>
      <c r="N341" s="101">
        <f t="shared" si="281"/>
        <v>1</v>
      </c>
      <c r="O341" s="50">
        <v>2000.0</v>
      </c>
      <c r="P341" s="101">
        <f t="shared" si="282"/>
        <v>3</v>
      </c>
      <c r="Q341" s="47">
        <v>9000.0</v>
      </c>
      <c r="R341" s="91"/>
      <c r="S341" s="104"/>
      <c r="T341" s="104"/>
      <c r="U341" s="90">
        <f t="shared" si="283"/>
        <v>21000</v>
      </c>
      <c r="V341" s="5"/>
      <c r="W341" s="2"/>
      <c r="X341" s="43">
        <f t="shared" si="285"/>
        <v>10000</v>
      </c>
      <c r="Y341" s="44">
        <f t="shared" si="286"/>
        <v>0</v>
      </c>
      <c r="Z341" s="44">
        <f t="shared" si="287"/>
        <v>11000</v>
      </c>
      <c r="AA341" s="2"/>
      <c r="AB341" s="2"/>
      <c r="AC341" s="2"/>
      <c r="AD341" s="2"/>
      <c r="AE341" s="2"/>
    </row>
    <row r="342" ht="15.75" customHeight="1">
      <c r="A342" s="45">
        <f t="shared" ref="A342:B342" si="296">A296</f>
        <v>12</v>
      </c>
      <c r="B342" s="33">
        <f t="shared" si="296"/>
        <v>44208</v>
      </c>
      <c r="C342" s="46" t="str">
        <f t="shared" si="278"/>
        <v/>
      </c>
      <c r="D342" s="101">
        <f t="shared" si="279"/>
        <v>4</v>
      </c>
      <c r="E342" s="47">
        <v>8000.0</v>
      </c>
      <c r="F342" s="132">
        <v>0.0</v>
      </c>
      <c r="G342" s="134"/>
      <c r="H342" s="132">
        <v>0.0</v>
      </c>
      <c r="I342" s="134"/>
      <c r="J342" s="132">
        <v>0.0</v>
      </c>
      <c r="K342" s="134"/>
      <c r="L342" s="133">
        <f t="shared" si="280"/>
        <v>0</v>
      </c>
      <c r="M342" s="261"/>
      <c r="N342" s="101">
        <f t="shared" si="281"/>
        <v>3</v>
      </c>
      <c r="O342" s="50">
        <v>6000.0</v>
      </c>
      <c r="P342" s="101">
        <f t="shared" si="282"/>
        <v>2</v>
      </c>
      <c r="Q342" s="47">
        <v>6000.0</v>
      </c>
      <c r="R342" s="91"/>
      <c r="S342" s="104"/>
      <c r="T342" s="104"/>
      <c r="U342" s="90">
        <f t="shared" si="283"/>
        <v>20000</v>
      </c>
      <c r="V342" s="5"/>
      <c r="W342" s="2"/>
      <c r="X342" s="43">
        <f t="shared" si="285"/>
        <v>8000</v>
      </c>
      <c r="Y342" s="44">
        <f t="shared" si="286"/>
        <v>0</v>
      </c>
      <c r="Z342" s="44">
        <f t="shared" si="287"/>
        <v>12000</v>
      </c>
      <c r="AA342" s="2"/>
      <c r="AB342" s="2"/>
      <c r="AC342" s="2"/>
      <c r="AD342" s="2"/>
      <c r="AE342" s="2"/>
    </row>
    <row r="343" ht="15.75" customHeight="1">
      <c r="A343" s="32">
        <f t="shared" ref="A343:B343" si="297">A297</f>
        <v>13</v>
      </c>
      <c r="B343" s="33">
        <f t="shared" si="297"/>
        <v>44209</v>
      </c>
      <c r="C343" s="46" t="str">
        <f t="shared" si="278"/>
        <v/>
      </c>
      <c r="D343" s="101">
        <f t="shared" si="279"/>
        <v>5</v>
      </c>
      <c r="E343" s="47">
        <v>10000.0</v>
      </c>
      <c r="F343" s="132">
        <v>0.0</v>
      </c>
      <c r="G343" s="134"/>
      <c r="H343" s="132">
        <v>0.0</v>
      </c>
      <c r="I343" s="134"/>
      <c r="J343" s="132">
        <v>0.0</v>
      </c>
      <c r="K343" s="134"/>
      <c r="L343" s="133">
        <f t="shared" si="280"/>
        <v>0</v>
      </c>
      <c r="M343" s="261"/>
      <c r="N343" s="101">
        <f t="shared" si="281"/>
        <v>0</v>
      </c>
      <c r="O343" s="50"/>
      <c r="P343" s="101">
        <f t="shared" si="282"/>
        <v>3</v>
      </c>
      <c r="Q343" s="47">
        <v>9000.0</v>
      </c>
      <c r="R343" s="91"/>
      <c r="S343" s="104"/>
      <c r="T343" s="104"/>
      <c r="U343" s="90">
        <f t="shared" si="283"/>
        <v>19000</v>
      </c>
      <c r="V343" s="5"/>
      <c r="W343" s="2"/>
      <c r="X343" s="43">
        <f t="shared" si="285"/>
        <v>10000</v>
      </c>
      <c r="Y343" s="44">
        <f t="shared" si="286"/>
        <v>0</v>
      </c>
      <c r="Z343" s="44">
        <f t="shared" si="287"/>
        <v>9000</v>
      </c>
      <c r="AA343" s="2"/>
      <c r="AB343" s="2"/>
      <c r="AC343" s="2"/>
      <c r="AD343" s="2"/>
      <c r="AE343" s="2"/>
    </row>
    <row r="344" ht="15.75" customHeight="1">
      <c r="A344" s="45">
        <f t="shared" ref="A344:B344" si="298">A298</f>
        <v>14</v>
      </c>
      <c r="B344" s="33">
        <f t="shared" si="298"/>
        <v>44210</v>
      </c>
      <c r="C344" s="46" t="str">
        <f t="shared" si="278"/>
        <v/>
      </c>
      <c r="D344" s="101">
        <f t="shared" si="279"/>
        <v>4</v>
      </c>
      <c r="E344" s="47">
        <v>8000.0</v>
      </c>
      <c r="F344" s="132">
        <v>0.0</v>
      </c>
      <c r="G344" s="134"/>
      <c r="H344" s="132">
        <v>0.0</v>
      </c>
      <c r="I344" s="134"/>
      <c r="J344" s="132">
        <v>0.0</v>
      </c>
      <c r="K344" s="134"/>
      <c r="L344" s="133">
        <f t="shared" si="280"/>
        <v>0</v>
      </c>
      <c r="M344" s="261"/>
      <c r="N344" s="101">
        <f t="shared" si="281"/>
        <v>2</v>
      </c>
      <c r="O344" s="50">
        <v>4000.0</v>
      </c>
      <c r="P344" s="101">
        <f t="shared" si="282"/>
        <v>3</v>
      </c>
      <c r="Q344" s="47">
        <v>9000.0</v>
      </c>
      <c r="R344" s="91"/>
      <c r="S344" s="104"/>
      <c r="T344" s="104"/>
      <c r="U344" s="90">
        <f t="shared" si="283"/>
        <v>21000</v>
      </c>
      <c r="V344" s="5"/>
      <c r="W344" s="2"/>
      <c r="X344" s="43">
        <f t="shared" si="285"/>
        <v>8000</v>
      </c>
      <c r="Y344" s="44">
        <f t="shared" si="286"/>
        <v>0</v>
      </c>
      <c r="Z344" s="44">
        <f t="shared" si="287"/>
        <v>13000</v>
      </c>
      <c r="AA344" s="2"/>
      <c r="AB344" s="2"/>
      <c r="AC344" s="2"/>
      <c r="AD344" s="2"/>
      <c r="AE344" s="2"/>
    </row>
    <row r="345" ht="15.75" customHeight="1">
      <c r="A345" s="32">
        <f t="shared" ref="A345:B345" si="299">A299</f>
        <v>15</v>
      </c>
      <c r="B345" s="33">
        <f t="shared" si="299"/>
        <v>44211</v>
      </c>
      <c r="C345" s="46" t="str">
        <f t="shared" si="278"/>
        <v/>
      </c>
      <c r="D345" s="101">
        <f t="shared" si="279"/>
        <v>5</v>
      </c>
      <c r="E345" s="47">
        <v>10000.0</v>
      </c>
      <c r="F345" s="132">
        <v>0.0</v>
      </c>
      <c r="G345" s="134"/>
      <c r="H345" s="132">
        <v>0.0</v>
      </c>
      <c r="I345" s="134"/>
      <c r="J345" s="132">
        <v>0.0</v>
      </c>
      <c r="K345" s="134"/>
      <c r="L345" s="133">
        <f t="shared" si="280"/>
        <v>0</v>
      </c>
      <c r="M345" s="261"/>
      <c r="N345" s="101">
        <f t="shared" si="281"/>
        <v>2</v>
      </c>
      <c r="O345" s="50">
        <v>4000.0</v>
      </c>
      <c r="P345" s="101">
        <f t="shared" si="282"/>
        <v>2</v>
      </c>
      <c r="Q345" s="47">
        <v>6000.0</v>
      </c>
      <c r="R345" s="91"/>
      <c r="S345" s="104"/>
      <c r="T345" s="104"/>
      <c r="U345" s="90">
        <f t="shared" si="283"/>
        <v>20000</v>
      </c>
      <c r="V345" s="5"/>
      <c r="W345" s="2"/>
      <c r="X345" s="43">
        <f t="shared" si="285"/>
        <v>10000</v>
      </c>
      <c r="Y345" s="44">
        <f t="shared" si="286"/>
        <v>0</v>
      </c>
      <c r="Z345" s="44">
        <f t="shared" si="287"/>
        <v>10000</v>
      </c>
      <c r="AA345" s="2"/>
      <c r="AB345" s="2"/>
      <c r="AC345" s="2"/>
      <c r="AD345" s="2"/>
      <c r="AE345" s="2"/>
    </row>
    <row r="346" ht="15.75" customHeight="1">
      <c r="A346" s="45">
        <f t="shared" ref="A346:B346" si="300">A300</f>
        <v>16</v>
      </c>
      <c r="B346" s="33">
        <f t="shared" si="300"/>
        <v>44212</v>
      </c>
      <c r="C346" s="46" t="str">
        <f t="shared" si="278"/>
        <v/>
      </c>
      <c r="D346" s="101">
        <f t="shared" si="279"/>
        <v>4</v>
      </c>
      <c r="E346" s="47">
        <v>8000.0</v>
      </c>
      <c r="F346" s="132">
        <v>0.0</v>
      </c>
      <c r="G346" s="134"/>
      <c r="H346" s="132">
        <v>0.0</v>
      </c>
      <c r="I346" s="134"/>
      <c r="J346" s="132">
        <v>0.0</v>
      </c>
      <c r="K346" s="134"/>
      <c r="L346" s="133">
        <f t="shared" si="280"/>
        <v>0</v>
      </c>
      <c r="M346" s="261"/>
      <c r="N346" s="101">
        <f t="shared" si="281"/>
        <v>6</v>
      </c>
      <c r="O346" s="50">
        <v>12000.0</v>
      </c>
      <c r="P346" s="101">
        <f t="shared" si="282"/>
        <v>0</v>
      </c>
      <c r="Q346" s="47"/>
      <c r="R346" s="91"/>
      <c r="S346" s="104"/>
      <c r="T346" s="104"/>
      <c r="U346" s="90">
        <f t="shared" si="283"/>
        <v>20000</v>
      </c>
      <c r="V346" s="5"/>
      <c r="W346" s="2"/>
      <c r="X346" s="43">
        <f t="shared" si="285"/>
        <v>8000</v>
      </c>
      <c r="Y346" s="44">
        <f t="shared" si="286"/>
        <v>0</v>
      </c>
      <c r="Z346" s="44">
        <f t="shared" si="287"/>
        <v>12000</v>
      </c>
      <c r="AA346" s="2"/>
      <c r="AB346" s="2"/>
      <c r="AC346" s="2"/>
      <c r="AD346" s="2"/>
      <c r="AE346" s="2"/>
    </row>
    <row r="347" ht="15.75" customHeight="1">
      <c r="A347" s="32">
        <f t="shared" ref="A347:B347" si="301">A301</f>
        <v>17</v>
      </c>
      <c r="B347" s="33">
        <f t="shared" si="301"/>
        <v>44213</v>
      </c>
      <c r="C347" s="46" t="str">
        <f t="shared" si="278"/>
        <v/>
      </c>
      <c r="D347" s="101">
        <f t="shared" si="279"/>
        <v>5</v>
      </c>
      <c r="E347" s="47">
        <v>10000.0</v>
      </c>
      <c r="F347" s="132">
        <v>0.0</v>
      </c>
      <c r="G347" s="134"/>
      <c r="H347" s="132">
        <v>0.0</v>
      </c>
      <c r="I347" s="134"/>
      <c r="J347" s="132">
        <v>0.0</v>
      </c>
      <c r="K347" s="134"/>
      <c r="L347" s="133">
        <f t="shared" si="280"/>
        <v>0</v>
      </c>
      <c r="M347" s="261"/>
      <c r="N347" s="101">
        <f t="shared" si="281"/>
        <v>5</v>
      </c>
      <c r="O347" s="50">
        <v>10000.0</v>
      </c>
      <c r="P347" s="101">
        <f t="shared" si="282"/>
        <v>0</v>
      </c>
      <c r="Q347" s="47"/>
      <c r="R347" s="91"/>
      <c r="S347" s="104"/>
      <c r="T347" s="104"/>
      <c r="U347" s="90">
        <f t="shared" si="283"/>
        <v>20000</v>
      </c>
      <c r="V347" s="5"/>
      <c r="W347" s="2"/>
      <c r="X347" s="43">
        <f t="shared" si="285"/>
        <v>10000</v>
      </c>
      <c r="Y347" s="44">
        <f t="shared" si="286"/>
        <v>0</v>
      </c>
      <c r="Z347" s="44">
        <f t="shared" si="287"/>
        <v>10000</v>
      </c>
      <c r="AA347" s="2"/>
      <c r="AB347" s="2"/>
      <c r="AC347" s="2"/>
      <c r="AD347" s="2"/>
      <c r="AE347" s="2"/>
    </row>
    <row r="348" ht="15.75" customHeight="1">
      <c r="A348" s="45">
        <f t="shared" ref="A348:B348" si="302">A302</f>
        <v>18</v>
      </c>
      <c r="B348" s="33">
        <f t="shared" si="302"/>
        <v>44214</v>
      </c>
      <c r="C348" s="46" t="str">
        <f t="shared" si="278"/>
        <v/>
      </c>
      <c r="D348" s="101">
        <f t="shared" si="279"/>
        <v>4</v>
      </c>
      <c r="E348" s="47">
        <v>8000.0</v>
      </c>
      <c r="F348" s="132">
        <v>0.0</v>
      </c>
      <c r="G348" s="134"/>
      <c r="H348" s="132">
        <v>0.0</v>
      </c>
      <c r="I348" s="134"/>
      <c r="J348" s="132">
        <v>0.0</v>
      </c>
      <c r="K348" s="134"/>
      <c r="L348" s="133">
        <f t="shared" si="280"/>
        <v>0</v>
      </c>
      <c r="M348" s="261"/>
      <c r="N348" s="101">
        <f t="shared" si="281"/>
        <v>3</v>
      </c>
      <c r="O348" s="50">
        <v>6000.0</v>
      </c>
      <c r="P348" s="101">
        <f t="shared" si="282"/>
        <v>2</v>
      </c>
      <c r="Q348" s="47">
        <v>6000.0</v>
      </c>
      <c r="R348" s="91"/>
      <c r="S348" s="104"/>
      <c r="T348" s="104"/>
      <c r="U348" s="90">
        <f t="shared" si="283"/>
        <v>20000</v>
      </c>
      <c r="V348" s="5"/>
      <c r="W348" s="2"/>
      <c r="X348" s="43">
        <f t="shared" si="285"/>
        <v>8000</v>
      </c>
      <c r="Y348" s="44">
        <f t="shared" si="286"/>
        <v>0</v>
      </c>
      <c r="Z348" s="44">
        <f t="shared" si="287"/>
        <v>12000</v>
      </c>
      <c r="AA348" s="2"/>
      <c r="AB348" s="2"/>
      <c r="AC348" s="2"/>
      <c r="AD348" s="2"/>
      <c r="AE348" s="2"/>
    </row>
    <row r="349" ht="15.75" customHeight="1">
      <c r="A349" s="32">
        <f t="shared" ref="A349:B349" si="303">A303</f>
        <v>19</v>
      </c>
      <c r="B349" s="33">
        <f t="shared" si="303"/>
        <v>44215</v>
      </c>
      <c r="C349" s="46" t="str">
        <f t="shared" si="278"/>
        <v/>
      </c>
      <c r="D349" s="101">
        <f t="shared" si="279"/>
        <v>5</v>
      </c>
      <c r="E349" s="47">
        <v>10000.0</v>
      </c>
      <c r="F349" s="132">
        <v>0.0</v>
      </c>
      <c r="G349" s="134"/>
      <c r="H349" s="132">
        <v>0.0</v>
      </c>
      <c r="I349" s="134"/>
      <c r="J349" s="132">
        <v>0.0</v>
      </c>
      <c r="K349" s="134"/>
      <c r="L349" s="133">
        <f t="shared" si="280"/>
        <v>0</v>
      </c>
      <c r="M349" s="261"/>
      <c r="N349" s="101">
        <f t="shared" si="281"/>
        <v>2</v>
      </c>
      <c r="O349" s="50">
        <v>4000.0</v>
      </c>
      <c r="P349" s="101">
        <f t="shared" si="282"/>
        <v>2</v>
      </c>
      <c r="Q349" s="47">
        <v>6000.0</v>
      </c>
      <c r="R349" s="91"/>
      <c r="S349" s="104"/>
      <c r="T349" s="104"/>
      <c r="U349" s="90">
        <f t="shared" si="283"/>
        <v>20000</v>
      </c>
      <c r="V349" s="5"/>
      <c r="W349" s="2"/>
      <c r="X349" s="43">
        <f t="shared" si="285"/>
        <v>10000</v>
      </c>
      <c r="Y349" s="44">
        <f t="shared" si="286"/>
        <v>0</v>
      </c>
      <c r="Z349" s="44">
        <f t="shared" si="287"/>
        <v>10000</v>
      </c>
      <c r="AA349" s="2"/>
      <c r="AB349" s="2"/>
      <c r="AC349" s="2"/>
      <c r="AD349" s="2"/>
      <c r="AE349" s="2"/>
    </row>
    <row r="350" ht="15.75" customHeight="1">
      <c r="A350" s="105">
        <f t="shared" ref="A350:B350" si="304">A304</f>
        <v>20</v>
      </c>
      <c r="B350" s="33">
        <f t="shared" si="304"/>
        <v>44216</v>
      </c>
      <c r="C350" s="107" t="str">
        <f t="shared" si="278"/>
        <v/>
      </c>
      <c r="D350" s="101">
        <f t="shared" si="279"/>
        <v>5</v>
      </c>
      <c r="E350" s="47">
        <v>10000.0</v>
      </c>
      <c r="F350" s="135">
        <v>0.0</v>
      </c>
      <c r="G350" s="136"/>
      <c r="H350" s="135">
        <v>0.0</v>
      </c>
      <c r="I350" s="136"/>
      <c r="J350" s="135">
        <v>0.0</v>
      </c>
      <c r="K350" s="136"/>
      <c r="L350" s="262" t="s">
        <v>32</v>
      </c>
      <c r="M350" s="261"/>
      <c r="N350" s="101">
        <f t="shared" si="281"/>
        <v>2</v>
      </c>
      <c r="O350" s="50">
        <v>4000.0</v>
      </c>
      <c r="P350" s="101">
        <f t="shared" si="282"/>
        <v>2</v>
      </c>
      <c r="Q350" s="47">
        <v>6000.0</v>
      </c>
      <c r="R350" s="109"/>
      <c r="S350" s="112"/>
      <c r="T350" s="112"/>
      <c r="U350" s="113">
        <f t="shared" si="283"/>
        <v>20000</v>
      </c>
      <c r="V350" s="5"/>
      <c r="W350" s="2"/>
      <c r="X350" s="43">
        <f t="shared" si="285"/>
        <v>10000</v>
      </c>
      <c r="Y350" s="44">
        <f t="shared" si="286"/>
        <v>0</v>
      </c>
      <c r="Z350" s="44">
        <f t="shared" si="287"/>
        <v>10000</v>
      </c>
      <c r="AA350" s="2"/>
      <c r="AB350" s="2"/>
      <c r="AC350" s="2"/>
      <c r="AD350" s="2"/>
      <c r="AE350" s="2"/>
    </row>
    <row r="351" ht="15.75" customHeight="1">
      <c r="A351" s="114">
        <f t="shared" ref="A351:B351" si="305">A305</f>
        <v>21</v>
      </c>
      <c r="B351" s="33">
        <f t="shared" si="305"/>
        <v>44217</v>
      </c>
      <c r="C351" s="116" t="str">
        <f t="shared" si="278"/>
        <v/>
      </c>
      <c r="D351" s="101">
        <f t="shared" si="279"/>
        <v>4</v>
      </c>
      <c r="E351" s="47">
        <v>8000.0</v>
      </c>
      <c r="F351" s="137">
        <v>0.0</v>
      </c>
      <c r="G351" s="138"/>
      <c r="H351" s="137">
        <v>0.0</v>
      </c>
      <c r="I351" s="138"/>
      <c r="J351" s="137">
        <v>0.0</v>
      </c>
      <c r="K351" s="138"/>
      <c r="L351" s="138">
        <f t="shared" ref="L351:L360" si="307">M351/1000</f>
        <v>0</v>
      </c>
      <c r="M351" s="261"/>
      <c r="N351" s="101">
        <f t="shared" si="281"/>
        <v>2</v>
      </c>
      <c r="O351" s="50">
        <v>4000.0</v>
      </c>
      <c r="P351" s="101">
        <f t="shared" si="282"/>
        <v>2</v>
      </c>
      <c r="Q351" s="47">
        <v>6000.0</v>
      </c>
      <c r="R351" s="118"/>
      <c r="S351" s="121"/>
      <c r="T351" s="121"/>
      <c r="U351" s="122">
        <f t="shared" si="283"/>
        <v>18000</v>
      </c>
      <c r="V351" s="5"/>
      <c r="W351" s="2"/>
      <c r="X351" s="43">
        <f t="shared" si="285"/>
        <v>8000</v>
      </c>
      <c r="Y351" s="44">
        <f t="shared" si="286"/>
        <v>0</v>
      </c>
      <c r="Z351" s="44">
        <f t="shared" si="287"/>
        <v>10000</v>
      </c>
      <c r="AA351" s="2"/>
      <c r="AB351" s="2"/>
      <c r="AC351" s="2"/>
      <c r="AD351" s="2"/>
      <c r="AE351" s="2"/>
    </row>
    <row r="352" ht="15.75" customHeight="1">
      <c r="A352" s="45">
        <f t="shared" ref="A352:B352" si="306">A306</f>
        <v>22</v>
      </c>
      <c r="B352" s="33">
        <f t="shared" si="306"/>
        <v>44218</v>
      </c>
      <c r="C352" s="46" t="str">
        <f t="shared" si="278"/>
        <v/>
      </c>
      <c r="D352" s="101">
        <f t="shared" si="279"/>
        <v>5</v>
      </c>
      <c r="E352" s="47">
        <v>10000.0</v>
      </c>
      <c r="F352" s="132">
        <v>0.0</v>
      </c>
      <c r="G352" s="134"/>
      <c r="H352" s="132">
        <v>0.0</v>
      </c>
      <c r="I352" s="134"/>
      <c r="J352" s="132">
        <v>0.0</v>
      </c>
      <c r="K352" s="134"/>
      <c r="L352" s="133">
        <f t="shared" si="307"/>
        <v>0</v>
      </c>
      <c r="M352" s="261"/>
      <c r="N352" s="101">
        <f t="shared" si="281"/>
        <v>3</v>
      </c>
      <c r="O352" s="50">
        <v>6000.0</v>
      </c>
      <c r="P352" s="101">
        <f t="shared" si="282"/>
        <v>2</v>
      </c>
      <c r="Q352" s="47">
        <v>6000.0</v>
      </c>
      <c r="R352" s="91"/>
      <c r="S352" s="104"/>
      <c r="T352" s="104"/>
      <c r="U352" s="90">
        <f t="shared" si="283"/>
        <v>22000</v>
      </c>
      <c r="V352" s="5"/>
      <c r="W352" s="2"/>
      <c r="X352" s="43">
        <f t="shared" si="285"/>
        <v>10000</v>
      </c>
      <c r="Y352" s="44">
        <f t="shared" si="286"/>
        <v>0</v>
      </c>
      <c r="Z352" s="44">
        <f t="shared" si="287"/>
        <v>12000</v>
      </c>
      <c r="AA352" s="2"/>
      <c r="AB352" s="2"/>
      <c r="AC352" s="2"/>
      <c r="AD352" s="2"/>
      <c r="AE352" s="2"/>
    </row>
    <row r="353" ht="15.75" customHeight="1">
      <c r="A353" s="32">
        <f t="shared" ref="A353:B353" si="308">A307</f>
        <v>23</v>
      </c>
      <c r="B353" s="33">
        <f t="shared" si="308"/>
        <v>44219</v>
      </c>
      <c r="C353" s="46" t="str">
        <f t="shared" si="278"/>
        <v/>
      </c>
      <c r="D353" s="101">
        <f t="shared" si="279"/>
        <v>4</v>
      </c>
      <c r="E353" s="47">
        <v>8000.0</v>
      </c>
      <c r="F353" s="132">
        <v>0.0</v>
      </c>
      <c r="G353" s="134"/>
      <c r="H353" s="132">
        <v>0.0</v>
      </c>
      <c r="I353" s="134"/>
      <c r="J353" s="132">
        <v>0.0</v>
      </c>
      <c r="K353" s="134"/>
      <c r="L353" s="133">
        <f t="shared" si="307"/>
        <v>0</v>
      </c>
      <c r="M353" s="261"/>
      <c r="N353" s="101">
        <f t="shared" si="281"/>
        <v>2</v>
      </c>
      <c r="O353" s="50">
        <v>4000.0</v>
      </c>
      <c r="P353" s="101">
        <f t="shared" si="282"/>
        <v>3</v>
      </c>
      <c r="Q353" s="47">
        <v>9000.0</v>
      </c>
      <c r="R353" s="91"/>
      <c r="S353" s="104"/>
      <c r="T353" s="104"/>
      <c r="U353" s="90">
        <f t="shared" si="283"/>
        <v>21000</v>
      </c>
      <c r="V353" s="5"/>
      <c r="W353" s="2"/>
      <c r="X353" s="43">
        <f t="shared" si="285"/>
        <v>8000</v>
      </c>
      <c r="Y353" s="44">
        <f t="shared" si="286"/>
        <v>0</v>
      </c>
      <c r="Z353" s="44">
        <f t="shared" si="287"/>
        <v>13000</v>
      </c>
      <c r="AA353" s="2"/>
      <c r="AB353" s="2"/>
      <c r="AC353" s="2"/>
      <c r="AD353" s="2"/>
      <c r="AE353" s="2"/>
    </row>
    <row r="354" ht="15.75" customHeight="1">
      <c r="A354" s="45">
        <f t="shared" ref="A354:B354" si="309">A308</f>
        <v>24</v>
      </c>
      <c r="B354" s="33">
        <f t="shared" si="309"/>
        <v>44220</v>
      </c>
      <c r="C354" s="46" t="str">
        <f t="shared" si="278"/>
        <v/>
      </c>
      <c r="D354" s="101">
        <f t="shared" si="279"/>
        <v>5</v>
      </c>
      <c r="E354" s="47">
        <v>10000.0</v>
      </c>
      <c r="F354" s="132">
        <v>0.0</v>
      </c>
      <c r="G354" s="134"/>
      <c r="H354" s="132">
        <v>0.0</v>
      </c>
      <c r="I354" s="134"/>
      <c r="J354" s="132">
        <v>0.0</v>
      </c>
      <c r="K354" s="134"/>
      <c r="L354" s="133">
        <f t="shared" si="307"/>
        <v>0</v>
      </c>
      <c r="M354" s="261"/>
      <c r="N354" s="101">
        <f t="shared" si="281"/>
        <v>2</v>
      </c>
      <c r="O354" s="50">
        <v>4000.0</v>
      </c>
      <c r="P354" s="101">
        <f t="shared" si="282"/>
        <v>2</v>
      </c>
      <c r="Q354" s="47">
        <v>6000.0</v>
      </c>
      <c r="R354" s="91"/>
      <c r="S354" s="104"/>
      <c r="T354" s="104"/>
      <c r="U354" s="90">
        <f t="shared" si="283"/>
        <v>20000</v>
      </c>
      <c r="V354" s="5"/>
      <c r="W354" s="2"/>
      <c r="X354" s="43">
        <f t="shared" si="285"/>
        <v>10000</v>
      </c>
      <c r="Y354" s="44">
        <f t="shared" si="286"/>
        <v>0</v>
      </c>
      <c r="Z354" s="44">
        <f t="shared" si="287"/>
        <v>10000</v>
      </c>
      <c r="AA354" s="2"/>
      <c r="AB354" s="2"/>
      <c r="AC354" s="2"/>
      <c r="AD354" s="2"/>
      <c r="AE354" s="2"/>
    </row>
    <row r="355" ht="15.75" customHeight="1">
      <c r="A355" s="32">
        <f t="shared" ref="A355:B355" si="310">A309</f>
        <v>25</v>
      </c>
      <c r="B355" s="33">
        <f t="shared" si="310"/>
        <v>44221</v>
      </c>
      <c r="C355" s="46" t="str">
        <f t="shared" si="278"/>
        <v/>
      </c>
      <c r="D355" s="101">
        <f t="shared" si="279"/>
        <v>5</v>
      </c>
      <c r="E355" s="47">
        <v>10000.0</v>
      </c>
      <c r="F355" s="132">
        <v>0.0</v>
      </c>
      <c r="G355" s="134"/>
      <c r="H355" s="132">
        <v>0.0</v>
      </c>
      <c r="I355" s="134"/>
      <c r="J355" s="132">
        <v>0.0</v>
      </c>
      <c r="K355" s="134"/>
      <c r="L355" s="133">
        <f t="shared" si="307"/>
        <v>0</v>
      </c>
      <c r="M355" s="261"/>
      <c r="N355" s="101">
        <f t="shared" si="281"/>
        <v>1</v>
      </c>
      <c r="O355" s="50">
        <v>2000.0</v>
      </c>
      <c r="P355" s="101">
        <f t="shared" si="282"/>
        <v>3</v>
      </c>
      <c r="Q355" s="47">
        <v>9000.0</v>
      </c>
      <c r="R355" s="91"/>
      <c r="S355" s="104"/>
      <c r="T355" s="104"/>
      <c r="U355" s="90">
        <f t="shared" si="283"/>
        <v>21000</v>
      </c>
      <c r="V355" s="5"/>
      <c r="W355" s="2"/>
      <c r="X355" s="43">
        <f t="shared" si="285"/>
        <v>10000</v>
      </c>
      <c r="Y355" s="44">
        <f t="shared" si="286"/>
        <v>0</v>
      </c>
      <c r="Z355" s="44">
        <f t="shared" si="287"/>
        <v>11000</v>
      </c>
      <c r="AA355" s="2"/>
      <c r="AB355" s="2"/>
      <c r="AC355" s="2"/>
      <c r="AD355" s="2"/>
      <c r="AE355" s="2"/>
    </row>
    <row r="356" ht="15.75" customHeight="1">
      <c r="A356" s="45">
        <f t="shared" ref="A356:B356" si="311">A310</f>
        <v>26</v>
      </c>
      <c r="B356" s="33">
        <f t="shared" si="311"/>
        <v>44222</v>
      </c>
      <c r="C356" s="46" t="str">
        <f t="shared" si="278"/>
        <v/>
      </c>
      <c r="D356" s="101">
        <f t="shared" si="279"/>
        <v>4</v>
      </c>
      <c r="E356" s="47">
        <v>8000.0</v>
      </c>
      <c r="F356" s="132">
        <v>0.0</v>
      </c>
      <c r="G356" s="134"/>
      <c r="H356" s="132">
        <v>0.0</v>
      </c>
      <c r="I356" s="134"/>
      <c r="J356" s="132">
        <v>0.0</v>
      </c>
      <c r="K356" s="134"/>
      <c r="L356" s="133">
        <f t="shared" si="307"/>
        <v>0</v>
      </c>
      <c r="M356" s="261"/>
      <c r="N356" s="101">
        <f t="shared" si="281"/>
        <v>3</v>
      </c>
      <c r="O356" s="50">
        <v>6000.0</v>
      </c>
      <c r="P356" s="101">
        <f t="shared" si="282"/>
        <v>2</v>
      </c>
      <c r="Q356" s="47">
        <v>6000.0</v>
      </c>
      <c r="R356" s="91"/>
      <c r="S356" s="104"/>
      <c r="T356" s="104"/>
      <c r="U356" s="90">
        <f t="shared" si="283"/>
        <v>20000</v>
      </c>
      <c r="V356" s="5"/>
      <c r="W356" s="2"/>
      <c r="X356" s="43">
        <f t="shared" si="285"/>
        <v>8000</v>
      </c>
      <c r="Y356" s="44">
        <f t="shared" si="286"/>
        <v>0</v>
      </c>
      <c r="Z356" s="44">
        <f t="shared" si="287"/>
        <v>12000</v>
      </c>
      <c r="AA356" s="2"/>
      <c r="AB356" s="2"/>
      <c r="AC356" s="2"/>
      <c r="AD356" s="2"/>
      <c r="AE356" s="2"/>
    </row>
    <row r="357" ht="15.75" customHeight="1">
      <c r="A357" s="263">
        <f t="shared" ref="A357:B357" si="312">A311</f>
        <v>27</v>
      </c>
      <c r="B357" s="33">
        <f t="shared" si="312"/>
        <v>44223</v>
      </c>
      <c r="C357" s="57" t="str">
        <f t="shared" si="278"/>
        <v/>
      </c>
      <c r="D357" s="101">
        <f t="shared" si="279"/>
        <v>5</v>
      </c>
      <c r="E357" s="47">
        <v>10000.0</v>
      </c>
      <c r="F357" s="264">
        <v>0.0</v>
      </c>
      <c r="G357" s="265"/>
      <c r="H357" s="264">
        <v>0.0</v>
      </c>
      <c r="I357" s="265"/>
      <c r="J357" s="264">
        <v>0.0</v>
      </c>
      <c r="K357" s="265"/>
      <c r="L357" s="266">
        <f t="shared" si="307"/>
        <v>0</v>
      </c>
      <c r="M357" s="261"/>
      <c r="N357" s="101">
        <f t="shared" si="281"/>
        <v>5</v>
      </c>
      <c r="O357" s="50">
        <v>10000.0</v>
      </c>
      <c r="P357" s="101">
        <f t="shared" si="282"/>
        <v>0</v>
      </c>
      <c r="Q357" s="47"/>
      <c r="R357" s="267"/>
      <c r="S357" s="268"/>
      <c r="T357" s="268"/>
      <c r="U357" s="90">
        <f t="shared" si="283"/>
        <v>20000</v>
      </c>
      <c r="V357" s="61"/>
      <c r="W357" s="2"/>
      <c r="X357" s="43">
        <f t="shared" si="285"/>
        <v>10000</v>
      </c>
      <c r="Y357" s="44">
        <f t="shared" si="286"/>
        <v>0</v>
      </c>
      <c r="Z357" s="44">
        <f t="shared" si="287"/>
        <v>10000</v>
      </c>
      <c r="AA357" s="2"/>
      <c r="AB357" s="2"/>
      <c r="AC357" s="2"/>
      <c r="AD357" s="2"/>
      <c r="AE357" s="2"/>
      <c r="AF357" s="62"/>
      <c r="AG357" s="62"/>
      <c r="AH357" s="62"/>
    </row>
    <row r="358" ht="15.75" customHeight="1">
      <c r="A358" s="45">
        <f t="shared" ref="A358:B358" si="313">A312</f>
        <v>28</v>
      </c>
      <c r="B358" s="33">
        <f t="shared" si="313"/>
        <v>44224</v>
      </c>
      <c r="C358" s="46" t="str">
        <f t="shared" si="278"/>
        <v/>
      </c>
      <c r="D358" s="101">
        <f t="shared" si="279"/>
        <v>4</v>
      </c>
      <c r="E358" s="47">
        <v>8000.0</v>
      </c>
      <c r="F358" s="132">
        <v>0.0</v>
      </c>
      <c r="G358" s="134"/>
      <c r="H358" s="132">
        <v>0.0</v>
      </c>
      <c r="I358" s="134"/>
      <c r="J358" s="132">
        <v>0.0</v>
      </c>
      <c r="K358" s="134"/>
      <c r="L358" s="133">
        <f t="shared" si="307"/>
        <v>70</v>
      </c>
      <c r="M358" s="261">
        <v>70000.0</v>
      </c>
      <c r="N358" s="101">
        <f t="shared" si="281"/>
        <v>3</v>
      </c>
      <c r="O358" s="50">
        <v>6000.0</v>
      </c>
      <c r="P358" s="101">
        <f t="shared" si="282"/>
        <v>2</v>
      </c>
      <c r="Q358" s="47">
        <v>6000.0</v>
      </c>
      <c r="R358" s="91">
        <v>75000.0</v>
      </c>
      <c r="S358" s="104">
        <v>270000.0</v>
      </c>
      <c r="T358" s="104">
        <v>810000.0</v>
      </c>
      <c r="U358" s="90">
        <f t="shared" si="283"/>
        <v>1245000</v>
      </c>
      <c r="V358" s="5"/>
      <c r="W358" s="2"/>
      <c r="X358" s="43">
        <f t="shared" si="285"/>
        <v>8000</v>
      </c>
      <c r="Y358" s="44">
        <f t="shared" si="286"/>
        <v>1155000</v>
      </c>
      <c r="Z358" s="44">
        <f t="shared" si="287"/>
        <v>12000</v>
      </c>
      <c r="AA358" s="2"/>
      <c r="AB358" s="2"/>
      <c r="AC358" s="2"/>
      <c r="AD358" s="2"/>
      <c r="AE358" s="2"/>
    </row>
    <row r="359" ht="15.75" customHeight="1">
      <c r="A359" s="32">
        <f t="shared" ref="A359:B359" si="314">A313</f>
        <v>29</v>
      </c>
      <c r="B359" s="33">
        <f t="shared" si="314"/>
        <v>44225</v>
      </c>
      <c r="C359" s="46" t="str">
        <f t="shared" si="278"/>
        <v/>
      </c>
      <c r="D359" s="101">
        <f t="shared" si="279"/>
        <v>4</v>
      </c>
      <c r="E359" s="47">
        <v>8000.0</v>
      </c>
      <c r="F359" s="132">
        <v>0.0</v>
      </c>
      <c r="G359" s="134"/>
      <c r="H359" s="132">
        <v>0.0</v>
      </c>
      <c r="I359" s="134"/>
      <c r="J359" s="132">
        <v>0.0</v>
      </c>
      <c r="K359" s="134"/>
      <c r="L359" s="133">
        <f t="shared" si="307"/>
        <v>0</v>
      </c>
      <c r="M359" s="261"/>
      <c r="N359" s="101">
        <f t="shared" si="281"/>
        <v>2</v>
      </c>
      <c r="O359" s="50">
        <v>4000.0</v>
      </c>
      <c r="P359" s="101">
        <f t="shared" si="282"/>
        <v>2</v>
      </c>
      <c r="Q359" s="47">
        <v>6000.0</v>
      </c>
      <c r="R359" s="91"/>
      <c r="S359" s="104"/>
      <c r="T359" s="104"/>
      <c r="U359" s="90">
        <f t="shared" si="283"/>
        <v>18000</v>
      </c>
      <c r="V359" s="5"/>
      <c r="W359" s="2"/>
      <c r="X359" s="43">
        <f t="shared" si="285"/>
        <v>8000</v>
      </c>
      <c r="Y359" s="44">
        <f t="shared" si="286"/>
        <v>0</v>
      </c>
      <c r="Z359" s="44">
        <f t="shared" si="287"/>
        <v>10000</v>
      </c>
      <c r="AA359" s="2"/>
      <c r="AB359" s="2"/>
      <c r="AC359" s="2"/>
      <c r="AD359" s="2"/>
      <c r="AE359" s="2"/>
    </row>
    <row r="360" ht="15.75" customHeight="1">
      <c r="A360" s="45">
        <f t="shared" ref="A360:B360" si="315">A314</f>
        <v>30</v>
      </c>
      <c r="B360" s="33">
        <f t="shared" si="315"/>
        <v>44226</v>
      </c>
      <c r="C360" s="46"/>
      <c r="D360" s="101">
        <f t="shared" si="279"/>
        <v>5</v>
      </c>
      <c r="E360" s="47">
        <v>10000.0</v>
      </c>
      <c r="F360" s="132"/>
      <c r="G360" s="134"/>
      <c r="H360" s="132"/>
      <c r="I360" s="134"/>
      <c r="J360" s="132"/>
      <c r="K360" s="134"/>
      <c r="L360" s="133">
        <f t="shared" si="307"/>
        <v>0</v>
      </c>
      <c r="M360" s="261"/>
      <c r="N360" s="101">
        <f t="shared" si="281"/>
        <v>3</v>
      </c>
      <c r="O360" s="50">
        <v>6000.0</v>
      </c>
      <c r="P360" s="88">
        <f t="shared" si="282"/>
        <v>2</v>
      </c>
      <c r="Q360" s="47">
        <v>6000.0</v>
      </c>
      <c r="R360" s="91"/>
      <c r="S360" s="104"/>
      <c r="T360" s="104"/>
      <c r="U360" s="90">
        <f t="shared" si="283"/>
        <v>22000</v>
      </c>
      <c r="V360" s="5"/>
      <c r="W360" s="2"/>
      <c r="X360" s="43">
        <f t="shared" si="285"/>
        <v>10000</v>
      </c>
      <c r="Y360" s="44">
        <f t="shared" si="286"/>
        <v>0</v>
      </c>
      <c r="Z360" s="44">
        <f t="shared" si="287"/>
        <v>12000</v>
      </c>
      <c r="AA360" s="2"/>
      <c r="AB360" s="2"/>
      <c r="AC360" s="2"/>
      <c r="AD360" s="2"/>
      <c r="AE360" s="2"/>
    </row>
    <row r="361" ht="15.75" customHeight="1">
      <c r="A361" s="45">
        <f t="shared" ref="A361:B361" si="316">A315</f>
        <v>31</v>
      </c>
      <c r="B361" s="33">
        <f t="shared" si="316"/>
        <v>44227</v>
      </c>
      <c r="C361" s="66"/>
      <c r="D361" s="101">
        <f t="shared" si="279"/>
        <v>5</v>
      </c>
      <c r="E361" s="47">
        <v>10000.0</v>
      </c>
      <c r="F361" s="139"/>
      <c r="G361" s="140"/>
      <c r="H361" s="139"/>
      <c r="I361" s="140"/>
      <c r="J361" s="139"/>
      <c r="K361" s="140"/>
      <c r="L361" s="133"/>
      <c r="M361" s="261"/>
      <c r="N361" s="88">
        <f t="shared" si="281"/>
        <v>5</v>
      </c>
      <c r="O361" s="50">
        <v>10000.0</v>
      </c>
      <c r="P361" s="88">
        <f t="shared" si="282"/>
        <v>0</v>
      </c>
      <c r="Q361" s="47"/>
      <c r="R361" s="93"/>
      <c r="S361" s="124"/>
      <c r="T361" s="124"/>
      <c r="U361" s="90">
        <f t="shared" si="283"/>
        <v>20000</v>
      </c>
      <c r="V361" s="5"/>
      <c r="W361" s="2"/>
      <c r="X361" s="43">
        <f t="shared" si="285"/>
        <v>10000</v>
      </c>
      <c r="Y361" s="44">
        <f t="shared" si="286"/>
        <v>0</v>
      </c>
      <c r="Z361" s="44">
        <f t="shared" si="287"/>
        <v>10000</v>
      </c>
      <c r="AA361" s="2"/>
      <c r="AB361" s="2"/>
      <c r="AC361" s="2"/>
      <c r="AD361" s="2"/>
      <c r="AE361" s="2"/>
    </row>
    <row r="362" ht="15.75" customHeight="1">
      <c r="A362" s="252" t="s">
        <v>15</v>
      </c>
      <c r="B362" s="223"/>
      <c r="C362" s="209"/>
      <c r="D362" s="130">
        <f t="shared" ref="D362:U362" si="317">SUM(D331:D361)</f>
        <v>152</v>
      </c>
      <c r="E362" s="255">
        <f t="shared" si="317"/>
        <v>304000</v>
      </c>
      <c r="F362" s="269">
        <f t="shared" si="317"/>
        <v>0</v>
      </c>
      <c r="G362" s="255">
        <f t="shared" si="317"/>
        <v>0</v>
      </c>
      <c r="H362" s="269">
        <f t="shared" si="317"/>
        <v>0</v>
      </c>
      <c r="I362" s="255">
        <f t="shared" si="317"/>
        <v>0</v>
      </c>
      <c r="J362" s="269">
        <f t="shared" si="317"/>
        <v>0</v>
      </c>
      <c r="K362" s="255">
        <f t="shared" si="317"/>
        <v>0</v>
      </c>
      <c r="L362" s="255">
        <f t="shared" si="317"/>
        <v>70</v>
      </c>
      <c r="M362" s="270">
        <f t="shared" si="317"/>
        <v>70000</v>
      </c>
      <c r="N362" s="130">
        <f t="shared" si="317"/>
        <v>90</v>
      </c>
      <c r="O362" s="270">
        <f t="shared" si="317"/>
        <v>180000</v>
      </c>
      <c r="P362" s="130">
        <f t="shared" si="317"/>
        <v>49</v>
      </c>
      <c r="Q362" s="255">
        <f t="shared" si="317"/>
        <v>147000</v>
      </c>
      <c r="R362" s="255">
        <f t="shared" si="317"/>
        <v>75000</v>
      </c>
      <c r="S362" s="270">
        <f t="shared" si="317"/>
        <v>270000</v>
      </c>
      <c r="T362" s="270">
        <f t="shared" si="317"/>
        <v>810000</v>
      </c>
      <c r="U362" s="259">
        <f t="shared" si="317"/>
        <v>1856000</v>
      </c>
      <c r="V362" s="5"/>
      <c r="W362" s="43">
        <f>U362</f>
        <v>1856000</v>
      </c>
      <c r="X362" s="43">
        <f t="shared" si="285"/>
        <v>304000</v>
      </c>
      <c r="Y362" s="44">
        <f t="shared" si="286"/>
        <v>1155000</v>
      </c>
      <c r="Z362" s="44">
        <f t="shared" si="287"/>
        <v>327000</v>
      </c>
      <c r="AA362" s="2"/>
      <c r="AB362" s="2"/>
      <c r="AC362" s="2"/>
      <c r="AD362" s="2"/>
      <c r="AE362" s="2"/>
    </row>
    <row r="363" ht="15.7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"/>
      <c r="N363" s="52"/>
      <c r="O363" s="52"/>
      <c r="P363" s="52"/>
      <c r="Q363" s="52"/>
      <c r="R363" s="52"/>
      <c r="S363" s="5"/>
      <c r="T363" s="52"/>
      <c r="U363" s="52"/>
      <c r="V363" s="52"/>
      <c r="W363" s="2"/>
      <c r="X363" s="2"/>
      <c r="Y363" s="2"/>
      <c r="Z363" s="2"/>
      <c r="AA363" s="2"/>
      <c r="AB363" s="2"/>
      <c r="AC363" s="2"/>
      <c r="AD363" s="2"/>
      <c r="AE363" s="2"/>
    </row>
    <row r="364" ht="15.7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85" t="s">
        <v>24</v>
      </c>
      <c r="S364" s="85"/>
      <c r="T364" s="85"/>
      <c r="U364" s="52"/>
      <c r="V364" s="52"/>
      <c r="W364" s="43">
        <f>SUM(R362:T362)</f>
        <v>1155000</v>
      </c>
      <c r="X364" s="2"/>
      <c r="Y364" s="2"/>
      <c r="Z364" s="2"/>
      <c r="AA364" s="2"/>
      <c r="AB364" s="2"/>
      <c r="AC364" s="2"/>
      <c r="AD364" s="2"/>
      <c r="AE364" s="2"/>
    </row>
    <row r="365" ht="15.7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86"/>
      <c r="S365" s="86"/>
      <c r="T365" s="86"/>
      <c r="U365" s="52"/>
      <c r="V365" s="52"/>
      <c r="W365" s="2"/>
      <c r="X365" s="2"/>
      <c r="Y365" s="2"/>
      <c r="Z365" s="2"/>
      <c r="AA365" s="2"/>
      <c r="AB365" s="2"/>
      <c r="AC365" s="2"/>
      <c r="AD365" s="2"/>
      <c r="AE365" s="2"/>
    </row>
    <row r="366" ht="15.7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2"/>
      <c r="X366" s="2"/>
      <c r="Y366" s="2"/>
      <c r="Z366" s="2"/>
      <c r="AA366" s="2"/>
      <c r="AB366" s="2"/>
      <c r="AC366" s="2"/>
      <c r="AD366" s="2"/>
      <c r="AE366" s="2"/>
    </row>
    <row r="367" ht="15.7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"/>
      <c r="V367" s="52"/>
      <c r="W367" s="43"/>
      <c r="X367" s="2"/>
      <c r="Y367" s="43">
        <v>1.37E7</v>
      </c>
      <c r="Z367" s="2"/>
      <c r="AA367" s="2"/>
      <c r="AB367" s="2"/>
      <c r="AC367" s="2"/>
      <c r="AD367" s="2"/>
      <c r="AE367" s="2"/>
    </row>
    <row r="368" ht="15.7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2"/>
      <c r="X368" s="2"/>
      <c r="Y368" s="2"/>
      <c r="Z368" s="2"/>
      <c r="AA368" s="2"/>
      <c r="AB368" s="2"/>
      <c r="AC368" s="2"/>
      <c r="AD368" s="2"/>
      <c r="AE368" s="2"/>
    </row>
    <row r="369" ht="15.7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2"/>
      <c r="X369" s="2"/>
      <c r="Y369" s="2"/>
      <c r="Z369" s="2"/>
      <c r="AA369" s="2"/>
      <c r="AB369" s="2"/>
      <c r="AC369" s="2"/>
      <c r="AD369" s="2"/>
      <c r="AE369" s="2"/>
    </row>
    <row r="370" ht="15.7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"/>
      <c r="N370" s="52"/>
      <c r="O370" s="52"/>
      <c r="P370" s="52"/>
      <c r="Q370" s="52"/>
      <c r="R370" s="52"/>
      <c r="S370" s="52"/>
      <c r="T370" s="52"/>
      <c r="U370" s="52"/>
      <c r="V370" s="52"/>
      <c r="W370" s="2"/>
      <c r="X370" s="43"/>
      <c r="Y370" s="2"/>
      <c r="Z370" s="2"/>
      <c r="AA370" s="2"/>
      <c r="AB370" s="2"/>
      <c r="AC370" s="2"/>
      <c r="AD370" s="2"/>
      <c r="AE370" s="2"/>
    </row>
    <row r="371" ht="15.7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2"/>
      <c r="X371" s="2"/>
      <c r="Y371" s="2"/>
      <c r="Z371" s="2"/>
      <c r="AA371" s="2"/>
      <c r="AB371" s="2"/>
      <c r="AC371" s="2"/>
      <c r="AD371" s="2"/>
      <c r="AE371" s="2"/>
    </row>
    <row r="372" ht="15.7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2"/>
      <c r="X372" s="2"/>
      <c r="Y372" s="2"/>
      <c r="Z372" s="2"/>
      <c r="AA372" s="2"/>
      <c r="AB372" s="2"/>
      <c r="AC372" s="2"/>
      <c r="AD372" s="2"/>
      <c r="AE372" s="2"/>
    </row>
    <row r="373" ht="15.7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2"/>
      <c r="X373" s="2"/>
      <c r="Y373" s="2"/>
      <c r="Z373" s="2"/>
      <c r="AA373" s="2"/>
      <c r="AB373" s="2"/>
      <c r="AC373" s="2"/>
      <c r="AD373" s="2"/>
      <c r="AE373" s="2"/>
    </row>
    <row r="374" ht="15.7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2"/>
      <c r="X374" s="2"/>
      <c r="Y374" s="2"/>
      <c r="Z374" s="2"/>
      <c r="AA374" s="2"/>
      <c r="AB374" s="2"/>
      <c r="AC374" s="2"/>
      <c r="AD374" s="2"/>
      <c r="AE374" s="2"/>
    </row>
    <row r="375" ht="15.7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2"/>
      <c r="X375" s="2"/>
      <c r="Y375" s="2"/>
      <c r="Z375" s="2"/>
      <c r="AA375" s="2"/>
      <c r="AB375" s="2"/>
      <c r="AC375" s="2"/>
      <c r="AD375" s="2"/>
      <c r="AE375" s="2"/>
    </row>
    <row r="376" ht="15.7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2"/>
      <c r="X376" s="2"/>
      <c r="Y376" s="2"/>
      <c r="Z376" s="2"/>
      <c r="AA376" s="2"/>
      <c r="AB376" s="2"/>
      <c r="AC376" s="2"/>
      <c r="AD376" s="2"/>
      <c r="AE376" s="2"/>
    </row>
    <row r="377" ht="15.7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2"/>
      <c r="X377" s="2"/>
      <c r="Y377" s="2"/>
      <c r="Z377" s="2"/>
      <c r="AA377" s="2"/>
      <c r="AB377" s="2"/>
      <c r="AC377" s="2"/>
      <c r="AD377" s="2"/>
      <c r="AE377" s="2"/>
    </row>
    <row r="378" ht="15.7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2"/>
      <c r="X378" s="2"/>
      <c r="Y378" s="2"/>
      <c r="Z378" s="2"/>
      <c r="AA378" s="2"/>
      <c r="AB378" s="2"/>
      <c r="AC378" s="2"/>
      <c r="AD378" s="2"/>
      <c r="AE378" s="2"/>
    </row>
    <row r="379" ht="15.7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2"/>
      <c r="X379" s="2"/>
      <c r="Y379" s="2"/>
      <c r="Z379" s="2"/>
      <c r="AA379" s="2"/>
      <c r="AB379" s="2"/>
      <c r="AC379" s="2"/>
      <c r="AD379" s="2"/>
      <c r="AE379" s="2"/>
    </row>
    <row r="380" ht="15.7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2"/>
      <c r="X380" s="2"/>
      <c r="Y380" s="2"/>
      <c r="Z380" s="2"/>
      <c r="AA380" s="2"/>
      <c r="AB380" s="2"/>
      <c r="AC380" s="2"/>
      <c r="AD380" s="2"/>
      <c r="AE380" s="2"/>
    </row>
    <row r="381" ht="15.7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2"/>
      <c r="X381" s="2"/>
      <c r="Y381" s="2"/>
      <c r="Z381" s="2"/>
      <c r="AA381" s="2"/>
      <c r="AB381" s="2"/>
      <c r="AC381" s="2"/>
      <c r="AD381" s="2"/>
      <c r="AE381" s="2"/>
    </row>
    <row r="382" ht="15.75" customHeight="1">
      <c r="W382" s="2"/>
      <c r="X382" s="2"/>
      <c r="Y382" s="2"/>
      <c r="Z382" s="2"/>
      <c r="AA382" s="2"/>
      <c r="AB382" s="2"/>
      <c r="AC382" s="2"/>
      <c r="AD382" s="2"/>
      <c r="AE382" s="2"/>
    </row>
    <row r="383" ht="15.75" customHeight="1">
      <c r="W383" s="2"/>
      <c r="X383" s="2"/>
      <c r="Y383" s="2"/>
      <c r="Z383" s="2"/>
      <c r="AA383" s="2"/>
      <c r="AB383" s="2"/>
      <c r="AC383" s="2"/>
      <c r="AD383" s="2"/>
      <c r="AE383" s="2"/>
    </row>
    <row r="384" ht="15.75" customHeight="1">
      <c r="W384" s="2"/>
      <c r="X384" s="2"/>
      <c r="Y384" s="2"/>
      <c r="Z384" s="2"/>
      <c r="AA384" s="2"/>
      <c r="AB384" s="2"/>
      <c r="AC384" s="2"/>
      <c r="AD384" s="2"/>
      <c r="AE384" s="2"/>
    </row>
    <row r="385" ht="15.75" customHeight="1">
      <c r="W385" s="2"/>
      <c r="X385" s="2"/>
      <c r="Y385" s="2"/>
      <c r="Z385" s="2"/>
      <c r="AA385" s="2"/>
      <c r="AB385" s="2"/>
      <c r="AC385" s="2"/>
      <c r="AD385" s="2"/>
      <c r="AE385" s="2"/>
    </row>
    <row r="386" ht="15.75" customHeight="1">
      <c r="W386" s="2"/>
      <c r="X386" s="2"/>
      <c r="Y386" s="2"/>
      <c r="Z386" s="2"/>
      <c r="AA386" s="2"/>
      <c r="AB386" s="2"/>
      <c r="AC386" s="2"/>
      <c r="AD386" s="2"/>
      <c r="AE386" s="2"/>
    </row>
    <row r="387" ht="15.75" customHeight="1">
      <c r="W387" s="2"/>
      <c r="X387" s="2"/>
      <c r="Y387" s="2"/>
      <c r="Z387" s="2"/>
      <c r="AA387" s="2"/>
      <c r="AB387" s="2"/>
      <c r="AC387" s="2"/>
      <c r="AD387" s="2"/>
      <c r="AE387" s="2"/>
    </row>
    <row r="388" ht="15.75" customHeight="1">
      <c r="W388" s="2"/>
      <c r="X388" s="2"/>
      <c r="Y388" s="2"/>
      <c r="Z388" s="2"/>
      <c r="AA388" s="2"/>
      <c r="AB388" s="2"/>
      <c r="AC388" s="2"/>
      <c r="AD388" s="2"/>
      <c r="AE388" s="2"/>
    </row>
    <row r="389" ht="15.75" customHeight="1">
      <c r="W389" s="2"/>
      <c r="X389" s="2"/>
      <c r="Y389" s="2"/>
      <c r="Z389" s="2"/>
      <c r="AA389" s="2"/>
      <c r="AB389" s="2"/>
      <c r="AC389" s="2"/>
      <c r="AD389" s="2"/>
      <c r="AE389" s="2"/>
    </row>
    <row r="390" ht="15.75" customHeight="1">
      <c r="W390" s="2"/>
      <c r="X390" s="2"/>
      <c r="Y390" s="2"/>
      <c r="Z390" s="2"/>
      <c r="AA390" s="2"/>
      <c r="AB390" s="2"/>
      <c r="AC390" s="2"/>
      <c r="AD390" s="2"/>
      <c r="AE390" s="2"/>
    </row>
    <row r="391" ht="15.75" customHeight="1">
      <c r="W391" s="2"/>
      <c r="X391" s="2"/>
      <c r="Y391" s="2"/>
      <c r="Z391" s="2"/>
      <c r="AA391" s="2"/>
      <c r="AB391" s="2"/>
      <c r="AC391" s="2"/>
      <c r="AD391" s="2"/>
      <c r="AE391" s="2"/>
    </row>
    <row r="392" ht="15.75" customHeight="1">
      <c r="W392" s="2"/>
      <c r="X392" s="2"/>
      <c r="Y392" s="2"/>
      <c r="Z392" s="2"/>
      <c r="AA392" s="2"/>
      <c r="AB392" s="2"/>
      <c r="AC392" s="2"/>
      <c r="AD392" s="2"/>
      <c r="AE392" s="2"/>
    </row>
    <row r="393" ht="15.75" customHeight="1">
      <c r="W393" s="2"/>
      <c r="X393" s="2"/>
      <c r="Y393" s="2"/>
      <c r="Z393" s="2"/>
      <c r="AA393" s="2"/>
      <c r="AB393" s="2"/>
      <c r="AC393" s="2"/>
      <c r="AD393" s="2"/>
      <c r="AE393" s="2"/>
    </row>
    <row r="394" ht="15.75" customHeight="1">
      <c r="W394" s="2"/>
      <c r="X394" s="2"/>
      <c r="Y394" s="2"/>
      <c r="Z394" s="2"/>
      <c r="AA394" s="2"/>
      <c r="AB394" s="2"/>
      <c r="AC394" s="2"/>
      <c r="AD394" s="2"/>
      <c r="AE394" s="2"/>
    </row>
    <row r="395" ht="15.75" customHeight="1">
      <c r="W395" s="2"/>
      <c r="X395" s="2"/>
      <c r="Y395" s="2"/>
      <c r="Z395" s="2"/>
      <c r="AA395" s="2"/>
      <c r="AB395" s="2"/>
      <c r="AC395" s="2"/>
      <c r="AD395" s="2"/>
      <c r="AE395" s="2"/>
    </row>
    <row r="396" ht="15.75" customHeight="1">
      <c r="W396" s="2"/>
      <c r="X396" s="2"/>
      <c r="Y396" s="2"/>
      <c r="Z396" s="2"/>
      <c r="AA396" s="2"/>
      <c r="AB396" s="2"/>
      <c r="AC396" s="2"/>
      <c r="AD396" s="2"/>
      <c r="AE396" s="2"/>
    </row>
    <row r="397" ht="15.75" customHeight="1">
      <c r="W397" s="2"/>
      <c r="X397" s="2"/>
      <c r="Y397" s="2"/>
      <c r="Z397" s="2"/>
      <c r="AA397" s="2"/>
      <c r="AB397" s="2"/>
      <c r="AC397" s="2"/>
      <c r="AD397" s="2"/>
      <c r="AE397" s="2"/>
    </row>
    <row r="398" ht="15.75" customHeight="1">
      <c r="W398" s="2"/>
      <c r="X398" s="2"/>
      <c r="Y398" s="2"/>
      <c r="Z398" s="2"/>
      <c r="AA398" s="2"/>
      <c r="AB398" s="2"/>
      <c r="AC398" s="2"/>
      <c r="AD398" s="2"/>
      <c r="AE398" s="2"/>
    </row>
    <row r="399" ht="15.75" customHeight="1">
      <c r="W399" s="2"/>
      <c r="X399" s="2"/>
      <c r="Y399" s="2"/>
      <c r="Z399" s="2"/>
      <c r="AA399" s="2"/>
      <c r="AB399" s="2"/>
      <c r="AC399" s="2"/>
      <c r="AD399" s="2"/>
      <c r="AE399" s="2"/>
    </row>
    <row r="400" ht="15.75" customHeight="1">
      <c r="W400" s="2"/>
      <c r="X400" s="2"/>
      <c r="Y400" s="2"/>
      <c r="Z400" s="2"/>
      <c r="AA400" s="2"/>
      <c r="AB400" s="2"/>
      <c r="AC400" s="2"/>
      <c r="AD400" s="2"/>
      <c r="AE400" s="2"/>
    </row>
    <row r="401" ht="15.75" customHeight="1">
      <c r="W401" s="2"/>
      <c r="X401" s="2"/>
      <c r="Y401" s="2"/>
      <c r="Z401" s="2"/>
      <c r="AA401" s="2"/>
      <c r="AB401" s="2"/>
      <c r="AC401" s="2"/>
      <c r="AD401" s="2"/>
      <c r="AE401" s="2"/>
    </row>
    <row r="402" ht="15.75" customHeight="1">
      <c r="W402" s="2"/>
      <c r="X402" s="2"/>
      <c r="Y402" s="2"/>
      <c r="Z402" s="2"/>
      <c r="AA402" s="2"/>
      <c r="AB402" s="2"/>
      <c r="AC402" s="2"/>
      <c r="AD402" s="2"/>
      <c r="AE402" s="2"/>
    </row>
    <row r="403" ht="15.75" customHeight="1">
      <c r="W403" s="2"/>
      <c r="X403" s="2"/>
      <c r="Y403" s="2"/>
      <c r="Z403" s="2"/>
      <c r="AA403" s="2"/>
      <c r="AB403" s="2"/>
      <c r="AC403" s="2"/>
      <c r="AD403" s="2"/>
      <c r="AE403" s="2"/>
    </row>
    <row r="404" ht="15.75" customHeight="1">
      <c r="W404" s="2"/>
      <c r="X404" s="2"/>
      <c r="Y404" s="2"/>
      <c r="Z404" s="2"/>
      <c r="AA404" s="2"/>
      <c r="AB404" s="2"/>
      <c r="AC404" s="2"/>
      <c r="AD404" s="2"/>
      <c r="AE404" s="2"/>
    </row>
    <row r="405" ht="15.75" customHeight="1">
      <c r="W405" s="2"/>
      <c r="X405" s="2"/>
      <c r="Y405" s="2"/>
      <c r="Z405" s="2"/>
      <c r="AA405" s="2"/>
      <c r="AB405" s="2"/>
      <c r="AC405" s="2"/>
      <c r="AD405" s="2"/>
      <c r="AE405" s="2"/>
    </row>
    <row r="406" ht="15.75" customHeight="1">
      <c r="W406" s="2"/>
      <c r="X406" s="2"/>
      <c r="Y406" s="2"/>
      <c r="Z406" s="2"/>
      <c r="AA406" s="2"/>
      <c r="AB406" s="2"/>
      <c r="AC406" s="2"/>
      <c r="AD406" s="2"/>
      <c r="AE406" s="2"/>
    </row>
    <row r="407" ht="15.75" customHeight="1">
      <c r="W407" s="2"/>
      <c r="X407" s="2"/>
      <c r="Y407" s="2"/>
      <c r="Z407" s="2"/>
      <c r="AA407" s="2"/>
      <c r="AB407" s="2"/>
      <c r="AC407" s="2"/>
      <c r="AD407" s="2"/>
      <c r="AE407" s="2"/>
    </row>
    <row r="408" ht="15.75" customHeight="1">
      <c r="W408" s="2"/>
      <c r="X408" s="2"/>
      <c r="Y408" s="2"/>
      <c r="Z408" s="2"/>
      <c r="AA408" s="2"/>
      <c r="AB408" s="2"/>
      <c r="AC408" s="2"/>
      <c r="AD408" s="2"/>
      <c r="AE408" s="2"/>
    </row>
    <row r="409" ht="15.75" customHeight="1">
      <c r="W409" s="2"/>
      <c r="X409" s="2"/>
      <c r="Y409" s="2"/>
      <c r="Z409" s="2"/>
      <c r="AA409" s="2"/>
      <c r="AB409" s="2"/>
      <c r="AC409" s="2"/>
      <c r="AD409" s="2"/>
      <c r="AE409" s="2"/>
    </row>
    <row r="410" ht="15.75" customHeight="1">
      <c r="W410" s="2"/>
      <c r="X410" s="2"/>
      <c r="Y410" s="2"/>
      <c r="Z410" s="2"/>
      <c r="AA410" s="2"/>
      <c r="AB410" s="2"/>
      <c r="AC410" s="2"/>
      <c r="AD410" s="2"/>
      <c r="AE410" s="2"/>
    </row>
    <row r="411" ht="15.75" customHeight="1">
      <c r="W411" s="2"/>
      <c r="X411" s="2"/>
      <c r="Y411" s="2"/>
      <c r="Z411" s="2"/>
      <c r="AA411" s="2"/>
      <c r="AB411" s="2"/>
      <c r="AC411" s="2"/>
      <c r="AD411" s="2"/>
      <c r="AE411" s="2"/>
    </row>
    <row r="412" ht="15.75" customHeight="1">
      <c r="W412" s="2"/>
      <c r="X412" s="2"/>
      <c r="Y412" s="2"/>
      <c r="Z412" s="2"/>
      <c r="AA412" s="2"/>
      <c r="AB412" s="2"/>
      <c r="AC412" s="2"/>
      <c r="AD412" s="2"/>
      <c r="AE412" s="2"/>
    </row>
    <row r="413" ht="15.75" customHeight="1">
      <c r="W413" s="2"/>
      <c r="X413" s="2"/>
      <c r="Y413" s="2"/>
      <c r="Z413" s="2"/>
      <c r="AA413" s="2"/>
      <c r="AB413" s="2"/>
      <c r="AC413" s="2"/>
      <c r="AD413" s="2"/>
      <c r="AE413" s="2"/>
    </row>
    <row r="414" ht="15.75" customHeight="1">
      <c r="W414" s="2"/>
      <c r="X414" s="2"/>
      <c r="Y414" s="2"/>
      <c r="Z414" s="2"/>
      <c r="AA414" s="2"/>
      <c r="AB414" s="2"/>
      <c r="AC414" s="2"/>
      <c r="AD414" s="2"/>
      <c r="AE414" s="2"/>
    </row>
    <row r="415" ht="15.75" customHeight="1">
      <c r="W415" s="2"/>
      <c r="X415" s="2"/>
      <c r="Y415" s="2"/>
      <c r="Z415" s="2"/>
      <c r="AA415" s="2"/>
      <c r="AB415" s="2"/>
      <c r="AC415" s="2"/>
      <c r="AD415" s="2"/>
      <c r="AE415" s="2"/>
    </row>
    <row r="416" ht="15.75" customHeight="1">
      <c r="W416" s="2"/>
      <c r="X416" s="2"/>
      <c r="Y416" s="2"/>
      <c r="Z416" s="2"/>
      <c r="AA416" s="2"/>
      <c r="AB416" s="2"/>
      <c r="AC416" s="2"/>
      <c r="AD416" s="2"/>
      <c r="AE416" s="2"/>
    </row>
    <row r="417" ht="15.75" customHeight="1">
      <c r="W417" s="2"/>
      <c r="X417" s="2"/>
      <c r="Y417" s="2"/>
      <c r="Z417" s="2"/>
      <c r="AA417" s="2"/>
      <c r="AB417" s="2"/>
      <c r="AC417" s="2"/>
      <c r="AD417" s="2"/>
      <c r="AE417" s="2"/>
    </row>
    <row r="418" ht="15.75" customHeight="1">
      <c r="W418" s="2"/>
      <c r="X418" s="2"/>
      <c r="Y418" s="2"/>
      <c r="Z418" s="2"/>
      <c r="AA418" s="2"/>
      <c r="AB418" s="2"/>
      <c r="AC418" s="2"/>
      <c r="AD418" s="2"/>
      <c r="AE418" s="2"/>
    </row>
    <row r="419" ht="15.75" customHeight="1">
      <c r="W419" s="2"/>
      <c r="X419" s="2"/>
      <c r="Y419" s="2"/>
      <c r="Z419" s="2"/>
      <c r="AA419" s="2"/>
      <c r="AB419" s="2"/>
      <c r="AC419" s="2"/>
      <c r="AD419" s="2"/>
      <c r="AE419" s="2"/>
    </row>
    <row r="420" ht="15.75" customHeight="1">
      <c r="W420" s="2"/>
      <c r="X420" s="2"/>
      <c r="Y420" s="2"/>
      <c r="Z420" s="2"/>
      <c r="AA420" s="2"/>
      <c r="AB420" s="2"/>
      <c r="AC420" s="2"/>
      <c r="AD420" s="2"/>
      <c r="AE420" s="2"/>
    </row>
    <row r="421" ht="15.75" customHeight="1">
      <c r="W421" s="2"/>
      <c r="X421" s="2"/>
      <c r="Y421" s="2"/>
      <c r="Z421" s="2"/>
      <c r="AA421" s="2"/>
      <c r="AB421" s="2"/>
      <c r="AC421" s="2"/>
      <c r="AD421" s="2"/>
      <c r="AE421" s="2"/>
    </row>
    <row r="422" ht="15.75" customHeight="1">
      <c r="W422" s="2"/>
      <c r="X422" s="2"/>
      <c r="Y422" s="2"/>
      <c r="Z422" s="2"/>
      <c r="AA422" s="2"/>
      <c r="AB422" s="2"/>
      <c r="AC422" s="2"/>
      <c r="AD422" s="2"/>
      <c r="AE422" s="2"/>
    </row>
    <row r="423" ht="15.75" customHeight="1">
      <c r="W423" s="2"/>
      <c r="X423" s="2"/>
      <c r="Y423" s="2"/>
      <c r="Z423" s="2"/>
      <c r="AA423" s="2"/>
      <c r="AB423" s="2"/>
      <c r="AC423" s="2"/>
      <c r="AD423" s="2"/>
      <c r="AE423" s="2"/>
    </row>
    <row r="424" ht="15.75" customHeight="1">
      <c r="W424" s="2"/>
      <c r="X424" s="2"/>
      <c r="Y424" s="2"/>
      <c r="Z424" s="2"/>
      <c r="AA424" s="2"/>
      <c r="AB424" s="2"/>
      <c r="AC424" s="2"/>
      <c r="AD424" s="2"/>
      <c r="AE424" s="2"/>
    </row>
    <row r="425" ht="15.75" customHeight="1">
      <c r="W425" s="2"/>
      <c r="X425" s="2"/>
      <c r="Y425" s="2"/>
      <c r="Z425" s="2"/>
      <c r="AA425" s="2"/>
      <c r="AB425" s="2"/>
      <c r="AC425" s="2"/>
      <c r="AD425" s="2"/>
      <c r="AE425" s="2"/>
    </row>
    <row r="426" ht="15.75" customHeight="1">
      <c r="W426" s="2"/>
      <c r="X426" s="2"/>
      <c r="Y426" s="2"/>
      <c r="Z426" s="2"/>
      <c r="AA426" s="2"/>
      <c r="AB426" s="2"/>
      <c r="AC426" s="2"/>
      <c r="AD426" s="2"/>
      <c r="AE426" s="2"/>
    </row>
    <row r="427" ht="15.75" customHeight="1">
      <c r="W427" s="2"/>
      <c r="X427" s="2"/>
      <c r="Y427" s="2"/>
      <c r="Z427" s="2"/>
      <c r="AA427" s="2"/>
      <c r="AB427" s="2"/>
      <c r="AC427" s="2"/>
      <c r="AD427" s="2"/>
      <c r="AE427" s="2"/>
    </row>
    <row r="428" ht="15.75" customHeight="1">
      <c r="W428" s="2"/>
      <c r="X428" s="2"/>
      <c r="Y428" s="2"/>
      <c r="Z428" s="2"/>
      <c r="AA428" s="2"/>
      <c r="AB428" s="2"/>
      <c r="AC428" s="2"/>
      <c r="AD428" s="2"/>
      <c r="AE428" s="2"/>
    </row>
    <row r="429" ht="15.75" customHeight="1">
      <c r="W429" s="2"/>
      <c r="X429" s="2"/>
      <c r="Y429" s="2"/>
      <c r="Z429" s="2"/>
      <c r="AA429" s="2"/>
      <c r="AB429" s="2"/>
      <c r="AC429" s="2"/>
      <c r="AD429" s="2"/>
      <c r="AE429" s="2"/>
    </row>
    <row r="430" ht="15.75" customHeight="1">
      <c r="W430" s="2"/>
      <c r="X430" s="2"/>
      <c r="Y430" s="2"/>
      <c r="Z430" s="2"/>
      <c r="AA430" s="2"/>
      <c r="AB430" s="2"/>
      <c r="AC430" s="2"/>
      <c r="AD430" s="2"/>
      <c r="AE430" s="2"/>
    </row>
    <row r="431" ht="15.75" customHeight="1">
      <c r="W431" s="2"/>
      <c r="X431" s="2"/>
      <c r="Y431" s="2"/>
      <c r="Z431" s="2"/>
      <c r="AA431" s="2"/>
      <c r="AB431" s="2"/>
      <c r="AC431" s="2"/>
      <c r="AD431" s="2"/>
      <c r="AE431" s="2"/>
    </row>
    <row r="432" ht="15.75" customHeight="1">
      <c r="W432" s="2"/>
      <c r="X432" s="2"/>
      <c r="Y432" s="2"/>
      <c r="Z432" s="2"/>
      <c r="AA432" s="2"/>
      <c r="AB432" s="2"/>
      <c r="AC432" s="2"/>
      <c r="AD432" s="2"/>
      <c r="AE432" s="2"/>
    </row>
    <row r="433" ht="15.75" customHeight="1">
      <c r="W433" s="2"/>
      <c r="X433" s="2"/>
      <c r="Y433" s="2"/>
      <c r="Z433" s="2"/>
      <c r="AA433" s="2"/>
      <c r="AB433" s="2"/>
      <c r="AC433" s="2"/>
      <c r="AD433" s="2"/>
      <c r="AE433" s="2"/>
    </row>
    <row r="434" ht="15.75" customHeight="1">
      <c r="W434" s="2"/>
      <c r="X434" s="2"/>
      <c r="Y434" s="2"/>
      <c r="Z434" s="2"/>
      <c r="AA434" s="2"/>
      <c r="AB434" s="2"/>
      <c r="AC434" s="2"/>
      <c r="AD434" s="2"/>
      <c r="AE434" s="2"/>
    </row>
    <row r="435" ht="15.75" customHeight="1">
      <c r="W435" s="2"/>
      <c r="X435" s="2"/>
      <c r="Y435" s="2"/>
      <c r="Z435" s="2"/>
      <c r="AA435" s="2"/>
      <c r="AB435" s="2"/>
      <c r="AC435" s="2"/>
      <c r="AD435" s="2"/>
      <c r="AE435" s="2"/>
    </row>
    <row r="436" ht="15.75" customHeight="1">
      <c r="W436" s="2"/>
      <c r="X436" s="2"/>
      <c r="Y436" s="2"/>
      <c r="Z436" s="2"/>
      <c r="AA436" s="2"/>
      <c r="AB436" s="2"/>
      <c r="AC436" s="2"/>
      <c r="AD436" s="2"/>
      <c r="AE436" s="2"/>
    </row>
    <row r="437" ht="15.75" customHeight="1">
      <c r="W437" s="2"/>
      <c r="X437" s="2"/>
      <c r="Y437" s="2"/>
      <c r="Z437" s="2"/>
      <c r="AA437" s="2"/>
      <c r="AB437" s="2"/>
      <c r="AC437" s="2"/>
      <c r="AD437" s="2"/>
      <c r="AE437" s="2"/>
    </row>
    <row r="438" ht="15.75" customHeight="1">
      <c r="W438" s="2"/>
      <c r="X438" s="2"/>
      <c r="Y438" s="2"/>
      <c r="Z438" s="2"/>
      <c r="AA438" s="2"/>
      <c r="AB438" s="2"/>
      <c r="AC438" s="2"/>
      <c r="AD438" s="2"/>
      <c r="AE438" s="2"/>
    </row>
    <row r="439" ht="15.75" customHeight="1">
      <c r="W439" s="2"/>
      <c r="X439" s="2"/>
      <c r="Y439" s="2"/>
      <c r="Z439" s="2"/>
      <c r="AA439" s="2"/>
      <c r="AB439" s="2"/>
      <c r="AC439" s="2"/>
      <c r="AD439" s="2"/>
      <c r="AE439" s="2"/>
    </row>
    <row r="440" ht="15.75" customHeight="1">
      <c r="W440" s="2"/>
      <c r="X440" s="2"/>
      <c r="Y440" s="2"/>
      <c r="Z440" s="2"/>
      <c r="AA440" s="2"/>
      <c r="AB440" s="2"/>
      <c r="AC440" s="2"/>
      <c r="AD440" s="2"/>
      <c r="AE440" s="2"/>
    </row>
    <row r="441" ht="15.75" customHeight="1">
      <c r="W441" s="2"/>
      <c r="X441" s="2"/>
      <c r="Y441" s="2"/>
      <c r="Z441" s="2"/>
      <c r="AA441" s="2"/>
      <c r="AB441" s="2"/>
      <c r="AC441" s="2"/>
      <c r="AD441" s="2"/>
      <c r="AE441" s="2"/>
    </row>
    <row r="442" ht="15.75" customHeight="1">
      <c r="W442" s="2"/>
      <c r="X442" s="2"/>
      <c r="Y442" s="2"/>
      <c r="Z442" s="2"/>
      <c r="AA442" s="2"/>
      <c r="AB442" s="2"/>
      <c r="AC442" s="2"/>
      <c r="AD442" s="2"/>
      <c r="AE442" s="2"/>
    </row>
    <row r="443" ht="15.75" customHeight="1">
      <c r="W443" s="2"/>
      <c r="X443" s="2"/>
      <c r="Y443" s="2"/>
      <c r="Z443" s="2"/>
      <c r="AA443" s="2"/>
      <c r="AB443" s="2"/>
      <c r="AC443" s="2"/>
      <c r="AD443" s="2"/>
      <c r="AE443" s="2"/>
    </row>
    <row r="444" ht="15.75" customHeight="1">
      <c r="W444" s="2"/>
      <c r="X444" s="2"/>
      <c r="Y444" s="2"/>
      <c r="Z444" s="2"/>
      <c r="AA444" s="2"/>
      <c r="AB444" s="2"/>
      <c r="AC444" s="2"/>
      <c r="AD444" s="2"/>
      <c r="AE444" s="2"/>
    </row>
    <row r="445" ht="15.75" customHeight="1">
      <c r="W445" s="2"/>
      <c r="X445" s="2"/>
      <c r="Y445" s="2"/>
      <c r="Z445" s="2"/>
      <c r="AA445" s="2"/>
      <c r="AB445" s="2"/>
      <c r="AC445" s="2"/>
      <c r="AD445" s="2"/>
      <c r="AE445" s="2"/>
    </row>
    <row r="446" ht="15.75" customHeight="1">
      <c r="W446" s="2"/>
      <c r="X446" s="2"/>
      <c r="Y446" s="2"/>
      <c r="Z446" s="2"/>
      <c r="AA446" s="2"/>
      <c r="AB446" s="2"/>
      <c r="AC446" s="2"/>
      <c r="AD446" s="2"/>
      <c r="AE446" s="2"/>
    </row>
    <row r="447" ht="15.75" customHeight="1">
      <c r="W447" s="2"/>
      <c r="X447" s="2"/>
      <c r="Y447" s="2"/>
      <c r="Z447" s="2"/>
      <c r="AA447" s="2"/>
      <c r="AB447" s="2"/>
      <c r="AC447" s="2"/>
      <c r="AD447" s="2"/>
      <c r="AE447" s="2"/>
    </row>
    <row r="448" ht="15.75" customHeight="1">
      <c r="W448" s="2"/>
      <c r="X448" s="2"/>
      <c r="Y448" s="2"/>
      <c r="Z448" s="2"/>
      <c r="AA448" s="2"/>
      <c r="AB448" s="2"/>
      <c r="AC448" s="2"/>
      <c r="AD448" s="2"/>
      <c r="AE448" s="2"/>
    </row>
    <row r="449" ht="15.75" customHeight="1">
      <c r="W449" s="2"/>
      <c r="X449" s="2"/>
      <c r="Y449" s="2"/>
      <c r="Z449" s="2"/>
      <c r="AA449" s="2"/>
      <c r="AB449" s="2"/>
      <c r="AC449" s="2"/>
      <c r="AD449" s="2"/>
      <c r="AE449" s="2"/>
    </row>
    <row r="450" ht="15.75" customHeight="1">
      <c r="W450" s="2"/>
      <c r="X450" s="2"/>
      <c r="Y450" s="2"/>
      <c r="Z450" s="2"/>
      <c r="AA450" s="2"/>
      <c r="AB450" s="2"/>
      <c r="AC450" s="2"/>
      <c r="AD450" s="2"/>
      <c r="AE450" s="2"/>
    </row>
    <row r="451" ht="15.75" customHeight="1">
      <c r="W451" s="2"/>
      <c r="X451" s="2"/>
      <c r="Y451" s="2"/>
      <c r="Z451" s="2"/>
      <c r="AA451" s="2"/>
      <c r="AB451" s="2"/>
      <c r="AC451" s="2"/>
      <c r="AD451" s="2"/>
      <c r="AE451" s="2"/>
    </row>
    <row r="452" ht="15.75" customHeight="1">
      <c r="W452" s="2"/>
      <c r="X452" s="2"/>
      <c r="Y452" s="2"/>
      <c r="Z452" s="2"/>
      <c r="AA452" s="2"/>
      <c r="AB452" s="2"/>
      <c r="AC452" s="2"/>
      <c r="AD452" s="2"/>
      <c r="AE452" s="2"/>
    </row>
    <row r="453" ht="15.75" customHeight="1">
      <c r="W453" s="2"/>
      <c r="X453" s="2"/>
      <c r="Y453" s="2"/>
      <c r="Z453" s="2"/>
      <c r="AA453" s="2"/>
      <c r="AB453" s="2"/>
      <c r="AC453" s="2"/>
      <c r="AD453" s="2"/>
      <c r="AE453" s="2"/>
    </row>
    <row r="454" ht="15.75" customHeight="1">
      <c r="W454" s="2"/>
      <c r="X454" s="2"/>
      <c r="Y454" s="2"/>
      <c r="Z454" s="2"/>
      <c r="AA454" s="2"/>
      <c r="AB454" s="2"/>
      <c r="AC454" s="2"/>
      <c r="AD454" s="2"/>
      <c r="AE454" s="2"/>
    </row>
    <row r="455" ht="15.75" customHeight="1">
      <c r="W455" s="2"/>
      <c r="X455" s="2"/>
      <c r="Y455" s="2"/>
      <c r="Z455" s="2"/>
      <c r="AA455" s="2"/>
      <c r="AB455" s="2"/>
      <c r="AC455" s="2"/>
      <c r="AD455" s="2"/>
      <c r="AE455" s="2"/>
    </row>
    <row r="456" ht="15.75" customHeight="1">
      <c r="W456" s="2"/>
      <c r="X456" s="2"/>
      <c r="Y456" s="2"/>
      <c r="Z456" s="2"/>
      <c r="AA456" s="2"/>
      <c r="AB456" s="2"/>
      <c r="AC456" s="2"/>
      <c r="AD456" s="2"/>
      <c r="AE456" s="2"/>
    </row>
    <row r="457" ht="15.75" customHeight="1">
      <c r="W457" s="2"/>
      <c r="X457" s="2"/>
      <c r="Y457" s="2"/>
      <c r="Z457" s="2"/>
      <c r="AA457" s="2"/>
      <c r="AB457" s="2"/>
      <c r="AC457" s="2"/>
      <c r="AD457" s="2"/>
      <c r="AE457" s="2"/>
    </row>
    <row r="458" ht="15.75" customHeight="1">
      <c r="W458" s="2"/>
      <c r="X458" s="2"/>
      <c r="Y458" s="2"/>
      <c r="Z458" s="2"/>
      <c r="AA458" s="2"/>
      <c r="AB458" s="2"/>
      <c r="AC458" s="2"/>
      <c r="AD458" s="2"/>
      <c r="AE458" s="2"/>
    </row>
    <row r="459" ht="15.75" customHeight="1">
      <c r="W459" s="2"/>
      <c r="X459" s="2"/>
      <c r="Y459" s="2"/>
      <c r="Z459" s="2"/>
      <c r="AA459" s="2"/>
      <c r="AB459" s="2"/>
      <c r="AC459" s="2"/>
      <c r="AD459" s="2"/>
      <c r="AE459" s="2"/>
    </row>
    <row r="460" ht="15.75" customHeight="1">
      <c r="W460" s="2"/>
      <c r="X460" s="2"/>
      <c r="Y460" s="2"/>
      <c r="Z460" s="2"/>
      <c r="AA460" s="2"/>
      <c r="AB460" s="2"/>
      <c r="AC460" s="2"/>
      <c r="AD460" s="2"/>
      <c r="AE460" s="2"/>
    </row>
    <row r="461" ht="15.75" customHeight="1">
      <c r="W461" s="2"/>
      <c r="X461" s="2"/>
      <c r="Y461" s="2"/>
      <c r="Z461" s="2"/>
      <c r="AA461" s="2"/>
      <c r="AB461" s="2"/>
      <c r="AC461" s="2"/>
      <c r="AD461" s="2"/>
      <c r="AE461" s="2"/>
    </row>
    <row r="462" ht="15.75" customHeight="1">
      <c r="W462" s="2"/>
      <c r="X462" s="2"/>
      <c r="Y462" s="2"/>
      <c r="Z462" s="2"/>
      <c r="AA462" s="2"/>
      <c r="AB462" s="2"/>
      <c r="AC462" s="2"/>
      <c r="AD462" s="2"/>
      <c r="AE462" s="2"/>
    </row>
    <row r="463" ht="15.75" customHeight="1">
      <c r="W463" s="2"/>
      <c r="X463" s="2"/>
      <c r="Y463" s="2"/>
      <c r="Z463" s="2"/>
      <c r="AA463" s="2"/>
      <c r="AB463" s="2"/>
      <c r="AC463" s="2"/>
      <c r="AD463" s="2"/>
      <c r="AE463" s="2"/>
    </row>
    <row r="464" ht="15.75" customHeight="1">
      <c r="W464" s="2"/>
      <c r="X464" s="2"/>
      <c r="Y464" s="2"/>
      <c r="Z464" s="2"/>
      <c r="AA464" s="2"/>
      <c r="AB464" s="2"/>
      <c r="AC464" s="2"/>
      <c r="AD464" s="2"/>
      <c r="AE464" s="2"/>
    </row>
    <row r="465" ht="15.75" customHeight="1">
      <c r="W465" s="2"/>
      <c r="X465" s="2"/>
      <c r="Y465" s="2"/>
      <c r="Z465" s="2"/>
      <c r="AA465" s="2"/>
      <c r="AB465" s="2"/>
      <c r="AC465" s="2"/>
      <c r="AD465" s="2"/>
      <c r="AE465" s="2"/>
    </row>
    <row r="466" ht="15.75" customHeight="1">
      <c r="W466" s="2"/>
      <c r="X466" s="2"/>
      <c r="Y466" s="2"/>
      <c r="Z466" s="2"/>
      <c r="AA466" s="2"/>
      <c r="AB466" s="2"/>
      <c r="AC466" s="2"/>
      <c r="AD466" s="2"/>
      <c r="AE466" s="2"/>
    </row>
    <row r="467" ht="15.75" customHeight="1">
      <c r="W467" s="2"/>
      <c r="X467" s="2"/>
      <c r="Y467" s="2"/>
      <c r="Z467" s="2"/>
      <c r="AA467" s="2"/>
      <c r="AB467" s="2"/>
      <c r="AC467" s="2"/>
      <c r="AD467" s="2"/>
      <c r="AE467" s="2"/>
    </row>
    <row r="468" ht="15.75" customHeight="1">
      <c r="W468" s="2"/>
      <c r="X468" s="2"/>
      <c r="Y468" s="2"/>
      <c r="Z468" s="2"/>
      <c r="AA468" s="2"/>
      <c r="AB468" s="2"/>
      <c r="AC468" s="2"/>
      <c r="AD468" s="2"/>
      <c r="AE468" s="2"/>
    </row>
    <row r="469" ht="15.75" customHeight="1">
      <c r="W469" s="2"/>
      <c r="X469" s="2"/>
      <c r="Y469" s="2"/>
      <c r="Z469" s="2"/>
      <c r="AA469" s="2"/>
      <c r="AB469" s="2"/>
      <c r="AC469" s="2"/>
      <c r="AD469" s="2"/>
      <c r="AE469" s="2"/>
    </row>
    <row r="470" ht="15.75" customHeight="1">
      <c r="W470" s="2"/>
      <c r="X470" s="2"/>
      <c r="Y470" s="2"/>
      <c r="Z470" s="2"/>
      <c r="AA470" s="2"/>
      <c r="AB470" s="2"/>
      <c r="AC470" s="2"/>
      <c r="AD470" s="2"/>
      <c r="AE470" s="2"/>
    </row>
    <row r="471" ht="15.75" customHeight="1">
      <c r="W471" s="2"/>
      <c r="X471" s="2"/>
      <c r="Y471" s="2"/>
      <c r="Z471" s="2"/>
      <c r="AA471" s="2"/>
      <c r="AB471" s="2"/>
      <c r="AC471" s="2"/>
      <c r="AD471" s="2"/>
      <c r="AE471" s="2"/>
    </row>
    <row r="472" ht="15.75" customHeight="1">
      <c r="W472" s="2"/>
      <c r="X472" s="2"/>
      <c r="Y472" s="2"/>
      <c r="Z472" s="2"/>
      <c r="AA472" s="2"/>
      <c r="AB472" s="2"/>
      <c r="AC472" s="2"/>
      <c r="AD472" s="2"/>
      <c r="AE472" s="2"/>
    </row>
    <row r="473" ht="15.75" customHeight="1">
      <c r="W473" s="2"/>
      <c r="X473" s="2"/>
      <c r="Y473" s="2"/>
      <c r="Z473" s="2"/>
      <c r="AA473" s="2"/>
      <c r="AB473" s="2"/>
      <c r="AC473" s="2"/>
      <c r="AD473" s="2"/>
      <c r="AE473" s="2"/>
    </row>
    <row r="474" ht="15.75" customHeight="1">
      <c r="W474" s="2"/>
      <c r="X474" s="2"/>
      <c r="Y474" s="2"/>
      <c r="Z474" s="2"/>
      <c r="AA474" s="2"/>
      <c r="AB474" s="2"/>
      <c r="AC474" s="2"/>
      <c r="AD474" s="2"/>
      <c r="AE474" s="2"/>
    </row>
    <row r="475" ht="15.75" customHeight="1">
      <c r="W475" s="2"/>
      <c r="X475" s="2"/>
      <c r="Y475" s="2"/>
      <c r="Z475" s="2"/>
      <c r="AA475" s="2"/>
      <c r="AB475" s="2"/>
      <c r="AC475" s="2"/>
      <c r="AD475" s="2"/>
      <c r="AE475" s="2"/>
    </row>
    <row r="476" ht="15.75" customHeight="1">
      <c r="W476" s="2"/>
      <c r="X476" s="2"/>
      <c r="Y476" s="2"/>
      <c r="Z476" s="2"/>
      <c r="AA476" s="2"/>
      <c r="AB476" s="2"/>
      <c r="AC476" s="2"/>
      <c r="AD476" s="2"/>
      <c r="AE476" s="2"/>
    </row>
    <row r="477" ht="15.75" customHeight="1">
      <c r="W477" s="2"/>
      <c r="X477" s="2"/>
      <c r="Y477" s="2"/>
      <c r="Z477" s="2"/>
      <c r="AA477" s="2"/>
      <c r="AB477" s="2"/>
      <c r="AC477" s="2"/>
      <c r="AD477" s="2"/>
      <c r="AE477" s="2"/>
    </row>
    <row r="478" ht="15.75" customHeight="1">
      <c r="W478" s="2"/>
      <c r="X478" s="2"/>
      <c r="Y478" s="2"/>
      <c r="Z478" s="2"/>
      <c r="AA478" s="2"/>
      <c r="AB478" s="2"/>
      <c r="AC478" s="2"/>
      <c r="AD478" s="2"/>
      <c r="AE478" s="2"/>
    </row>
    <row r="479" ht="15.75" customHeight="1">
      <c r="W479" s="2"/>
      <c r="X479" s="2"/>
      <c r="Y479" s="2"/>
      <c r="Z479" s="2"/>
      <c r="AA479" s="2"/>
      <c r="AB479" s="2"/>
      <c r="AC479" s="2"/>
      <c r="AD479" s="2"/>
      <c r="AE479" s="2"/>
    </row>
    <row r="480" ht="15.75" customHeight="1">
      <c r="W480" s="2"/>
      <c r="X480" s="2"/>
      <c r="Y480" s="2"/>
      <c r="Z480" s="2"/>
      <c r="AA480" s="2"/>
      <c r="AB480" s="2"/>
      <c r="AC480" s="2"/>
      <c r="AD480" s="2"/>
      <c r="AE480" s="2"/>
    </row>
    <row r="481" ht="15.75" customHeight="1">
      <c r="W481" s="2"/>
      <c r="X481" s="2"/>
      <c r="Y481" s="2"/>
      <c r="Z481" s="2"/>
      <c r="AA481" s="2"/>
      <c r="AB481" s="2"/>
      <c r="AC481" s="2"/>
      <c r="AD481" s="2"/>
      <c r="AE481" s="2"/>
    </row>
    <row r="482" ht="15.75" customHeight="1">
      <c r="W482" s="2"/>
      <c r="X482" s="2"/>
      <c r="Y482" s="2"/>
      <c r="Z482" s="2"/>
      <c r="AA482" s="2"/>
      <c r="AB482" s="2"/>
      <c r="AC482" s="2"/>
      <c r="AD482" s="2"/>
      <c r="AE482" s="2"/>
    </row>
    <row r="483" ht="15.75" customHeight="1">
      <c r="W483" s="2"/>
      <c r="X483" s="2"/>
      <c r="Y483" s="2"/>
      <c r="Z483" s="2"/>
      <c r="AA483" s="2"/>
      <c r="AB483" s="2"/>
      <c r="AC483" s="2"/>
      <c r="AD483" s="2"/>
      <c r="AE483" s="2"/>
    </row>
    <row r="484" ht="15.75" customHeight="1">
      <c r="W484" s="2"/>
      <c r="X484" s="2"/>
      <c r="Y484" s="2"/>
      <c r="Z484" s="2"/>
      <c r="AA484" s="2"/>
      <c r="AB484" s="2"/>
      <c r="AC484" s="2"/>
      <c r="AD484" s="2"/>
      <c r="AE484" s="2"/>
    </row>
    <row r="485" ht="15.75" customHeight="1">
      <c r="W485" s="2"/>
      <c r="X485" s="2"/>
      <c r="Y485" s="2"/>
      <c r="Z485" s="2"/>
      <c r="AA485" s="2"/>
      <c r="AB485" s="2"/>
      <c r="AC485" s="2"/>
      <c r="AD485" s="2"/>
      <c r="AE485" s="2"/>
    </row>
    <row r="486" ht="15.75" customHeight="1">
      <c r="W486" s="2"/>
      <c r="X486" s="2"/>
      <c r="Y486" s="2"/>
      <c r="Z486" s="2"/>
      <c r="AA486" s="2"/>
      <c r="AB486" s="2"/>
      <c r="AC486" s="2"/>
      <c r="AD486" s="2"/>
      <c r="AE486" s="2"/>
    </row>
    <row r="487" ht="15.75" customHeight="1">
      <c r="W487" s="2"/>
      <c r="X487" s="2"/>
      <c r="Y487" s="2"/>
      <c r="Z487" s="2"/>
      <c r="AA487" s="2"/>
      <c r="AB487" s="2"/>
      <c r="AC487" s="2"/>
      <c r="AD487" s="2"/>
      <c r="AE487" s="2"/>
    </row>
    <row r="488" ht="15.75" customHeight="1">
      <c r="W488" s="2"/>
      <c r="X488" s="2"/>
      <c r="Y488" s="2"/>
      <c r="Z488" s="2"/>
      <c r="AA488" s="2"/>
      <c r="AB488" s="2"/>
      <c r="AC488" s="2"/>
      <c r="AD488" s="2"/>
      <c r="AE488" s="2"/>
    </row>
    <row r="489" ht="15.75" customHeight="1">
      <c r="W489" s="2"/>
      <c r="X489" s="2"/>
      <c r="Y489" s="2"/>
      <c r="Z489" s="2"/>
      <c r="AA489" s="2"/>
      <c r="AB489" s="2"/>
      <c r="AC489" s="2"/>
      <c r="AD489" s="2"/>
      <c r="AE489" s="2"/>
    </row>
    <row r="490" ht="15.75" customHeight="1">
      <c r="W490" s="2"/>
      <c r="X490" s="2"/>
      <c r="Y490" s="2"/>
      <c r="Z490" s="2"/>
      <c r="AA490" s="2"/>
      <c r="AB490" s="2"/>
      <c r="AC490" s="2"/>
      <c r="AD490" s="2"/>
      <c r="AE490" s="2"/>
    </row>
    <row r="491" ht="15.75" customHeight="1">
      <c r="W491" s="2"/>
      <c r="X491" s="2"/>
      <c r="Y491" s="2"/>
      <c r="Z491" s="2"/>
      <c r="AA491" s="2"/>
      <c r="AB491" s="2"/>
      <c r="AC491" s="2"/>
      <c r="AD491" s="2"/>
      <c r="AE491" s="2"/>
    </row>
    <row r="492" ht="15.75" customHeight="1">
      <c r="W492" s="2"/>
      <c r="X492" s="2"/>
      <c r="Y492" s="2"/>
      <c r="Z492" s="2"/>
      <c r="AA492" s="2"/>
      <c r="AB492" s="2"/>
      <c r="AC492" s="2"/>
      <c r="AD492" s="2"/>
      <c r="AE492" s="2"/>
    </row>
    <row r="493" ht="15.75" customHeight="1">
      <c r="W493" s="2"/>
      <c r="X493" s="2"/>
      <c r="Y493" s="2"/>
      <c r="Z493" s="2"/>
      <c r="AA493" s="2"/>
      <c r="AB493" s="2"/>
      <c r="AC493" s="2"/>
      <c r="AD493" s="2"/>
      <c r="AE493" s="2"/>
    </row>
    <row r="494" ht="15.75" customHeight="1">
      <c r="W494" s="2"/>
      <c r="X494" s="2"/>
      <c r="Y494" s="2"/>
      <c r="Z494" s="2"/>
      <c r="AA494" s="2"/>
      <c r="AB494" s="2"/>
      <c r="AC494" s="2"/>
      <c r="AD494" s="2"/>
      <c r="AE494" s="2"/>
    </row>
    <row r="495" ht="15.75" customHeight="1">
      <c r="W495" s="2"/>
      <c r="X495" s="2"/>
      <c r="Y495" s="2"/>
      <c r="Z495" s="2"/>
      <c r="AA495" s="2"/>
      <c r="AB495" s="2"/>
      <c r="AC495" s="2"/>
      <c r="AD495" s="2"/>
      <c r="AE495" s="2"/>
    </row>
    <row r="496" ht="15.75" customHeight="1">
      <c r="W496" s="2"/>
      <c r="X496" s="2"/>
      <c r="Y496" s="2"/>
      <c r="Z496" s="2"/>
      <c r="AA496" s="2"/>
      <c r="AB496" s="2"/>
      <c r="AC496" s="2"/>
      <c r="AD496" s="2"/>
      <c r="AE496" s="2"/>
    </row>
    <row r="497" ht="15.75" customHeight="1">
      <c r="W497" s="2"/>
      <c r="X497" s="2"/>
      <c r="Y497" s="2"/>
      <c r="Z497" s="2"/>
      <c r="AA497" s="2"/>
      <c r="AB497" s="2"/>
      <c r="AC497" s="2"/>
      <c r="AD497" s="2"/>
      <c r="AE497" s="2"/>
    </row>
    <row r="498" ht="15.75" customHeight="1">
      <c r="W498" s="2"/>
      <c r="X498" s="2"/>
      <c r="Y498" s="2"/>
      <c r="Z498" s="2"/>
      <c r="AA498" s="2"/>
      <c r="AB498" s="2"/>
      <c r="AC498" s="2"/>
      <c r="AD498" s="2"/>
      <c r="AE498" s="2"/>
    </row>
    <row r="499" ht="15.75" customHeight="1">
      <c r="W499" s="2"/>
      <c r="X499" s="2"/>
      <c r="Y499" s="2"/>
      <c r="Z499" s="2"/>
      <c r="AA499" s="2"/>
      <c r="AB499" s="2"/>
      <c r="AC499" s="2"/>
      <c r="AD499" s="2"/>
      <c r="AE499" s="2"/>
    </row>
    <row r="500" ht="15.75" customHeight="1">
      <c r="W500" s="2"/>
      <c r="X500" s="2"/>
      <c r="Y500" s="2"/>
      <c r="Z500" s="2"/>
      <c r="AA500" s="2"/>
      <c r="AB500" s="2"/>
      <c r="AC500" s="2"/>
      <c r="AD500" s="2"/>
      <c r="AE500" s="2"/>
    </row>
    <row r="501" ht="15.75" customHeight="1">
      <c r="W501" s="2"/>
      <c r="X501" s="2"/>
      <c r="Y501" s="2"/>
      <c r="Z501" s="2"/>
      <c r="AA501" s="2"/>
      <c r="AB501" s="2"/>
      <c r="AC501" s="2"/>
      <c r="AD501" s="2"/>
      <c r="AE501" s="2"/>
    </row>
    <row r="502" ht="15.75" customHeight="1">
      <c r="W502" s="2"/>
      <c r="X502" s="2"/>
      <c r="Y502" s="2"/>
      <c r="Z502" s="2"/>
      <c r="AA502" s="2"/>
      <c r="AB502" s="2"/>
      <c r="AC502" s="2"/>
      <c r="AD502" s="2"/>
      <c r="AE502" s="2"/>
    </row>
    <row r="503" ht="15.75" customHeight="1">
      <c r="W503" s="2"/>
      <c r="X503" s="2"/>
      <c r="Y503" s="2"/>
      <c r="Z503" s="2"/>
      <c r="AA503" s="2"/>
      <c r="AB503" s="2"/>
      <c r="AC503" s="2"/>
      <c r="AD503" s="2"/>
      <c r="AE503" s="2"/>
    </row>
    <row r="504" ht="15.75" customHeight="1">
      <c r="W504" s="2"/>
      <c r="X504" s="2"/>
      <c r="Y504" s="2"/>
      <c r="Z504" s="2"/>
      <c r="AA504" s="2"/>
      <c r="AB504" s="2"/>
      <c r="AC504" s="2"/>
      <c r="AD504" s="2"/>
      <c r="AE504" s="2"/>
    </row>
    <row r="505" ht="15.75" customHeight="1">
      <c r="W505" s="2"/>
      <c r="X505" s="2"/>
      <c r="Y505" s="2"/>
      <c r="Z505" s="2"/>
      <c r="AA505" s="2"/>
      <c r="AB505" s="2"/>
      <c r="AC505" s="2"/>
      <c r="AD505" s="2"/>
      <c r="AE505" s="2"/>
    </row>
    <row r="506" ht="15.75" customHeight="1">
      <c r="W506" s="2"/>
      <c r="X506" s="2"/>
      <c r="Y506" s="2"/>
      <c r="Z506" s="2"/>
      <c r="AA506" s="2"/>
      <c r="AB506" s="2"/>
      <c r="AC506" s="2"/>
      <c r="AD506" s="2"/>
      <c r="AE506" s="2"/>
    </row>
    <row r="507" ht="15.75" customHeight="1">
      <c r="W507" s="2"/>
      <c r="X507" s="2"/>
      <c r="Y507" s="2"/>
      <c r="Z507" s="2"/>
      <c r="AA507" s="2"/>
      <c r="AB507" s="2"/>
      <c r="AC507" s="2"/>
      <c r="AD507" s="2"/>
      <c r="AE507" s="2"/>
    </row>
    <row r="508" ht="15.75" customHeight="1">
      <c r="W508" s="2"/>
      <c r="X508" s="2"/>
      <c r="Y508" s="2"/>
      <c r="Z508" s="2"/>
      <c r="AA508" s="2"/>
      <c r="AB508" s="2"/>
      <c r="AC508" s="2"/>
      <c r="AD508" s="2"/>
      <c r="AE508" s="2"/>
    </row>
    <row r="509" ht="15.75" customHeight="1">
      <c r="W509" s="2"/>
      <c r="X509" s="2"/>
      <c r="Y509" s="2"/>
      <c r="Z509" s="2"/>
      <c r="AA509" s="2"/>
      <c r="AB509" s="2"/>
      <c r="AC509" s="2"/>
      <c r="AD509" s="2"/>
      <c r="AE509" s="2"/>
    </row>
    <row r="510" ht="15.75" customHeight="1">
      <c r="W510" s="2"/>
      <c r="X510" s="2"/>
      <c r="Y510" s="2"/>
      <c r="Z510" s="2"/>
      <c r="AA510" s="2"/>
      <c r="AB510" s="2"/>
      <c r="AC510" s="2"/>
      <c r="AD510" s="2"/>
      <c r="AE510" s="2"/>
    </row>
    <row r="511" ht="15.75" customHeight="1">
      <c r="W511" s="2"/>
      <c r="X511" s="2"/>
      <c r="Y511" s="2"/>
      <c r="Z511" s="2"/>
      <c r="AA511" s="2"/>
      <c r="AB511" s="2"/>
      <c r="AC511" s="2"/>
      <c r="AD511" s="2"/>
      <c r="AE511" s="2"/>
    </row>
    <row r="512" ht="15.75" customHeight="1">
      <c r="W512" s="2"/>
      <c r="X512" s="2"/>
      <c r="Y512" s="2"/>
      <c r="Z512" s="2"/>
      <c r="AA512" s="2"/>
      <c r="AB512" s="2"/>
      <c r="AC512" s="2"/>
      <c r="AD512" s="2"/>
      <c r="AE512" s="2"/>
    </row>
    <row r="513" ht="15.75" customHeight="1">
      <c r="W513" s="2"/>
      <c r="X513" s="2"/>
      <c r="Y513" s="2"/>
      <c r="Z513" s="2"/>
      <c r="AA513" s="2"/>
      <c r="AB513" s="2"/>
      <c r="AC513" s="2"/>
      <c r="AD513" s="2"/>
      <c r="AE513" s="2"/>
    </row>
    <row r="514" ht="15.75" customHeight="1">
      <c r="W514" s="2"/>
      <c r="X514" s="2"/>
      <c r="Y514" s="2"/>
      <c r="Z514" s="2"/>
      <c r="AA514" s="2"/>
      <c r="AB514" s="2"/>
      <c r="AC514" s="2"/>
      <c r="AD514" s="2"/>
      <c r="AE514" s="2"/>
    </row>
    <row r="515" ht="15.75" customHeight="1">
      <c r="W515" s="2"/>
      <c r="X515" s="2"/>
      <c r="Y515" s="2"/>
      <c r="Z515" s="2"/>
      <c r="AA515" s="2"/>
      <c r="AB515" s="2"/>
      <c r="AC515" s="2"/>
      <c r="AD515" s="2"/>
      <c r="AE515" s="2"/>
    </row>
    <row r="516" ht="15.75" customHeight="1">
      <c r="W516" s="2"/>
      <c r="X516" s="2"/>
      <c r="Y516" s="2"/>
      <c r="Z516" s="2"/>
      <c r="AA516" s="2"/>
      <c r="AB516" s="2"/>
      <c r="AC516" s="2"/>
      <c r="AD516" s="2"/>
      <c r="AE516" s="2"/>
    </row>
    <row r="517" ht="15.75" customHeight="1">
      <c r="W517" s="2"/>
      <c r="X517" s="2"/>
      <c r="Y517" s="2"/>
      <c r="Z517" s="2"/>
      <c r="AA517" s="2"/>
      <c r="AB517" s="2"/>
      <c r="AC517" s="2"/>
      <c r="AD517" s="2"/>
      <c r="AE517" s="2"/>
    </row>
    <row r="518" ht="15.75" customHeight="1">
      <c r="W518" s="2"/>
      <c r="X518" s="2"/>
      <c r="Y518" s="2"/>
      <c r="Z518" s="2"/>
      <c r="AA518" s="2"/>
      <c r="AB518" s="2"/>
      <c r="AC518" s="2"/>
      <c r="AD518" s="2"/>
      <c r="AE518" s="2"/>
    </row>
    <row r="519" ht="15.75" customHeight="1">
      <c r="W519" s="2"/>
      <c r="X519" s="2"/>
      <c r="Y519" s="2"/>
      <c r="Z519" s="2"/>
      <c r="AA519" s="2"/>
      <c r="AB519" s="2"/>
      <c r="AC519" s="2"/>
      <c r="AD519" s="2"/>
      <c r="AE519" s="2"/>
    </row>
    <row r="520" ht="15.75" customHeight="1">
      <c r="W520" s="2"/>
      <c r="X520" s="2"/>
      <c r="Y520" s="2"/>
      <c r="Z520" s="2"/>
      <c r="AA520" s="2"/>
      <c r="AB520" s="2"/>
      <c r="AC520" s="2"/>
      <c r="AD520" s="2"/>
      <c r="AE520" s="2"/>
    </row>
    <row r="521" ht="15.75" customHeight="1">
      <c r="W521" s="2"/>
      <c r="X521" s="2"/>
      <c r="Y521" s="2"/>
      <c r="Z521" s="2"/>
      <c r="AA521" s="2"/>
      <c r="AB521" s="2"/>
      <c r="AC521" s="2"/>
      <c r="AD521" s="2"/>
      <c r="AE521" s="2"/>
    </row>
    <row r="522" ht="15.75" customHeight="1">
      <c r="W522" s="2"/>
      <c r="X522" s="2"/>
      <c r="Y522" s="2"/>
      <c r="Z522" s="2"/>
      <c r="AA522" s="2"/>
      <c r="AB522" s="2"/>
      <c r="AC522" s="2"/>
      <c r="AD522" s="2"/>
      <c r="AE522" s="2"/>
    </row>
    <row r="523" ht="15.75" customHeight="1">
      <c r="W523" s="2"/>
      <c r="X523" s="2"/>
      <c r="Y523" s="2"/>
      <c r="Z523" s="2"/>
      <c r="AA523" s="2"/>
      <c r="AB523" s="2"/>
      <c r="AC523" s="2"/>
      <c r="AD523" s="2"/>
      <c r="AE523" s="2"/>
    </row>
    <row r="524" ht="15.75" customHeight="1">
      <c r="W524" s="2"/>
      <c r="X524" s="2"/>
      <c r="Y524" s="2"/>
      <c r="Z524" s="2"/>
      <c r="AA524" s="2"/>
      <c r="AB524" s="2"/>
      <c r="AC524" s="2"/>
      <c r="AD524" s="2"/>
      <c r="AE524" s="2"/>
    </row>
    <row r="525" ht="15.75" customHeight="1">
      <c r="W525" s="2"/>
      <c r="X525" s="2"/>
      <c r="Y525" s="2"/>
      <c r="Z525" s="2"/>
      <c r="AA525" s="2"/>
      <c r="AB525" s="2"/>
      <c r="AC525" s="2"/>
      <c r="AD525" s="2"/>
      <c r="AE525" s="2"/>
    </row>
    <row r="526" ht="15.75" customHeight="1">
      <c r="W526" s="2"/>
      <c r="X526" s="2"/>
      <c r="Y526" s="2"/>
      <c r="Z526" s="2"/>
      <c r="AA526" s="2"/>
      <c r="AB526" s="2"/>
      <c r="AC526" s="2"/>
      <c r="AD526" s="2"/>
      <c r="AE526" s="2"/>
    </row>
    <row r="527" ht="15.75" customHeight="1">
      <c r="W527" s="2"/>
      <c r="X527" s="2"/>
      <c r="Y527" s="2"/>
      <c r="Z527" s="2"/>
      <c r="AA527" s="2"/>
      <c r="AB527" s="2"/>
      <c r="AC527" s="2"/>
      <c r="AD527" s="2"/>
      <c r="AE527" s="2"/>
    </row>
    <row r="528" ht="15.75" customHeight="1">
      <c r="W528" s="2"/>
      <c r="X528" s="2"/>
      <c r="Y528" s="2"/>
      <c r="Z528" s="2"/>
      <c r="AA528" s="2"/>
      <c r="AB528" s="2"/>
      <c r="AC528" s="2"/>
      <c r="AD528" s="2"/>
      <c r="AE528" s="2"/>
    </row>
    <row r="529" ht="15.75" customHeight="1">
      <c r="W529" s="2"/>
      <c r="X529" s="2"/>
      <c r="Y529" s="2"/>
      <c r="Z529" s="2"/>
      <c r="AA529" s="2"/>
      <c r="AB529" s="2"/>
      <c r="AC529" s="2"/>
      <c r="AD529" s="2"/>
      <c r="AE529" s="2"/>
    </row>
    <row r="530" ht="15.75" customHeight="1">
      <c r="W530" s="2"/>
      <c r="X530" s="2"/>
      <c r="Y530" s="2"/>
      <c r="Z530" s="2"/>
      <c r="AA530" s="2"/>
      <c r="AB530" s="2"/>
      <c r="AC530" s="2"/>
      <c r="AD530" s="2"/>
      <c r="AE530" s="2"/>
    </row>
    <row r="531" ht="15.75" customHeight="1">
      <c r="W531" s="2"/>
      <c r="X531" s="2"/>
      <c r="Y531" s="2"/>
      <c r="Z531" s="2"/>
      <c r="AA531" s="2"/>
      <c r="AB531" s="2"/>
      <c r="AC531" s="2"/>
      <c r="AD531" s="2"/>
      <c r="AE531" s="2"/>
    </row>
    <row r="532" ht="15.75" customHeight="1">
      <c r="W532" s="2"/>
      <c r="X532" s="2"/>
      <c r="Y532" s="2"/>
      <c r="Z532" s="2"/>
      <c r="AA532" s="2"/>
      <c r="AB532" s="2"/>
      <c r="AC532" s="2"/>
      <c r="AD532" s="2"/>
      <c r="AE532" s="2"/>
    </row>
    <row r="533" ht="15.75" customHeight="1">
      <c r="W533" s="2"/>
      <c r="X533" s="2"/>
      <c r="Y533" s="2"/>
      <c r="Z533" s="2"/>
      <c r="AA533" s="2"/>
      <c r="AB533" s="2"/>
      <c r="AC533" s="2"/>
      <c r="AD533" s="2"/>
      <c r="AE533" s="2"/>
    </row>
    <row r="534" ht="15.75" customHeight="1">
      <c r="W534" s="2"/>
      <c r="X534" s="2"/>
      <c r="Y534" s="2"/>
      <c r="Z534" s="2"/>
      <c r="AA534" s="2"/>
      <c r="AB534" s="2"/>
      <c r="AC534" s="2"/>
      <c r="AD534" s="2"/>
      <c r="AE534" s="2"/>
    </row>
    <row r="535" ht="15.75" customHeight="1">
      <c r="W535" s="2"/>
      <c r="X535" s="2"/>
      <c r="Y535" s="2"/>
      <c r="Z535" s="2"/>
      <c r="AA535" s="2"/>
      <c r="AB535" s="2"/>
      <c r="AC535" s="2"/>
      <c r="AD535" s="2"/>
      <c r="AE535" s="2"/>
    </row>
    <row r="536" ht="15.75" customHeight="1">
      <c r="W536" s="2"/>
      <c r="X536" s="2"/>
      <c r="Y536" s="2"/>
      <c r="Z536" s="2"/>
      <c r="AA536" s="2"/>
      <c r="AB536" s="2"/>
      <c r="AC536" s="2"/>
      <c r="AD536" s="2"/>
      <c r="AE536" s="2"/>
    </row>
    <row r="537" ht="15.75" customHeight="1">
      <c r="W537" s="2"/>
      <c r="X537" s="2"/>
      <c r="Y537" s="2"/>
      <c r="Z537" s="2"/>
      <c r="AA537" s="2"/>
      <c r="AB537" s="2"/>
      <c r="AC537" s="2"/>
      <c r="AD537" s="2"/>
      <c r="AE537" s="2"/>
    </row>
    <row r="538" ht="15.75" customHeight="1">
      <c r="W538" s="2"/>
      <c r="X538" s="2"/>
      <c r="Y538" s="2"/>
      <c r="Z538" s="2"/>
      <c r="AA538" s="2"/>
      <c r="AB538" s="2"/>
      <c r="AC538" s="2"/>
      <c r="AD538" s="2"/>
      <c r="AE538" s="2"/>
    </row>
    <row r="539" ht="15.75" customHeight="1">
      <c r="W539" s="2"/>
      <c r="X539" s="2"/>
      <c r="Y539" s="2"/>
      <c r="Z539" s="2"/>
      <c r="AA539" s="2"/>
      <c r="AB539" s="2"/>
      <c r="AC539" s="2"/>
      <c r="AD539" s="2"/>
      <c r="AE539" s="2"/>
    </row>
    <row r="540" ht="15.75" customHeight="1">
      <c r="W540" s="2"/>
      <c r="X540" s="2"/>
      <c r="Y540" s="2"/>
      <c r="Z540" s="2"/>
      <c r="AA540" s="2"/>
      <c r="AB540" s="2"/>
      <c r="AC540" s="2"/>
      <c r="AD540" s="2"/>
      <c r="AE540" s="2"/>
    </row>
    <row r="541" ht="15.75" customHeight="1">
      <c r="W541" s="2"/>
      <c r="X541" s="2"/>
      <c r="Y541" s="2"/>
      <c r="Z541" s="2"/>
      <c r="AA541" s="2"/>
      <c r="AB541" s="2"/>
      <c r="AC541" s="2"/>
      <c r="AD541" s="2"/>
      <c r="AE541" s="2"/>
    </row>
    <row r="542" ht="15.75" customHeight="1">
      <c r="W542" s="2"/>
      <c r="X542" s="2"/>
      <c r="Y542" s="2"/>
      <c r="Z542" s="2"/>
      <c r="AA542" s="2"/>
      <c r="AB542" s="2"/>
      <c r="AC542" s="2"/>
      <c r="AD542" s="2"/>
      <c r="AE542" s="2"/>
    </row>
    <row r="543" ht="15.75" customHeight="1">
      <c r="W543" s="2"/>
      <c r="X543" s="2"/>
      <c r="Y543" s="2"/>
      <c r="Z543" s="2"/>
      <c r="AA543" s="2"/>
      <c r="AB543" s="2"/>
      <c r="AC543" s="2"/>
      <c r="AD543" s="2"/>
      <c r="AE543" s="2"/>
    </row>
    <row r="544" ht="15.75" customHeight="1">
      <c r="W544" s="2"/>
      <c r="X544" s="2"/>
      <c r="Y544" s="2"/>
      <c r="Z544" s="2"/>
      <c r="AA544" s="2"/>
      <c r="AB544" s="2"/>
      <c r="AC544" s="2"/>
      <c r="AD544" s="2"/>
      <c r="AE544" s="2"/>
    </row>
    <row r="545" ht="15.75" customHeight="1">
      <c r="W545" s="2"/>
      <c r="X545" s="2"/>
      <c r="Y545" s="2"/>
      <c r="Z545" s="2"/>
      <c r="AA545" s="2"/>
      <c r="AB545" s="2"/>
      <c r="AC545" s="2"/>
      <c r="AD545" s="2"/>
      <c r="AE545" s="2"/>
    </row>
    <row r="546" ht="15.75" customHeight="1">
      <c r="W546" s="2"/>
      <c r="X546" s="2"/>
      <c r="Y546" s="2"/>
      <c r="Z546" s="2"/>
      <c r="AA546" s="2"/>
      <c r="AB546" s="2"/>
      <c r="AC546" s="2"/>
      <c r="AD546" s="2"/>
      <c r="AE546" s="2"/>
    </row>
    <row r="547" ht="15.75" customHeight="1">
      <c r="W547" s="2"/>
      <c r="X547" s="2"/>
      <c r="Y547" s="2"/>
      <c r="Z547" s="2"/>
      <c r="AA547" s="2"/>
      <c r="AB547" s="2"/>
      <c r="AC547" s="2"/>
      <c r="AD547" s="2"/>
      <c r="AE547" s="2"/>
    </row>
    <row r="548" ht="15.75" customHeight="1">
      <c r="W548" s="2"/>
      <c r="X548" s="2"/>
      <c r="Y548" s="2"/>
      <c r="Z548" s="2"/>
      <c r="AA548" s="2"/>
      <c r="AB548" s="2"/>
      <c r="AC548" s="2"/>
      <c r="AD548" s="2"/>
      <c r="AE548" s="2"/>
    </row>
    <row r="549" ht="15.75" customHeight="1">
      <c r="W549" s="2"/>
      <c r="X549" s="2"/>
      <c r="Y549" s="2"/>
      <c r="Z549" s="2"/>
      <c r="AA549" s="2"/>
      <c r="AB549" s="2"/>
      <c r="AC549" s="2"/>
      <c r="AD549" s="2"/>
      <c r="AE549" s="2"/>
    </row>
    <row r="550" ht="15.75" customHeight="1">
      <c r="W550" s="2"/>
      <c r="X550" s="2"/>
      <c r="Y550" s="2"/>
      <c r="Z550" s="2"/>
      <c r="AA550" s="2"/>
      <c r="AB550" s="2"/>
      <c r="AC550" s="2"/>
      <c r="AD550" s="2"/>
      <c r="AE550" s="2"/>
    </row>
    <row r="551" ht="15.75" customHeight="1">
      <c r="W551" s="2"/>
      <c r="X551" s="2"/>
      <c r="Y551" s="2"/>
      <c r="Z551" s="2"/>
      <c r="AA551" s="2"/>
      <c r="AB551" s="2"/>
      <c r="AC551" s="2"/>
      <c r="AD551" s="2"/>
      <c r="AE551" s="2"/>
    </row>
    <row r="552" ht="15.75" customHeight="1">
      <c r="W552" s="2"/>
      <c r="X552" s="2"/>
      <c r="Y552" s="2"/>
      <c r="Z552" s="2"/>
      <c r="AA552" s="2"/>
      <c r="AB552" s="2"/>
      <c r="AC552" s="2"/>
      <c r="AD552" s="2"/>
      <c r="AE552" s="2"/>
    </row>
    <row r="553" ht="15.75" customHeight="1">
      <c r="W553" s="2"/>
      <c r="X553" s="2"/>
      <c r="Y553" s="2"/>
      <c r="Z553" s="2"/>
      <c r="AA553" s="2"/>
      <c r="AB553" s="2"/>
      <c r="AC553" s="2"/>
      <c r="AD553" s="2"/>
      <c r="AE553" s="2"/>
    </row>
    <row r="554" ht="15.75" customHeight="1">
      <c r="W554" s="2"/>
      <c r="X554" s="2"/>
      <c r="Y554" s="2"/>
      <c r="Z554" s="2"/>
      <c r="AA554" s="2"/>
      <c r="AB554" s="2"/>
      <c r="AC554" s="2"/>
      <c r="AD554" s="2"/>
      <c r="AE554" s="2"/>
    </row>
    <row r="555" ht="15.75" customHeight="1">
      <c r="W555" s="2"/>
      <c r="X555" s="2"/>
      <c r="Y555" s="2"/>
      <c r="Z555" s="2"/>
      <c r="AA555" s="2"/>
      <c r="AB555" s="2"/>
      <c r="AC555" s="2"/>
      <c r="AD555" s="2"/>
      <c r="AE555" s="2"/>
    </row>
    <row r="556" ht="15.75" customHeight="1">
      <c r="W556" s="2"/>
      <c r="X556" s="2"/>
      <c r="Y556" s="2"/>
      <c r="Z556" s="2"/>
      <c r="AA556" s="2"/>
      <c r="AB556" s="2"/>
      <c r="AC556" s="2"/>
      <c r="AD556" s="2"/>
      <c r="AE556" s="2"/>
    </row>
    <row r="557" ht="15.75" customHeight="1">
      <c r="W557" s="2"/>
      <c r="X557" s="2"/>
      <c r="Y557" s="2"/>
      <c r="Z557" s="2"/>
      <c r="AA557" s="2"/>
      <c r="AB557" s="2"/>
      <c r="AC557" s="2"/>
      <c r="AD557" s="2"/>
      <c r="AE557" s="2"/>
    </row>
    <row r="558" ht="15.75" customHeight="1">
      <c r="W558" s="2"/>
      <c r="X558" s="2"/>
      <c r="Y558" s="2"/>
      <c r="Z558" s="2"/>
      <c r="AA558" s="2"/>
      <c r="AB558" s="2"/>
      <c r="AC558" s="2"/>
      <c r="AD558" s="2"/>
      <c r="AE558" s="2"/>
    </row>
    <row r="559" ht="15.75" customHeight="1">
      <c r="W559" s="2"/>
      <c r="X559" s="2"/>
      <c r="Y559" s="2"/>
      <c r="Z559" s="2"/>
      <c r="AA559" s="2"/>
      <c r="AB559" s="2"/>
      <c r="AC559" s="2"/>
      <c r="AD559" s="2"/>
      <c r="AE559" s="2"/>
    </row>
    <row r="560" ht="15.75" customHeight="1">
      <c r="W560" s="2"/>
      <c r="X560" s="2"/>
      <c r="Y560" s="2"/>
      <c r="Z560" s="2"/>
      <c r="AA560" s="2"/>
      <c r="AB560" s="2"/>
      <c r="AC560" s="2"/>
      <c r="AD560" s="2"/>
      <c r="AE560" s="2"/>
    </row>
    <row r="561" ht="15.75" customHeight="1">
      <c r="W561" s="2"/>
      <c r="X561" s="2"/>
      <c r="Y561" s="2"/>
      <c r="Z561" s="2"/>
      <c r="AA561" s="2"/>
      <c r="AB561" s="2"/>
      <c r="AC561" s="2"/>
      <c r="AD561" s="2"/>
      <c r="AE561" s="2"/>
    </row>
    <row r="562" ht="15.75" customHeight="1">
      <c r="W562" s="2"/>
      <c r="X562" s="2"/>
      <c r="Y562" s="2"/>
      <c r="Z562" s="2"/>
      <c r="AA562" s="2"/>
      <c r="AB562" s="2"/>
      <c r="AC562" s="2"/>
      <c r="AD562" s="2"/>
      <c r="AE562" s="2"/>
    </row>
    <row r="563" ht="15.75" customHeight="1">
      <c r="W563" s="2"/>
      <c r="X563" s="2"/>
      <c r="Y563" s="2"/>
      <c r="Z563" s="2"/>
      <c r="AA563" s="2"/>
      <c r="AB563" s="2"/>
      <c r="AC563" s="2"/>
      <c r="AD563" s="2"/>
      <c r="AE563" s="2"/>
    </row>
    <row r="564" ht="15.75" customHeight="1">
      <c r="W564" s="2"/>
      <c r="X564" s="2"/>
      <c r="Y564" s="2"/>
      <c r="Z564" s="2"/>
      <c r="AA564" s="2"/>
      <c r="AB564" s="2"/>
      <c r="AC564" s="2"/>
      <c r="AD564" s="2"/>
      <c r="AE564" s="2"/>
    </row>
    <row r="565" ht="15.75" customHeight="1">
      <c r="W565" s="2"/>
      <c r="X565" s="2"/>
      <c r="Y565" s="2"/>
      <c r="Z565" s="2"/>
      <c r="AA565" s="2"/>
      <c r="AB565" s="2"/>
      <c r="AC565" s="2"/>
      <c r="AD565" s="2"/>
      <c r="AE565" s="2"/>
    </row>
    <row r="566" ht="15.75" customHeight="1">
      <c r="W566" s="2"/>
      <c r="X566" s="2"/>
      <c r="Y566" s="2"/>
      <c r="Z566" s="2"/>
      <c r="AA566" s="2"/>
      <c r="AB566" s="2"/>
      <c r="AC566" s="2"/>
      <c r="AD566" s="2"/>
      <c r="AE566" s="2"/>
    </row>
    <row r="567" ht="15.75" customHeight="1">
      <c r="W567" s="2"/>
      <c r="X567" s="2"/>
      <c r="Y567" s="2"/>
      <c r="Z567" s="2"/>
      <c r="AA567" s="2"/>
      <c r="AB567" s="2"/>
      <c r="AC567" s="2"/>
      <c r="AD567" s="2"/>
      <c r="AE567" s="2"/>
    </row>
    <row r="568" ht="15.75" customHeight="1">
      <c r="W568" s="2"/>
      <c r="X568" s="2"/>
      <c r="Y568" s="2"/>
      <c r="Z568" s="2"/>
      <c r="AA568" s="2"/>
      <c r="AB568" s="2"/>
      <c r="AC568" s="2"/>
      <c r="AD568" s="2"/>
      <c r="AE568" s="2"/>
    </row>
    <row r="569" ht="15.75" customHeight="1">
      <c r="W569" s="2"/>
      <c r="X569" s="2"/>
      <c r="Y569" s="2"/>
      <c r="Z569" s="2"/>
      <c r="AA569" s="2"/>
      <c r="AB569" s="2"/>
      <c r="AC569" s="2"/>
      <c r="AD569" s="2"/>
      <c r="AE569" s="2"/>
    </row>
    <row r="570" ht="15.75" customHeight="1">
      <c r="W570" s="2"/>
      <c r="X570" s="2"/>
      <c r="Y570" s="2"/>
      <c r="Z570" s="2"/>
      <c r="AA570" s="2"/>
      <c r="AB570" s="2"/>
      <c r="AC570" s="2"/>
      <c r="AD570" s="2"/>
      <c r="AE570" s="2"/>
    </row>
    <row r="571" ht="15.75" customHeight="1">
      <c r="W571" s="2"/>
      <c r="X571" s="2"/>
      <c r="Y571" s="2"/>
      <c r="Z571" s="2"/>
      <c r="AA571" s="2"/>
      <c r="AB571" s="2"/>
      <c r="AC571" s="2"/>
      <c r="AD571" s="2"/>
      <c r="AE571" s="2"/>
    </row>
    <row r="572" ht="15.75" customHeight="1">
      <c r="W572" s="2"/>
      <c r="X572" s="2"/>
      <c r="Y572" s="2"/>
      <c r="Z572" s="2"/>
      <c r="AA572" s="2"/>
      <c r="AB572" s="2"/>
      <c r="AC572" s="2"/>
      <c r="AD572" s="2"/>
      <c r="AE572" s="2"/>
    </row>
    <row r="573" ht="15.75" customHeight="1">
      <c r="W573" s="2"/>
      <c r="X573" s="2"/>
      <c r="Y573" s="2"/>
      <c r="Z573" s="2"/>
      <c r="AA573" s="2"/>
      <c r="AB573" s="2"/>
      <c r="AC573" s="2"/>
      <c r="AD573" s="2"/>
      <c r="AE573" s="2"/>
    </row>
    <row r="574" ht="15.75" customHeight="1">
      <c r="W574" s="2"/>
      <c r="X574" s="2"/>
      <c r="Y574" s="2"/>
      <c r="Z574" s="2"/>
      <c r="AA574" s="2"/>
      <c r="AB574" s="2"/>
      <c r="AC574" s="2"/>
      <c r="AD574" s="2"/>
      <c r="AE574" s="2"/>
    </row>
    <row r="575" ht="15.75" customHeight="1">
      <c r="W575" s="2"/>
      <c r="X575" s="2"/>
      <c r="Y575" s="2"/>
      <c r="Z575" s="2"/>
      <c r="AA575" s="2"/>
      <c r="AB575" s="2"/>
      <c r="AC575" s="2"/>
      <c r="AD575" s="2"/>
      <c r="AE575" s="2"/>
    </row>
    <row r="576" ht="15.75" customHeight="1">
      <c r="W576" s="2"/>
      <c r="X576" s="2"/>
      <c r="Y576" s="2"/>
      <c r="Z576" s="2"/>
      <c r="AA576" s="2"/>
      <c r="AB576" s="2"/>
      <c r="AC576" s="2"/>
      <c r="AD576" s="2"/>
      <c r="AE576" s="2"/>
    </row>
    <row r="577" ht="15.75" customHeight="1">
      <c r="W577" s="2"/>
      <c r="X577" s="2"/>
      <c r="Y577" s="2"/>
      <c r="Z577" s="2"/>
      <c r="AA577" s="2"/>
      <c r="AB577" s="2"/>
      <c r="AC577" s="2"/>
      <c r="AD577" s="2"/>
      <c r="AE577" s="2"/>
    </row>
    <row r="578" ht="15.75" customHeight="1">
      <c r="W578" s="2"/>
      <c r="X578" s="2"/>
      <c r="Y578" s="2"/>
      <c r="Z578" s="2"/>
      <c r="AA578" s="2"/>
      <c r="AB578" s="2"/>
      <c r="AC578" s="2"/>
      <c r="AD578" s="2"/>
      <c r="AE578" s="2"/>
    </row>
    <row r="579" ht="15.75" customHeight="1">
      <c r="W579" s="2"/>
      <c r="X579" s="2"/>
      <c r="Y579" s="2"/>
      <c r="Z579" s="2"/>
      <c r="AA579" s="2"/>
      <c r="AB579" s="2"/>
      <c r="AC579" s="2"/>
      <c r="AD579" s="2"/>
      <c r="AE579" s="2"/>
    </row>
    <row r="580" ht="15.75" customHeight="1">
      <c r="W580" s="2"/>
      <c r="X580" s="2"/>
      <c r="Y580" s="2"/>
      <c r="Z580" s="2"/>
      <c r="AA580" s="2"/>
      <c r="AB580" s="2"/>
      <c r="AC580" s="2"/>
      <c r="AD580" s="2"/>
      <c r="AE580" s="2"/>
    </row>
    <row r="581" ht="15.75" customHeight="1">
      <c r="W581" s="2"/>
      <c r="X581" s="2"/>
      <c r="Y581" s="2"/>
      <c r="Z581" s="2"/>
      <c r="AA581" s="2"/>
      <c r="AB581" s="2"/>
      <c r="AC581" s="2"/>
      <c r="AD581" s="2"/>
      <c r="AE581" s="2"/>
    </row>
    <row r="582" ht="15.75" customHeight="1">
      <c r="W582" s="2"/>
      <c r="X582" s="2"/>
      <c r="Y582" s="2"/>
      <c r="Z582" s="2"/>
      <c r="AA582" s="2"/>
      <c r="AB582" s="2"/>
      <c r="AC582" s="2"/>
      <c r="AD582" s="2"/>
      <c r="AE582" s="2"/>
    </row>
    <row r="583" ht="15.75" customHeight="1">
      <c r="W583" s="2"/>
      <c r="X583" s="2"/>
      <c r="Y583" s="2"/>
      <c r="Z583" s="2"/>
      <c r="AA583" s="2"/>
      <c r="AB583" s="2"/>
      <c r="AC583" s="2"/>
      <c r="AD583" s="2"/>
      <c r="AE583" s="2"/>
    </row>
    <row r="584" ht="15.75" customHeight="1">
      <c r="W584" s="2"/>
      <c r="X584" s="2"/>
      <c r="Y584" s="2"/>
      <c r="Z584" s="2"/>
      <c r="AA584" s="2"/>
      <c r="AB584" s="2"/>
      <c r="AC584" s="2"/>
      <c r="AD584" s="2"/>
      <c r="AE584" s="2"/>
    </row>
    <row r="585" ht="15.75" customHeight="1">
      <c r="W585" s="2"/>
      <c r="X585" s="2"/>
      <c r="Y585" s="2"/>
      <c r="Z585" s="2"/>
      <c r="AA585" s="2"/>
      <c r="AB585" s="2"/>
      <c r="AC585" s="2"/>
      <c r="AD585" s="2"/>
      <c r="AE585" s="2"/>
    </row>
    <row r="586" ht="15.75" customHeight="1">
      <c r="W586" s="2"/>
      <c r="X586" s="2"/>
      <c r="Y586" s="2"/>
      <c r="Z586" s="2"/>
      <c r="AA586" s="2"/>
      <c r="AB586" s="2"/>
      <c r="AC586" s="2"/>
      <c r="AD586" s="2"/>
      <c r="AE586" s="2"/>
    </row>
    <row r="587" ht="15.75" customHeight="1">
      <c r="W587" s="2"/>
      <c r="X587" s="2"/>
      <c r="Y587" s="2"/>
      <c r="Z587" s="2"/>
      <c r="AA587" s="2"/>
      <c r="AB587" s="2"/>
      <c r="AC587" s="2"/>
      <c r="AD587" s="2"/>
      <c r="AE587" s="2"/>
    </row>
    <row r="588" ht="15.75" customHeight="1">
      <c r="W588" s="2"/>
      <c r="X588" s="2"/>
      <c r="Y588" s="2"/>
      <c r="Z588" s="2"/>
      <c r="AA588" s="2"/>
      <c r="AB588" s="2"/>
      <c r="AC588" s="2"/>
      <c r="AD588" s="2"/>
      <c r="AE588" s="2"/>
    </row>
    <row r="589" ht="15.75" customHeight="1">
      <c r="W589" s="2"/>
      <c r="X589" s="2"/>
      <c r="Y589" s="2"/>
      <c r="Z589" s="2"/>
      <c r="AA589" s="2"/>
      <c r="AB589" s="2"/>
      <c r="AC589" s="2"/>
      <c r="AD589" s="2"/>
      <c r="AE589" s="2"/>
    </row>
    <row r="590" ht="15.75" customHeight="1">
      <c r="W590" s="2"/>
      <c r="X590" s="2"/>
      <c r="Y590" s="2"/>
      <c r="Z590" s="2"/>
      <c r="AA590" s="2"/>
      <c r="AB590" s="2"/>
      <c r="AC590" s="2"/>
      <c r="AD590" s="2"/>
      <c r="AE590" s="2"/>
    </row>
    <row r="591" ht="15.75" customHeight="1">
      <c r="W591" s="2"/>
      <c r="X591" s="2"/>
      <c r="Y591" s="2"/>
      <c r="Z591" s="2"/>
      <c r="AA591" s="2"/>
      <c r="AB591" s="2"/>
      <c r="AC591" s="2"/>
      <c r="AD591" s="2"/>
      <c r="AE591" s="2"/>
    </row>
    <row r="592" ht="15.75" customHeight="1">
      <c r="W592" s="2"/>
      <c r="X592" s="2"/>
      <c r="Y592" s="2"/>
      <c r="Z592" s="2"/>
      <c r="AA592" s="2"/>
      <c r="AB592" s="2"/>
      <c r="AC592" s="2"/>
      <c r="AD592" s="2"/>
      <c r="AE592" s="2"/>
    </row>
    <row r="593" ht="15.75" customHeight="1">
      <c r="W593" s="2"/>
      <c r="X593" s="2"/>
      <c r="Y593" s="2"/>
      <c r="Z593" s="2"/>
      <c r="AA593" s="2"/>
      <c r="AB593" s="2"/>
      <c r="AC593" s="2"/>
      <c r="AD593" s="2"/>
      <c r="AE593" s="2"/>
    </row>
    <row r="594" ht="15.75" customHeight="1">
      <c r="W594" s="2"/>
      <c r="X594" s="2"/>
      <c r="Y594" s="2"/>
      <c r="Z594" s="2"/>
      <c r="AA594" s="2"/>
      <c r="AB594" s="2"/>
      <c r="AC594" s="2"/>
      <c r="AD594" s="2"/>
      <c r="AE594" s="2"/>
    </row>
    <row r="595" ht="15.75" customHeight="1">
      <c r="W595" s="2"/>
      <c r="X595" s="2"/>
      <c r="Y595" s="2"/>
      <c r="Z595" s="2"/>
      <c r="AA595" s="2"/>
      <c r="AB595" s="2"/>
      <c r="AC595" s="2"/>
      <c r="AD595" s="2"/>
      <c r="AE595" s="2"/>
    </row>
    <row r="596" ht="15.75" customHeight="1">
      <c r="W596" s="2"/>
      <c r="X596" s="2"/>
      <c r="Y596" s="2"/>
      <c r="Z596" s="2"/>
      <c r="AA596" s="2"/>
      <c r="AB596" s="2"/>
      <c r="AC596" s="2"/>
      <c r="AD596" s="2"/>
      <c r="AE596" s="2"/>
    </row>
    <row r="597" ht="15.75" customHeight="1">
      <c r="W597" s="2"/>
      <c r="X597" s="2"/>
      <c r="Y597" s="2"/>
      <c r="Z597" s="2"/>
      <c r="AA597" s="2"/>
      <c r="AB597" s="2"/>
      <c r="AC597" s="2"/>
      <c r="AD597" s="2"/>
      <c r="AE597" s="2"/>
    </row>
    <row r="598" ht="15.75" customHeight="1">
      <c r="W598" s="2"/>
      <c r="X598" s="2"/>
      <c r="Y598" s="2"/>
      <c r="Z598" s="2"/>
      <c r="AA598" s="2"/>
      <c r="AB598" s="2"/>
      <c r="AC598" s="2"/>
      <c r="AD598" s="2"/>
      <c r="AE598" s="2"/>
    </row>
    <row r="599" ht="15.75" customHeight="1">
      <c r="W599" s="2"/>
      <c r="X599" s="2"/>
      <c r="Y599" s="2"/>
      <c r="Z599" s="2"/>
      <c r="AA599" s="2"/>
      <c r="AB599" s="2"/>
      <c r="AC599" s="2"/>
      <c r="AD599" s="2"/>
      <c r="AE599" s="2"/>
    </row>
    <row r="600" ht="15.75" customHeight="1">
      <c r="W600" s="2"/>
      <c r="X600" s="2"/>
      <c r="Y600" s="2"/>
      <c r="Z600" s="2"/>
      <c r="AA600" s="2"/>
      <c r="AB600" s="2"/>
      <c r="AC600" s="2"/>
      <c r="AD600" s="2"/>
      <c r="AE600" s="2"/>
    </row>
    <row r="601" ht="15.75" customHeight="1">
      <c r="W601" s="2"/>
      <c r="X601" s="2"/>
      <c r="Y601" s="2"/>
      <c r="Z601" s="2"/>
      <c r="AA601" s="2"/>
      <c r="AB601" s="2"/>
      <c r="AC601" s="2"/>
      <c r="AD601" s="2"/>
      <c r="AE601" s="2"/>
    </row>
    <row r="602" ht="15.75" customHeight="1">
      <c r="W602" s="2"/>
      <c r="X602" s="2"/>
      <c r="Y602" s="2"/>
      <c r="Z602" s="2"/>
      <c r="AA602" s="2"/>
      <c r="AB602" s="2"/>
      <c r="AC602" s="2"/>
      <c r="AD602" s="2"/>
      <c r="AE602" s="2"/>
    </row>
    <row r="603" ht="15.75" customHeight="1">
      <c r="W603" s="2"/>
      <c r="X603" s="2"/>
      <c r="Y603" s="2"/>
      <c r="Z603" s="2"/>
      <c r="AA603" s="2"/>
      <c r="AB603" s="2"/>
      <c r="AC603" s="2"/>
      <c r="AD603" s="2"/>
      <c r="AE603" s="2"/>
    </row>
    <row r="604" ht="15.75" customHeight="1">
      <c r="W604" s="2"/>
      <c r="X604" s="2"/>
      <c r="Y604" s="2"/>
      <c r="Z604" s="2"/>
      <c r="AA604" s="2"/>
      <c r="AB604" s="2"/>
      <c r="AC604" s="2"/>
      <c r="AD604" s="2"/>
      <c r="AE604" s="2"/>
    </row>
    <row r="605" ht="15.75" customHeight="1">
      <c r="W605" s="2"/>
      <c r="X605" s="2"/>
      <c r="Y605" s="2"/>
      <c r="Z605" s="2"/>
      <c r="AA605" s="2"/>
      <c r="AB605" s="2"/>
      <c r="AC605" s="2"/>
      <c r="AD605" s="2"/>
      <c r="AE605" s="2"/>
    </row>
    <row r="606" ht="15.75" customHeight="1">
      <c r="W606" s="2"/>
      <c r="X606" s="2"/>
      <c r="Y606" s="2"/>
      <c r="Z606" s="2"/>
      <c r="AA606" s="2"/>
      <c r="AB606" s="2"/>
      <c r="AC606" s="2"/>
      <c r="AD606" s="2"/>
      <c r="AE606" s="2"/>
    </row>
    <row r="607" ht="15.75" customHeight="1">
      <c r="W607" s="2"/>
      <c r="X607" s="2"/>
      <c r="Y607" s="2"/>
      <c r="Z607" s="2"/>
      <c r="AA607" s="2"/>
      <c r="AB607" s="2"/>
      <c r="AC607" s="2"/>
      <c r="AD607" s="2"/>
      <c r="AE607" s="2"/>
    </row>
    <row r="608" ht="15.75" customHeight="1">
      <c r="W608" s="2"/>
      <c r="X608" s="2"/>
      <c r="Y608" s="2"/>
      <c r="Z608" s="2"/>
      <c r="AA608" s="2"/>
      <c r="AB608" s="2"/>
      <c r="AC608" s="2"/>
      <c r="AD608" s="2"/>
      <c r="AE608" s="2"/>
    </row>
    <row r="609" ht="15.75" customHeight="1">
      <c r="W609" s="2"/>
      <c r="X609" s="2"/>
      <c r="Y609" s="2"/>
      <c r="Z609" s="2"/>
      <c r="AA609" s="2"/>
      <c r="AB609" s="2"/>
      <c r="AC609" s="2"/>
      <c r="AD609" s="2"/>
      <c r="AE609" s="2"/>
    </row>
    <row r="610" ht="15.75" customHeight="1">
      <c r="W610" s="2"/>
      <c r="X610" s="2"/>
      <c r="Y610" s="2"/>
      <c r="Z610" s="2"/>
      <c r="AA610" s="2"/>
      <c r="AB610" s="2"/>
      <c r="AC610" s="2"/>
      <c r="AD610" s="2"/>
      <c r="AE610" s="2"/>
    </row>
    <row r="611" ht="15.75" customHeight="1">
      <c r="W611" s="2"/>
      <c r="X611" s="2"/>
      <c r="Y611" s="2"/>
      <c r="Z611" s="2"/>
      <c r="AA611" s="2"/>
      <c r="AB611" s="2"/>
      <c r="AC611" s="2"/>
      <c r="AD611" s="2"/>
      <c r="AE611" s="2"/>
    </row>
    <row r="612" ht="15.75" customHeight="1">
      <c r="W612" s="2"/>
      <c r="X612" s="2"/>
      <c r="Y612" s="2"/>
      <c r="Z612" s="2"/>
      <c r="AA612" s="2"/>
      <c r="AB612" s="2"/>
      <c r="AC612" s="2"/>
      <c r="AD612" s="2"/>
      <c r="AE612" s="2"/>
    </row>
    <row r="613" ht="15.75" customHeight="1">
      <c r="W613" s="2"/>
      <c r="X613" s="2"/>
      <c r="Y613" s="2"/>
      <c r="Z613" s="2"/>
      <c r="AA613" s="2"/>
      <c r="AB613" s="2"/>
      <c r="AC613" s="2"/>
      <c r="AD613" s="2"/>
      <c r="AE613" s="2"/>
    </row>
    <row r="614" ht="15.75" customHeight="1">
      <c r="W614" s="2"/>
      <c r="X614" s="2"/>
      <c r="Y614" s="2"/>
      <c r="Z614" s="2"/>
      <c r="AA614" s="2"/>
      <c r="AB614" s="2"/>
      <c r="AC614" s="2"/>
      <c r="AD614" s="2"/>
      <c r="AE614" s="2"/>
    </row>
    <row r="615" ht="15.75" customHeight="1">
      <c r="W615" s="2"/>
      <c r="X615" s="2"/>
      <c r="Y615" s="2"/>
      <c r="Z615" s="2"/>
      <c r="AA615" s="2"/>
      <c r="AB615" s="2"/>
      <c r="AC615" s="2"/>
      <c r="AD615" s="2"/>
      <c r="AE615" s="2"/>
    </row>
    <row r="616" ht="15.75" customHeight="1">
      <c r="W616" s="2"/>
      <c r="X616" s="2"/>
      <c r="Y616" s="2"/>
      <c r="Z616" s="2"/>
      <c r="AA616" s="2"/>
      <c r="AB616" s="2"/>
      <c r="AC616" s="2"/>
      <c r="AD616" s="2"/>
      <c r="AE616" s="2"/>
    </row>
    <row r="617" ht="15.75" customHeight="1">
      <c r="W617" s="2"/>
      <c r="X617" s="2"/>
      <c r="Y617" s="2"/>
      <c r="Z617" s="2"/>
      <c r="AA617" s="2"/>
      <c r="AB617" s="2"/>
      <c r="AC617" s="2"/>
      <c r="AD617" s="2"/>
      <c r="AE617" s="2"/>
    </row>
    <row r="618" ht="15.75" customHeight="1">
      <c r="W618" s="2"/>
      <c r="X618" s="2"/>
      <c r="Y618" s="2"/>
      <c r="Z618" s="2"/>
      <c r="AA618" s="2"/>
      <c r="AB618" s="2"/>
      <c r="AC618" s="2"/>
      <c r="AD618" s="2"/>
      <c r="AE618" s="2"/>
    </row>
    <row r="619" ht="15.75" customHeight="1">
      <c r="W619" s="2"/>
      <c r="X619" s="2"/>
      <c r="Y619" s="2"/>
      <c r="Z619" s="2"/>
      <c r="AA619" s="2"/>
      <c r="AB619" s="2"/>
      <c r="AC619" s="2"/>
      <c r="AD619" s="2"/>
      <c r="AE619" s="2"/>
    </row>
    <row r="620" ht="15.75" customHeight="1">
      <c r="W620" s="2"/>
      <c r="X620" s="2"/>
      <c r="Y620" s="2"/>
      <c r="Z620" s="2"/>
      <c r="AA620" s="2"/>
      <c r="AB620" s="2"/>
      <c r="AC620" s="2"/>
      <c r="AD620" s="2"/>
      <c r="AE620" s="2"/>
    </row>
    <row r="621" ht="15.75" customHeight="1">
      <c r="W621" s="2"/>
      <c r="X621" s="2"/>
      <c r="Y621" s="2"/>
      <c r="Z621" s="2"/>
      <c r="AA621" s="2"/>
      <c r="AB621" s="2"/>
      <c r="AC621" s="2"/>
      <c r="AD621" s="2"/>
      <c r="AE621" s="2"/>
    </row>
    <row r="622" ht="15.75" customHeight="1">
      <c r="W622" s="2"/>
      <c r="X622" s="2"/>
      <c r="Y622" s="2"/>
      <c r="Z622" s="2"/>
      <c r="AA622" s="2"/>
      <c r="AB622" s="2"/>
      <c r="AC622" s="2"/>
      <c r="AD622" s="2"/>
      <c r="AE622" s="2"/>
    </row>
    <row r="623" ht="15.75" customHeight="1">
      <c r="W623" s="2"/>
      <c r="X623" s="2"/>
      <c r="Y623" s="2"/>
      <c r="Z623" s="2"/>
      <c r="AA623" s="2"/>
      <c r="AB623" s="2"/>
      <c r="AC623" s="2"/>
      <c r="AD623" s="2"/>
      <c r="AE623" s="2"/>
    </row>
    <row r="624" ht="15.75" customHeight="1">
      <c r="W624" s="2"/>
      <c r="X624" s="2"/>
      <c r="Y624" s="2"/>
      <c r="Z624" s="2"/>
      <c r="AA624" s="2"/>
      <c r="AB624" s="2"/>
      <c r="AC624" s="2"/>
      <c r="AD624" s="2"/>
      <c r="AE624" s="2"/>
    </row>
    <row r="625" ht="15.75" customHeight="1">
      <c r="W625" s="2"/>
      <c r="X625" s="2"/>
      <c r="Y625" s="2"/>
      <c r="Z625" s="2"/>
      <c r="AA625" s="2"/>
      <c r="AB625" s="2"/>
      <c r="AC625" s="2"/>
      <c r="AD625" s="2"/>
      <c r="AE625" s="2"/>
    </row>
    <row r="626" ht="15.75" customHeight="1">
      <c r="W626" s="2"/>
      <c r="X626" s="2"/>
      <c r="Y626" s="2"/>
      <c r="Z626" s="2"/>
      <c r="AA626" s="2"/>
      <c r="AB626" s="2"/>
      <c r="AC626" s="2"/>
      <c r="AD626" s="2"/>
      <c r="AE626" s="2"/>
    </row>
    <row r="627" ht="15.75" customHeight="1">
      <c r="W627" s="2"/>
      <c r="X627" s="2"/>
      <c r="Y627" s="2"/>
      <c r="Z627" s="2"/>
      <c r="AA627" s="2"/>
      <c r="AB627" s="2"/>
      <c r="AC627" s="2"/>
      <c r="AD627" s="2"/>
      <c r="AE627" s="2"/>
    </row>
    <row r="628" ht="15.75" customHeight="1">
      <c r="W628" s="2"/>
      <c r="X628" s="2"/>
      <c r="Y628" s="2"/>
      <c r="Z628" s="2"/>
      <c r="AA628" s="2"/>
      <c r="AB628" s="2"/>
      <c r="AC628" s="2"/>
      <c r="AD628" s="2"/>
      <c r="AE628" s="2"/>
    </row>
    <row r="629" ht="15.75" customHeight="1">
      <c r="W629" s="2"/>
      <c r="X629" s="2"/>
      <c r="Y629" s="2"/>
      <c r="Z629" s="2"/>
      <c r="AA629" s="2"/>
      <c r="AB629" s="2"/>
      <c r="AC629" s="2"/>
      <c r="AD629" s="2"/>
      <c r="AE629" s="2"/>
    </row>
    <row r="630" ht="15.75" customHeight="1">
      <c r="W630" s="2"/>
      <c r="X630" s="2"/>
      <c r="Y630" s="2"/>
      <c r="Z630" s="2"/>
      <c r="AA630" s="2"/>
      <c r="AB630" s="2"/>
      <c r="AC630" s="2"/>
      <c r="AD630" s="2"/>
      <c r="AE630" s="2"/>
    </row>
    <row r="631" ht="15.75" customHeight="1">
      <c r="W631" s="2"/>
      <c r="X631" s="2"/>
      <c r="Y631" s="2"/>
      <c r="Z631" s="2"/>
      <c r="AA631" s="2"/>
      <c r="AB631" s="2"/>
      <c r="AC631" s="2"/>
      <c r="AD631" s="2"/>
      <c r="AE631" s="2"/>
    </row>
    <row r="632" ht="15.75" customHeight="1">
      <c r="W632" s="2"/>
      <c r="X632" s="2"/>
      <c r="Y632" s="2"/>
      <c r="Z632" s="2"/>
      <c r="AA632" s="2"/>
      <c r="AB632" s="2"/>
      <c r="AC632" s="2"/>
      <c r="AD632" s="2"/>
      <c r="AE632" s="2"/>
    </row>
    <row r="633" ht="15.75" customHeight="1">
      <c r="W633" s="2"/>
      <c r="X633" s="2"/>
      <c r="Y633" s="2"/>
      <c r="Z633" s="2"/>
      <c r="AA633" s="2"/>
      <c r="AB633" s="2"/>
      <c r="AC633" s="2"/>
      <c r="AD633" s="2"/>
      <c r="AE633" s="2"/>
    </row>
    <row r="634" ht="15.75" customHeight="1">
      <c r="W634" s="2"/>
      <c r="X634" s="2"/>
      <c r="Y634" s="2"/>
      <c r="Z634" s="2"/>
      <c r="AA634" s="2"/>
      <c r="AB634" s="2"/>
      <c r="AC634" s="2"/>
      <c r="AD634" s="2"/>
      <c r="AE634" s="2"/>
    </row>
    <row r="635" ht="15.75" customHeight="1">
      <c r="W635" s="2"/>
      <c r="X635" s="2"/>
      <c r="Y635" s="2"/>
      <c r="Z635" s="2"/>
      <c r="AA635" s="2"/>
      <c r="AB635" s="2"/>
      <c r="AC635" s="2"/>
      <c r="AD635" s="2"/>
      <c r="AE635" s="2"/>
    </row>
    <row r="636" ht="15.75" customHeight="1">
      <c r="W636" s="2"/>
      <c r="X636" s="2"/>
      <c r="Y636" s="2"/>
      <c r="Z636" s="2"/>
      <c r="AA636" s="2"/>
      <c r="AB636" s="2"/>
      <c r="AC636" s="2"/>
      <c r="AD636" s="2"/>
      <c r="AE636" s="2"/>
    </row>
    <row r="637" ht="15.75" customHeight="1">
      <c r="W637" s="2"/>
      <c r="X637" s="2"/>
      <c r="Y637" s="2"/>
      <c r="Z637" s="2"/>
      <c r="AA637" s="2"/>
      <c r="AB637" s="2"/>
      <c r="AC637" s="2"/>
      <c r="AD637" s="2"/>
      <c r="AE637" s="2"/>
    </row>
    <row r="638" ht="15.75" customHeight="1">
      <c r="W638" s="2"/>
      <c r="X638" s="2"/>
      <c r="Y638" s="2"/>
      <c r="Z638" s="2"/>
      <c r="AA638" s="2"/>
      <c r="AB638" s="2"/>
      <c r="AC638" s="2"/>
      <c r="AD638" s="2"/>
      <c r="AE638" s="2"/>
    </row>
    <row r="639" ht="15.75" customHeight="1">
      <c r="W639" s="2"/>
      <c r="X639" s="2"/>
      <c r="Y639" s="2"/>
      <c r="Z639" s="2"/>
      <c r="AA639" s="2"/>
      <c r="AB639" s="2"/>
      <c r="AC639" s="2"/>
      <c r="AD639" s="2"/>
      <c r="AE639" s="2"/>
    </row>
    <row r="640" ht="15.75" customHeight="1">
      <c r="W640" s="2"/>
      <c r="X640" s="2"/>
      <c r="Y640" s="2"/>
      <c r="Z640" s="2"/>
      <c r="AA640" s="2"/>
      <c r="AB640" s="2"/>
      <c r="AC640" s="2"/>
      <c r="AD640" s="2"/>
      <c r="AE640" s="2"/>
    </row>
    <row r="641" ht="15.75" customHeight="1">
      <c r="W641" s="2"/>
      <c r="X641" s="2"/>
      <c r="Y641" s="2"/>
      <c r="Z641" s="2"/>
      <c r="AA641" s="2"/>
      <c r="AB641" s="2"/>
      <c r="AC641" s="2"/>
      <c r="AD641" s="2"/>
      <c r="AE641" s="2"/>
    </row>
    <row r="642" ht="15.75" customHeight="1">
      <c r="W642" s="2"/>
      <c r="X642" s="2"/>
      <c r="Y642" s="2"/>
      <c r="Z642" s="2"/>
      <c r="AA642" s="2"/>
      <c r="AB642" s="2"/>
      <c r="AC642" s="2"/>
      <c r="AD642" s="2"/>
      <c r="AE642" s="2"/>
    </row>
    <row r="643" ht="15.75" customHeight="1">
      <c r="W643" s="2"/>
      <c r="X643" s="2"/>
      <c r="Y643" s="2"/>
      <c r="Z643" s="2"/>
      <c r="AA643" s="2"/>
      <c r="AB643" s="2"/>
      <c r="AC643" s="2"/>
      <c r="AD643" s="2"/>
      <c r="AE643" s="2"/>
    </row>
    <row r="644" ht="15.75" customHeight="1">
      <c r="W644" s="2"/>
      <c r="X644" s="2"/>
      <c r="Y644" s="2"/>
      <c r="Z644" s="2"/>
      <c r="AA644" s="2"/>
      <c r="AB644" s="2"/>
      <c r="AC644" s="2"/>
      <c r="AD644" s="2"/>
      <c r="AE644" s="2"/>
    </row>
    <row r="645" ht="15.75" customHeight="1">
      <c r="W645" s="2"/>
      <c r="X645" s="2"/>
      <c r="Y645" s="2"/>
      <c r="Z645" s="2"/>
      <c r="AA645" s="2"/>
      <c r="AB645" s="2"/>
      <c r="AC645" s="2"/>
      <c r="AD645" s="2"/>
      <c r="AE645" s="2"/>
    </row>
    <row r="646" ht="15.75" customHeight="1">
      <c r="W646" s="2"/>
      <c r="X646" s="2"/>
      <c r="Y646" s="2"/>
      <c r="Z646" s="2"/>
      <c r="AA646" s="2"/>
      <c r="AB646" s="2"/>
      <c r="AC646" s="2"/>
      <c r="AD646" s="2"/>
      <c r="AE646" s="2"/>
    </row>
    <row r="647" ht="15.75" customHeight="1">
      <c r="W647" s="2"/>
      <c r="X647" s="2"/>
      <c r="Y647" s="2"/>
      <c r="Z647" s="2"/>
      <c r="AA647" s="2"/>
      <c r="AB647" s="2"/>
      <c r="AC647" s="2"/>
      <c r="AD647" s="2"/>
      <c r="AE647" s="2"/>
    </row>
    <row r="648" ht="15.75" customHeight="1">
      <c r="W648" s="2"/>
      <c r="X648" s="2"/>
      <c r="Y648" s="2"/>
      <c r="Z648" s="2"/>
      <c r="AA648" s="2"/>
      <c r="AB648" s="2"/>
      <c r="AC648" s="2"/>
      <c r="AD648" s="2"/>
      <c r="AE648" s="2"/>
    </row>
    <row r="649" ht="15.75" customHeight="1">
      <c r="W649" s="2"/>
      <c r="X649" s="2"/>
      <c r="Y649" s="2"/>
      <c r="Z649" s="2"/>
      <c r="AA649" s="2"/>
      <c r="AB649" s="2"/>
      <c r="AC649" s="2"/>
      <c r="AD649" s="2"/>
      <c r="AE649" s="2"/>
    </row>
    <row r="650" ht="15.75" customHeight="1">
      <c r="W650" s="2"/>
      <c r="X650" s="2"/>
      <c r="Y650" s="2"/>
      <c r="Z650" s="2"/>
      <c r="AA650" s="2"/>
      <c r="AB650" s="2"/>
      <c r="AC650" s="2"/>
      <c r="AD650" s="2"/>
      <c r="AE650" s="2"/>
    </row>
    <row r="651" ht="15.75" customHeight="1">
      <c r="W651" s="2"/>
      <c r="X651" s="2"/>
      <c r="Y651" s="2"/>
      <c r="Z651" s="2"/>
      <c r="AA651" s="2"/>
      <c r="AB651" s="2"/>
      <c r="AC651" s="2"/>
      <c r="AD651" s="2"/>
      <c r="AE651" s="2"/>
    </row>
    <row r="652" ht="15.75" customHeight="1">
      <c r="W652" s="2"/>
      <c r="X652" s="2"/>
      <c r="Y652" s="2"/>
      <c r="Z652" s="2"/>
      <c r="AA652" s="2"/>
      <c r="AB652" s="2"/>
      <c r="AC652" s="2"/>
      <c r="AD652" s="2"/>
      <c r="AE652" s="2"/>
    </row>
    <row r="653" ht="15.75" customHeight="1">
      <c r="W653" s="2"/>
      <c r="X653" s="2"/>
      <c r="Y653" s="2"/>
      <c r="Z653" s="2"/>
      <c r="AA653" s="2"/>
      <c r="AB653" s="2"/>
      <c r="AC653" s="2"/>
      <c r="AD653" s="2"/>
      <c r="AE653" s="2"/>
    </row>
    <row r="654" ht="15.75" customHeight="1">
      <c r="W654" s="2"/>
      <c r="X654" s="2"/>
      <c r="Y654" s="2"/>
      <c r="Z654" s="2"/>
      <c r="AA654" s="2"/>
      <c r="AB654" s="2"/>
      <c r="AC654" s="2"/>
      <c r="AD654" s="2"/>
      <c r="AE654" s="2"/>
    </row>
    <row r="655" ht="15.75" customHeight="1">
      <c r="W655" s="2"/>
      <c r="X655" s="2"/>
      <c r="Y655" s="2"/>
      <c r="Z655" s="2"/>
      <c r="AA655" s="2"/>
      <c r="AB655" s="2"/>
      <c r="AC655" s="2"/>
      <c r="AD655" s="2"/>
      <c r="AE655" s="2"/>
    </row>
    <row r="656" ht="15.75" customHeight="1">
      <c r="W656" s="2"/>
      <c r="X656" s="2"/>
      <c r="Y656" s="2"/>
      <c r="Z656" s="2"/>
      <c r="AA656" s="2"/>
      <c r="AB656" s="2"/>
      <c r="AC656" s="2"/>
      <c r="AD656" s="2"/>
      <c r="AE656" s="2"/>
    </row>
    <row r="657" ht="15.75" customHeight="1">
      <c r="W657" s="2"/>
      <c r="X657" s="2"/>
      <c r="Y657" s="2"/>
      <c r="Z657" s="2"/>
      <c r="AA657" s="2"/>
      <c r="AB657" s="2"/>
      <c r="AC657" s="2"/>
      <c r="AD657" s="2"/>
      <c r="AE657" s="2"/>
    </row>
    <row r="658" ht="15.75" customHeight="1">
      <c r="W658" s="2"/>
      <c r="X658" s="2"/>
      <c r="Y658" s="2"/>
      <c r="Z658" s="2"/>
      <c r="AA658" s="2"/>
      <c r="AB658" s="2"/>
      <c r="AC658" s="2"/>
      <c r="AD658" s="2"/>
      <c r="AE658" s="2"/>
    </row>
    <row r="659" ht="15.75" customHeight="1">
      <c r="W659" s="2"/>
      <c r="X659" s="2"/>
      <c r="Y659" s="2"/>
      <c r="Z659" s="2"/>
      <c r="AA659" s="2"/>
      <c r="AB659" s="2"/>
      <c r="AC659" s="2"/>
      <c r="AD659" s="2"/>
      <c r="AE659" s="2"/>
    </row>
    <row r="660" ht="15.75" customHeight="1">
      <c r="W660" s="2"/>
      <c r="X660" s="2"/>
      <c r="Y660" s="2"/>
      <c r="Z660" s="2"/>
      <c r="AA660" s="2"/>
      <c r="AB660" s="2"/>
      <c r="AC660" s="2"/>
      <c r="AD660" s="2"/>
      <c r="AE660" s="2"/>
    </row>
    <row r="661" ht="15.75" customHeight="1">
      <c r="W661" s="2"/>
      <c r="X661" s="2"/>
      <c r="Y661" s="2"/>
      <c r="Z661" s="2"/>
      <c r="AA661" s="2"/>
      <c r="AB661" s="2"/>
      <c r="AC661" s="2"/>
      <c r="AD661" s="2"/>
      <c r="AE661" s="2"/>
    </row>
    <row r="662" ht="15.75" customHeight="1">
      <c r="W662" s="2"/>
      <c r="X662" s="2"/>
      <c r="Y662" s="2"/>
      <c r="Z662" s="2"/>
      <c r="AA662" s="2"/>
      <c r="AB662" s="2"/>
      <c r="AC662" s="2"/>
      <c r="AD662" s="2"/>
      <c r="AE662" s="2"/>
    </row>
    <row r="663" ht="15.75" customHeight="1">
      <c r="W663" s="2"/>
      <c r="X663" s="2"/>
      <c r="Y663" s="2"/>
      <c r="Z663" s="2"/>
      <c r="AA663" s="2"/>
      <c r="AB663" s="2"/>
      <c r="AC663" s="2"/>
      <c r="AD663" s="2"/>
      <c r="AE663" s="2"/>
    </row>
    <row r="664" ht="15.75" customHeight="1">
      <c r="W664" s="2"/>
      <c r="X664" s="2"/>
      <c r="Y664" s="2"/>
      <c r="Z664" s="2"/>
      <c r="AA664" s="2"/>
      <c r="AB664" s="2"/>
      <c r="AC664" s="2"/>
      <c r="AD664" s="2"/>
      <c r="AE664" s="2"/>
    </row>
    <row r="665" ht="15.75" customHeight="1">
      <c r="W665" s="2"/>
      <c r="X665" s="2"/>
      <c r="Y665" s="2"/>
      <c r="Z665" s="2"/>
      <c r="AA665" s="2"/>
      <c r="AB665" s="2"/>
      <c r="AC665" s="2"/>
      <c r="AD665" s="2"/>
      <c r="AE665" s="2"/>
    </row>
    <row r="666" ht="15.75" customHeight="1">
      <c r="W666" s="2"/>
      <c r="X666" s="2"/>
      <c r="Y666" s="2"/>
      <c r="Z666" s="2"/>
      <c r="AA666" s="2"/>
      <c r="AB666" s="2"/>
      <c r="AC666" s="2"/>
      <c r="AD666" s="2"/>
      <c r="AE666" s="2"/>
    </row>
    <row r="667" ht="15.75" customHeight="1">
      <c r="W667" s="2"/>
      <c r="X667" s="2"/>
      <c r="Y667" s="2"/>
      <c r="Z667" s="2"/>
      <c r="AA667" s="2"/>
      <c r="AB667" s="2"/>
      <c r="AC667" s="2"/>
      <c r="AD667" s="2"/>
      <c r="AE667" s="2"/>
    </row>
    <row r="668" ht="15.75" customHeight="1">
      <c r="W668" s="2"/>
      <c r="X668" s="2"/>
      <c r="Y668" s="2"/>
      <c r="Z668" s="2"/>
      <c r="AA668" s="2"/>
      <c r="AB668" s="2"/>
      <c r="AC668" s="2"/>
      <c r="AD668" s="2"/>
      <c r="AE668" s="2"/>
    </row>
    <row r="669" ht="15.75" customHeight="1">
      <c r="W669" s="2"/>
      <c r="X669" s="2"/>
      <c r="Y669" s="2"/>
      <c r="Z669" s="2"/>
      <c r="AA669" s="2"/>
      <c r="AB669" s="2"/>
      <c r="AC669" s="2"/>
      <c r="AD669" s="2"/>
      <c r="AE669" s="2"/>
    </row>
    <row r="670" ht="15.75" customHeight="1">
      <c r="W670" s="2"/>
      <c r="X670" s="2"/>
      <c r="Y670" s="2"/>
      <c r="Z670" s="2"/>
      <c r="AA670" s="2"/>
      <c r="AB670" s="2"/>
      <c r="AC670" s="2"/>
      <c r="AD670" s="2"/>
      <c r="AE670" s="2"/>
    </row>
    <row r="671" ht="15.75" customHeight="1">
      <c r="W671" s="2"/>
      <c r="X671" s="2"/>
      <c r="Y671" s="2"/>
      <c r="Z671" s="2"/>
      <c r="AA671" s="2"/>
      <c r="AB671" s="2"/>
      <c r="AC671" s="2"/>
      <c r="AD671" s="2"/>
      <c r="AE671" s="2"/>
    </row>
    <row r="672" ht="15.75" customHeight="1">
      <c r="W672" s="2"/>
      <c r="X672" s="2"/>
      <c r="Y672" s="2"/>
      <c r="Z672" s="2"/>
      <c r="AA672" s="2"/>
      <c r="AB672" s="2"/>
      <c r="AC672" s="2"/>
      <c r="AD672" s="2"/>
      <c r="AE672" s="2"/>
    </row>
    <row r="673" ht="15.75" customHeight="1">
      <c r="W673" s="2"/>
      <c r="X673" s="2"/>
      <c r="Y673" s="2"/>
      <c r="Z673" s="2"/>
      <c r="AA673" s="2"/>
      <c r="AB673" s="2"/>
      <c r="AC673" s="2"/>
      <c r="AD673" s="2"/>
      <c r="AE673" s="2"/>
    </row>
    <row r="674" ht="15.75" customHeight="1">
      <c r="W674" s="2"/>
      <c r="X674" s="2"/>
      <c r="Y674" s="2"/>
      <c r="Z674" s="2"/>
      <c r="AA674" s="2"/>
      <c r="AB674" s="2"/>
      <c r="AC674" s="2"/>
      <c r="AD674" s="2"/>
      <c r="AE674" s="2"/>
    </row>
    <row r="675" ht="15.75" customHeight="1">
      <c r="W675" s="2"/>
      <c r="X675" s="2"/>
      <c r="Y675" s="2"/>
      <c r="Z675" s="2"/>
      <c r="AA675" s="2"/>
      <c r="AB675" s="2"/>
      <c r="AC675" s="2"/>
      <c r="AD675" s="2"/>
      <c r="AE675" s="2"/>
    </row>
    <row r="676" ht="15.75" customHeight="1">
      <c r="W676" s="2"/>
      <c r="X676" s="2"/>
      <c r="Y676" s="2"/>
      <c r="Z676" s="2"/>
      <c r="AA676" s="2"/>
      <c r="AB676" s="2"/>
      <c r="AC676" s="2"/>
      <c r="AD676" s="2"/>
      <c r="AE676" s="2"/>
    </row>
    <row r="677" ht="15.75" customHeight="1">
      <c r="W677" s="2"/>
      <c r="X677" s="2"/>
      <c r="Y677" s="2"/>
      <c r="Z677" s="2"/>
      <c r="AA677" s="2"/>
      <c r="AB677" s="2"/>
      <c r="AC677" s="2"/>
      <c r="AD677" s="2"/>
      <c r="AE677" s="2"/>
    </row>
    <row r="678" ht="15.75" customHeight="1">
      <c r="W678" s="2"/>
      <c r="X678" s="2"/>
      <c r="Y678" s="2"/>
      <c r="Z678" s="2"/>
      <c r="AA678" s="2"/>
      <c r="AB678" s="2"/>
      <c r="AC678" s="2"/>
      <c r="AD678" s="2"/>
      <c r="AE678" s="2"/>
    </row>
    <row r="679" ht="15.75" customHeight="1">
      <c r="W679" s="2"/>
      <c r="X679" s="2"/>
      <c r="Y679" s="2"/>
      <c r="Z679" s="2"/>
      <c r="AA679" s="2"/>
      <c r="AB679" s="2"/>
      <c r="AC679" s="2"/>
      <c r="AD679" s="2"/>
      <c r="AE679" s="2"/>
    </row>
    <row r="680" ht="15.75" customHeight="1">
      <c r="W680" s="2"/>
      <c r="X680" s="2"/>
      <c r="Y680" s="2"/>
      <c r="Z680" s="2"/>
      <c r="AA680" s="2"/>
      <c r="AB680" s="2"/>
      <c r="AC680" s="2"/>
      <c r="AD680" s="2"/>
      <c r="AE680" s="2"/>
    </row>
    <row r="681" ht="15.75" customHeight="1">
      <c r="W681" s="2"/>
      <c r="X681" s="2"/>
      <c r="Y681" s="2"/>
      <c r="Z681" s="2"/>
      <c r="AA681" s="2"/>
      <c r="AB681" s="2"/>
      <c r="AC681" s="2"/>
      <c r="AD681" s="2"/>
      <c r="AE681" s="2"/>
    </row>
    <row r="682" ht="15.75" customHeight="1">
      <c r="W682" s="2"/>
      <c r="X682" s="2"/>
      <c r="Y682" s="2"/>
      <c r="Z682" s="2"/>
      <c r="AA682" s="2"/>
      <c r="AB682" s="2"/>
      <c r="AC682" s="2"/>
      <c r="AD682" s="2"/>
      <c r="AE682" s="2"/>
    </row>
    <row r="683" ht="15.75" customHeight="1">
      <c r="W683" s="2"/>
      <c r="X683" s="2"/>
      <c r="Y683" s="2"/>
      <c r="Z683" s="2"/>
      <c r="AA683" s="2"/>
      <c r="AB683" s="2"/>
      <c r="AC683" s="2"/>
      <c r="AD683" s="2"/>
      <c r="AE683" s="2"/>
    </row>
    <row r="684" ht="15.75" customHeight="1">
      <c r="W684" s="2"/>
      <c r="X684" s="2"/>
      <c r="Y684" s="2"/>
      <c r="Z684" s="2"/>
      <c r="AA684" s="2"/>
      <c r="AB684" s="2"/>
      <c r="AC684" s="2"/>
      <c r="AD684" s="2"/>
      <c r="AE684" s="2"/>
    </row>
    <row r="685" ht="15.75" customHeight="1">
      <c r="W685" s="2"/>
      <c r="X685" s="2"/>
      <c r="Y685" s="2"/>
      <c r="Z685" s="2"/>
      <c r="AA685" s="2"/>
      <c r="AB685" s="2"/>
      <c r="AC685" s="2"/>
      <c r="AD685" s="2"/>
      <c r="AE685" s="2"/>
    </row>
    <row r="686" ht="15.75" customHeight="1">
      <c r="W686" s="2"/>
      <c r="X686" s="2"/>
      <c r="Y686" s="2"/>
      <c r="Z686" s="2"/>
      <c r="AA686" s="2"/>
      <c r="AB686" s="2"/>
      <c r="AC686" s="2"/>
      <c r="AD686" s="2"/>
      <c r="AE686" s="2"/>
    </row>
    <row r="687" ht="15.75" customHeight="1">
      <c r="W687" s="2"/>
      <c r="X687" s="2"/>
      <c r="Y687" s="2"/>
      <c r="Z687" s="2"/>
      <c r="AA687" s="2"/>
      <c r="AB687" s="2"/>
      <c r="AC687" s="2"/>
      <c r="AD687" s="2"/>
      <c r="AE687" s="2"/>
    </row>
    <row r="688" ht="15.75" customHeight="1">
      <c r="W688" s="2"/>
      <c r="X688" s="2"/>
      <c r="Y688" s="2"/>
      <c r="Z688" s="2"/>
      <c r="AA688" s="2"/>
      <c r="AB688" s="2"/>
      <c r="AC688" s="2"/>
      <c r="AD688" s="2"/>
      <c r="AE688" s="2"/>
    </row>
    <row r="689" ht="15.75" customHeight="1">
      <c r="W689" s="2"/>
      <c r="X689" s="2"/>
      <c r="Y689" s="2"/>
      <c r="Z689" s="2"/>
      <c r="AA689" s="2"/>
      <c r="AB689" s="2"/>
      <c r="AC689" s="2"/>
      <c r="AD689" s="2"/>
      <c r="AE689" s="2"/>
    </row>
    <row r="690" ht="15.75" customHeight="1">
      <c r="W690" s="2"/>
      <c r="X690" s="2"/>
      <c r="Y690" s="2"/>
      <c r="Z690" s="2"/>
      <c r="AA690" s="2"/>
      <c r="AB690" s="2"/>
      <c r="AC690" s="2"/>
      <c r="AD690" s="2"/>
      <c r="AE690" s="2"/>
    </row>
    <row r="691" ht="15.75" customHeight="1">
      <c r="W691" s="2"/>
      <c r="X691" s="2"/>
      <c r="Y691" s="2"/>
      <c r="Z691" s="2"/>
      <c r="AA691" s="2"/>
      <c r="AB691" s="2"/>
      <c r="AC691" s="2"/>
      <c r="AD691" s="2"/>
      <c r="AE691" s="2"/>
    </row>
    <row r="692" ht="15.75" customHeight="1">
      <c r="W692" s="2"/>
      <c r="X692" s="2"/>
      <c r="Y692" s="2"/>
      <c r="Z692" s="2"/>
      <c r="AA692" s="2"/>
      <c r="AB692" s="2"/>
      <c r="AC692" s="2"/>
      <c r="AD692" s="2"/>
      <c r="AE692" s="2"/>
    </row>
    <row r="693" ht="15.75" customHeight="1">
      <c r="W693" s="2"/>
      <c r="X693" s="2"/>
      <c r="Y693" s="2"/>
      <c r="Z693" s="2"/>
      <c r="AA693" s="2"/>
      <c r="AB693" s="2"/>
      <c r="AC693" s="2"/>
      <c r="AD693" s="2"/>
      <c r="AE693" s="2"/>
    </row>
    <row r="694" ht="15.75" customHeight="1">
      <c r="W694" s="2"/>
      <c r="X694" s="2"/>
      <c r="Y694" s="2"/>
      <c r="Z694" s="2"/>
      <c r="AA694" s="2"/>
      <c r="AB694" s="2"/>
      <c r="AC694" s="2"/>
      <c r="AD694" s="2"/>
      <c r="AE694" s="2"/>
    </row>
    <row r="695" ht="15.75" customHeight="1">
      <c r="W695" s="2"/>
      <c r="X695" s="2"/>
      <c r="Y695" s="2"/>
      <c r="Z695" s="2"/>
      <c r="AA695" s="2"/>
      <c r="AB695" s="2"/>
      <c r="AC695" s="2"/>
      <c r="AD695" s="2"/>
      <c r="AE695" s="2"/>
    </row>
    <row r="696" ht="15.75" customHeight="1">
      <c r="W696" s="2"/>
      <c r="X696" s="2"/>
      <c r="Y696" s="2"/>
      <c r="Z696" s="2"/>
      <c r="AA696" s="2"/>
      <c r="AB696" s="2"/>
      <c r="AC696" s="2"/>
      <c r="AD696" s="2"/>
      <c r="AE696" s="2"/>
    </row>
    <row r="697" ht="15.75" customHeight="1">
      <c r="W697" s="2"/>
      <c r="X697" s="2"/>
      <c r="Y697" s="2"/>
      <c r="Z697" s="2"/>
      <c r="AA697" s="2"/>
      <c r="AB697" s="2"/>
      <c r="AC697" s="2"/>
      <c r="AD697" s="2"/>
      <c r="AE697" s="2"/>
    </row>
    <row r="698" ht="15.75" customHeight="1">
      <c r="W698" s="2"/>
      <c r="X698" s="2"/>
      <c r="Y698" s="2"/>
      <c r="Z698" s="2"/>
      <c r="AA698" s="2"/>
      <c r="AB698" s="2"/>
      <c r="AC698" s="2"/>
      <c r="AD698" s="2"/>
      <c r="AE698" s="2"/>
    </row>
    <row r="699" ht="15.75" customHeight="1">
      <c r="W699" s="2"/>
      <c r="X699" s="2"/>
      <c r="Y699" s="2"/>
      <c r="Z699" s="2"/>
      <c r="AA699" s="2"/>
      <c r="AB699" s="2"/>
      <c r="AC699" s="2"/>
      <c r="AD699" s="2"/>
      <c r="AE699" s="2"/>
    </row>
    <row r="700" ht="15.75" customHeight="1">
      <c r="W700" s="2"/>
      <c r="X700" s="2"/>
      <c r="Y700" s="2"/>
      <c r="Z700" s="2"/>
      <c r="AA700" s="2"/>
      <c r="AB700" s="2"/>
      <c r="AC700" s="2"/>
      <c r="AD700" s="2"/>
      <c r="AE700" s="2"/>
    </row>
    <row r="701" ht="15.75" customHeight="1">
      <c r="W701" s="2"/>
      <c r="X701" s="2"/>
      <c r="Y701" s="2"/>
      <c r="Z701" s="2"/>
      <c r="AA701" s="2"/>
      <c r="AB701" s="2"/>
      <c r="AC701" s="2"/>
      <c r="AD701" s="2"/>
      <c r="AE701" s="2"/>
    </row>
    <row r="702" ht="15.75" customHeight="1">
      <c r="W702" s="2"/>
      <c r="X702" s="2"/>
      <c r="Y702" s="2"/>
      <c r="Z702" s="2"/>
      <c r="AA702" s="2"/>
      <c r="AB702" s="2"/>
      <c r="AC702" s="2"/>
      <c r="AD702" s="2"/>
      <c r="AE702" s="2"/>
    </row>
    <row r="703" ht="15.75" customHeight="1">
      <c r="W703" s="2"/>
      <c r="X703" s="2"/>
      <c r="Y703" s="2"/>
      <c r="Z703" s="2"/>
      <c r="AA703" s="2"/>
      <c r="AB703" s="2"/>
      <c r="AC703" s="2"/>
      <c r="AD703" s="2"/>
      <c r="AE703" s="2"/>
    </row>
    <row r="704" ht="15.75" customHeight="1">
      <c r="W704" s="2"/>
      <c r="X704" s="2"/>
      <c r="Y704" s="2"/>
      <c r="Z704" s="2"/>
      <c r="AA704" s="2"/>
      <c r="AB704" s="2"/>
      <c r="AC704" s="2"/>
      <c r="AD704" s="2"/>
      <c r="AE704" s="2"/>
    </row>
    <row r="705" ht="15.75" customHeight="1">
      <c r="W705" s="2"/>
      <c r="X705" s="2"/>
      <c r="Y705" s="2"/>
      <c r="Z705" s="2"/>
      <c r="AA705" s="2"/>
      <c r="AB705" s="2"/>
      <c r="AC705" s="2"/>
      <c r="AD705" s="2"/>
      <c r="AE705" s="2"/>
    </row>
    <row r="706" ht="15.75" customHeight="1">
      <c r="W706" s="2"/>
      <c r="X706" s="2"/>
      <c r="Y706" s="2"/>
      <c r="Z706" s="2"/>
      <c r="AA706" s="2"/>
      <c r="AB706" s="2"/>
      <c r="AC706" s="2"/>
      <c r="AD706" s="2"/>
      <c r="AE706" s="2"/>
    </row>
    <row r="707" ht="15.75" customHeight="1">
      <c r="W707" s="2"/>
      <c r="X707" s="2"/>
      <c r="Y707" s="2"/>
      <c r="Z707" s="2"/>
      <c r="AA707" s="2"/>
      <c r="AB707" s="2"/>
      <c r="AC707" s="2"/>
      <c r="AD707" s="2"/>
      <c r="AE707" s="2"/>
    </row>
    <row r="708" ht="15.75" customHeight="1">
      <c r="W708" s="2"/>
      <c r="X708" s="2"/>
      <c r="Y708" s="2"/>
      <c r="Z708" s="2"/>
      <c r="AA708" s="2"/>
      <c r="AB708" s="2"/>
      <c r="AC708" s="2"/>
      <c r="AD708" s="2"/>
      <c r="AE708" s="2"/>
    </row>
    <row r="709" ht="15.75" customHeight="1">
      <c r="W709" s="2"/>
      <c r="X709" s="2"/>
      <c r="Y709" s="2"/>
      <c r="Z709" s="2"/>
      <c r="AA709" s="2"/>
      <c r="AB709" s="2"/>
      <c r="AC709" s="2"/>
      <c r="AD709" s="2"/>
      <c r="AE709" s="2"/>
    </row>
    <row r="710" ht="15.75" customHeight="1">
      <c r="W710" s="2"/>
      <c r="X710" s="2"/>
      <c r="Y710" s="2"/>
      <c r="Z710" s="2"/>
      <c r="AA710" s="2"/>
      <c r="AB710" s="2"/>
      <c r="AC710" s="2"/>
      <c r="AD710" s="2"/>
      <c r="AE710" s="2"/>
    </row>
    <row r="711" ht="15.75" customHeight="1">
      <c r="W711" s="2"/>
      <c r="X711" s="2"/>
      <c r="Y711" s="2"/>
      <c r="Z711" s="2"/>
      <c r="AA711" s="2"/>
      <c r="AB711" s="2"/>
      <c r="AC711" s="2"/>
      <c r="AD711" s="2"/>
      <c r="AE711" s="2"/>
    </row>
    <row r="712" ht="15.75" customHeight="1">
      <c r="W712" s="2"/>
      <c r="X712" s="2"/>
      <c r="Y712" s="2"/>
      <c r="Z712" s="2"/>
      <c r="AA712" s="2"/>
      <c r="AB712" s="2"/>
      <c r="AC712" s="2"/>
      <c r="AD712" s="2"/>
      <c r="AE712" s="2"/>
    </row>
    <row r="713" ht="15.75" customHeight="1">
      <c r="W713" s="2"/>
      <c r="X713" s="2"/>
      <c r="Y713" s="2"/>
      <c r="Z713" s="2"/>
      <c r="AA713" s="2"/>
      <c r="AB713" s="2"/>
      <c r="AC713" s="2"/>
      <c r="AD713" s="2"/>
      <c r="AE713" s="2"/>
    </row>
    <row r="714" ht="15.75" customHeight="1">
      <c r="W714" s="2"/>
      <c r="X714" s="2"/>
      <c r="Y714" s="2"/>
      <c r="Z714" s="2"/>
      <c r="AA714" s="2"/>
      <c r="AB714" s="2"/>
      <c r="AC714" s="2"/>
      <c r="AD714" s="2"/>
      <c r="AE714" s="2"/>
    </row>
    <row r="715" ht="15.75" customHeight="1">
      <c r="W715" s="2"/>
      <c r="X715" s="2"/>
      <c r="Y715" s="2"/>
      <c r="Z715" s="2"/>
      <c r="AA715" s="2"/>
      <c r="AB715" s="2"/>
      <c r="AC715" s="2"/>
      <c r="AD715" s="2"/>
      <c r="AE715" s="2"/>
    </row>
    <row r="716" ht="15.75" customHeight="1">
      <c r="W716" s="2"/>
      <c r="X716" s="2"/>
      <c r="Y716" s="2"/>
      <c r="Z716" s="2"/>
      <c r="AA716" s="2"/>
      <c r="AB716" s="2"/>
      <c r="AC716" s="2"/>
      <c r="AD716" s="2"/>
      <c r="AE716" s="2"/>
    </row>
    <row r="717" ht="15.75" customHeight="1">
      <c r="W717" s="2"/>
      <c r="X717" s="2"/>
      <c r="Y717" s="2"/>
      <c r="Z717" s="2"/>
      <c r="AA717" s="2"/>
      <c r="AB717" s="2"/>
      <c r="AC717" s="2"/>
      <c r="AD717" s="2"/>
      <c r="AE717" s="2"/>
    </row>
    <row r="718" ht="15.75" customHeight="1">
      <c r="W718" s="2"/>
      <c r="X718" s="2"/>
      <c r="Y718" s="2"/>
      <c r="Z718" s="2"/>
      <c r="AA718" s="2"/>
      <c r="AB718" s="2"/>
      <c r="AC718" s="2"/>
      <c r="AD718" s="2"/>
      <c r="AE718" s="2"/>
    </row>
    <row r="719" ht="15.75" customHeight="1">
      <c r="W719" s="2"/>
      <c r="X719" s="2"/>
      <c r="Y719" s="2"/>
      <c r="Z719" s="2"/>
      <c r="AA719" s="2"/>
      <c r="AB719" s="2"/>
      <c r="AC719" s="2"/>
      <c r="AD719" s="2"/>
      <c r="AE719" s="2"/>
    </row>
    <row r="720" ht="15.75" customHeight="1">
      <c r="W720" s="2"/>
      <c r="X720" s="2"/>
      <c r="Y720" s="2"/>
      <c r="Z720" s="2"/>
      <c r="AA720" s="2"/>
      <c r="AB720" s="2"/>
      <c r="AC720" s="2"/>
      <c r="AD720" s="2"/>
      <c r="AE720" s="2"/>
    </row>
    <row r="721" ht="15.75" customHeight="1">
      <c r="W721" s="2"/>
      <c r="X721" s="2"/>
      <c r="Y721" s="2"/>
      <c r="Z721" s="2"/>
      <c r="AA721" s="2"/>
      <c r="AB721" s="2"/>
      <c r="AC721" s="2"/>
      <c r="AD721" s="2"/>
      <c r="AE721" s="2"/>
    </row>
    <row r="722" ht="15.75" customHeight="1">
      <c r="W722" s="2"/>
      <c r="X722" s="2"/>
      <c r="Y722" s="2"/>
      <c r="Z722" s="2"/>
      <c r="AA722" s="2"/>
      <c r="AB722" s="2"/>
      <c r="AC722" s="2"/>
      <c r="AD722" s="2"/>
      <c r="AE722" s="2"/>
    </row>
    <row r="723" ht="15.75" customHeight="1">
      <c r="W723" s="2"/>
      <c r="X723" s="2"/>
      <c r="Y723" s="2"/>
      <c r="Z723" s="2"/>
      <c r="AA723" s="2"/>
      <c r="AB723" s="2"/>
      <c r="AC723" s="2"/>
      <c r="AD723" s="2"/>
      <c r="AE723" s="2"/>
    </row>
    <row r="724" ht="15.75" customHeight="1">
      <c r="W724" s="2"/>
      <c r="X724" s="2"/>
      <c r="Y724" s="2"/>
      <c r="Z724" s="2"/>
      <c r="AA724" s="2"/>
      <c r="AB724" s="2"/>
      <c r="AC724" s="2"/>
      <c r="AD724" s="2"/>
      <c r="AE724" s="2"/>
    </row>
    <row r="725" ht="15.75" customHeight="1">
      <c r="W725" s="2"/>
      <c r="X725" s="2"/>
      <c r="Y725" s="2"/>
      <c r="Z725" s="2"/>
      <c r="AA725" s="2"/>
      <c r="AB725" s="2"/>
      <c r="AC725" s="2"/>
      <c r="AD725" s="2"/>
      <c r="AE725" s="2"/>
    </row>
    <row r="726" ht="15.75" customHeight="1">
      <c r="W726" s="2"/>
      <c r="X726" s="2"/>
      <c r="Y726" s="2"/>
      <c r="Z726" s="2"/>
      <c r="AA726" s="2"/>
      <c r="AB726" s="2"/>
      <c r="AC726" s="2"/>
      <c r="AD726" s="2"/>
      <c r="AE726" s="2"/>
    </row>
    <row r="727" ht="15.75" customHeight="1">
      <c r="W727" s="2"/>
      <c r="X727" s="2"/>
      <c r="Y727" s="2"/>
      <c r="Z727" s="2"/>
      <c r="AA727" s="2"/>
      <c r="AB727" s="2"/>
      <c r="AC727" s="2"/>
      <c r="AD727" s="2"/>
      <c r="AE727" s="2"/>
    </row>
    <row r="728" ht="15.75" customHeight="1">
      <c r="W728" s="2"/>
      <c r="X728" s="2"/>
      <c r="Y728" s="2"/>
      <c r="Z728" s="2"/>
      <c r="AA728" s="2"/>
      <c r="AB728" s="2"/>
      <c r="AC728" s="2"/>
      <c r="AD728" s="2"/>
      <c r="AE728" s="2"/>
    </row>
    <row r="729" ht="15.75" customHeight="1">
      <c r="W729" s="2"/>
      <c r="X729" s="2"/>
      <c r="Y729" s="2"/>
      <c r="Z729" s="2"/>
      <c r="AA729" s="2"/>
      <c r="AB729" s="2"/>
      <c r="AC729" s="2"/>
      <c r="AD729" s="2"/>
      <c r="AE729" s="2"/>
    </row>
    <row r="730" ht="15.75" customHeight="1">
      <c r="W730" s="2"/>
      <c r="X730" s="2"/>
      <c r="Y730" s="2"/>
      <c r="Z730" s="2"/>
      <c r="AA730" s="2"/>
      <c r="AB730" s="2"/>
      <c r="AC730" s="2"/>
      <c r="AD730" s="2"/>
      <c r="AE730" s="2"/>
    </row>
    <row r="731" ht="15.75" customHeight="1">
      <c r="W731" s="2"/>
      <c r="X731" s="2"/>
      <c r="Y731" s="2"/>
      <c r="Z731" s="2"/>
      <c r="AA731" s="2"/>
      <c r="AB731" s="2"/>
      <c r="AC731" s="2"/>
      <c r="AD731" s="2"/>
      <c r="AE731" s="2"/>
    </row>
    <row r="732" ht="15.75" customHeight="1">
      <c r="W732" s="2"/>
      <c r="X732" s="2"/>
      <c r="Y732" s="2"/>
      <c r="Z732" s="2"/>
      <c r="AA732" s="2"/>
      <c r="AB732" s="2"/>
      <c r="AC732" s="2"/>
      <c r="AD732" s="2"/>
      <c r="AE732" s="2"/>
    </row>
    <row r="733" ht="15.75" customHeight="1">
      <c r="W733" s="2"/>
      <c r="X733" s="2"/>
      <c r="Y733" s="2"/>
      <c r="Z733" s="2"/>
      <c r="AA733" s="2"/>
      <c r="AB733" s="2"/>
      <c r="AC733" s="2"/>
      <c r="AD733" s="2"/>
      <c r="AE733" s="2"/>
    </row>
    <row r="734" ht="15.75" customHeight="1">
      <c r="W734" s="2"/>
      <c r="X734" s="2"/>
      <c r="Y734" s="2"/>
      <c r="Z734" s="2"/>
      <c r="AA734" s="2"/>
      <c r="AB734" s="2"/>
      <c r="AC734" s="2"/>
      <c r="AD734" s="2"/>
      <c r="AE734" s="2"/>
    </row>
    <row r="735" ht="15.75" customHeight="1">
      <c r="W735" s="2"/>
      <c r="X735" s="2"/>
      <c r="Y735" s="2"/>
      <c r="Z735" s="2"/>
      <c r="AA735" s="2"/>
      <c r="AB735" s="2"/>
      <c r="AC735" s="2"/>
      <c r="AD735" s="2"/>
      <c r="AE735" s="2"/>
    </row>
    <row r="736" ht="15.75" customHeight="1">
      <c r="W736" s="2"/>
      <c r="X736" s="2"/>
      <c r="Y736" s="2"/>
      <c r="Z736" s="2"/>
      <c r="AA736" s="2"/>
      <c r="AB736" s="2"/>
      <c r="AC736" s="2"/>
      <c r="AD736" s="2"/>
      <c r="AE736" s="2"/>
    </row>
    <row r="737" ht="15.75" customHeight="1">
      <c r="W737" s="2"/>
      <c r="X737" s="2"/>
      <c r="Y737" s="2"/>
      <c r="Z737" s="2"/>
      <c r="AA737" s="2"/>
      <c r="AB737" s="2"/>
      <c r="AC737" s="2"/>
      <c r="AD737" s="2"/>
      <c r="AE737" s="2"/>
    </row>
    <row r="738" ht="15.75" customHeight="1">
      <c r="W738" s="2"/>
      <c r="X738" s="2"/>
      <c r="Y738" s="2"/>
      <c r="Z738" s="2"/>
      <c r="AA738" s="2"/>
      <c r="AB738" s="2"/>
      <c r="AC738" s="2"/>
      <c r="AD738" s="2"/>
      <c r="AE738" s="2"/>
    </row>
    <row r="739" ht="15.75" customHeight="1">
      <c r="W739" s="2"/>
      <c r="X739" s="2"/>
      <c r="Y739" s="2"/>
      <c r="Z739" s="2"/>
      <c r="AA739" s="2"/>
      <c r="AB739" s="2"/>
      <c r="AC739" s="2"/>
      <c r="AD739" s="2"/>
      <c r="AE739" s="2"/>
    </row>
    <row r="740" ht="15.75" customHeight="1">
      <c r="W740" s="2"/>
      <c r="X740" s="2"/>
      <c r="Y740" s="2"/>
      <c r="Z740" s="2"/>
      <c r="AA740" s="2"/>
      <c r="AB740" s="2"/>
      <c r="AC740" s="2"/>
      <c r="AD740" s="2"/>
      <c r="AE740" s="2"/>
    </row>
    <row r="741" ht="15.75" customHeight="1">
      <c r="W741" s="2"/>
      <c r="X741" s="2"/>
      <c r="Y741" s="2"/>
      <c r="Z741" s="2"/>
      <c r="AA741" s="2"/>
      <c r="AB741" s="2"/>
      <c r="AC741" s="2"/>
      <c r="AD741" s="2"/>
      <c r="AE741" s="2"/>
    </row>
    <row r="742" ht="15.75" customHeight="1">
      <c r="W742" s="2"/>
      <c r="X742" s="2"/>
      <c r="Y742" s="2"/>
      <c r="Z742" s="2"/>
      <c r="AA742" s="2"/>
      <c r="AB742" s="2"/>
      <c r="AC742" s="2"/>
      <c r="AD742" s="2"/>
      <c r="AE742" s="2"/>
    </row>
    <row r="743" ht="15.75" customHeight="1">
      <c r="W743" s="2"/>
      <c r="X743" s="2"/>
      <c r="Y743" s="2"/>
      <c r="Z743" s="2"/>
      <c r="AA743" s="2"/>
      <c r="AB743" s="2"/>
      <c r="AC743" s="2"/>
      <c r="AD743" s="2"/>
      <c r="AE743" s="2"/>
    </row>
    <row r="744" ht="15.75" customHeight="1">
      <c r="W744" s="2"/>
      <c r="X744" s="2"/>
      <c r="Y744" s="2"/>
      <c r="Z744" s="2"/>
      <c r="AA744" s="2"/>
      <c r="AB744" s="2"/>
      <c r="AC744" s="2"/>
      <c r="AD744" s="2"/>
      <c r="AE744" s="2"/>
    </row>
    <row r="745" ht="15.75" customHeight="1">
      <c r="W745" s="2"/>
      <c r="X745" s="2"/>
      <c r="Y745" s="2"/>
      <c r="Z745" s="2"/>
      <c r="AA745" s="2"/>
      <c r="AB745" s="2"/>
      <c r="AC745" s="2"/>
      <c r="AD745" s="2"/>
      <c r="AE745" s="2"/>
    </row>
    <row r="746" ht="15.75" customHeight="1">
      <c r="W746" s="2"/>
      <c r="X746" s="2"/>
      <c r="Y746" s="2"/>
      <c r="Z746" s="2"/>
      <c r="AA746" s="2"/>
      <c r="AB746" s="2"/>
      <c r="AC746" s="2"/>
      <c r="AD746" s="2"/>
      <c r="AE746" s="2"/>
    </row>
    <row r="747" ht="15.75" customHeight="1">
      <c r="W747" s="2"/>
      <c r="X747" s="2"/>
      <c r="Y747" s="2"/>
      <c r="Z747" s="2"/>
      <c r="AA747" s="2"/>
      <c r="AB747" s="2"/>
      <c r="AC747" s="2"/>
      <c r="AD747" s="2"/>
      <c r="AE747" s="2"/>
    </row>
    <row r="748" ht="15.75" customHeight="1">
      <c r="W748" s="2"/>
      <c r="X748" s="2"/>
      <c r="Y748" s="2"/>
      <c r="Z748" s="2"/>
      <c r="AA748" s="2"/>
      <c r="AB748" s="2"/>
      <c r="AC748" s="2"/>
      <c r="AD748" s="2"/>
      <c r="AE748" s="2"/>
    </row>
    <row r="749" ht="15.75" customHeight="1">
      <c r="W749" s="2"/>
      <c r="X749" s="2"/>
      <c r="Y749" s="2"/>
      <c r="Z749" s="2"/>
      <c r="AA749" s="2"/>
      <c r="AB749" s="2"/>
      <c r="AC749" s="2"/>
      <c r="AD749" s="2"/>
      <c r="AE749" s="2"/>
    </row>
    <row r="750" ht="15.75" customHeight="1">
      <c r="W750" s="2"/>
      <c r="X750" s="2"/>
      <c r="Y750" s="2"/>
      <c r="Z750" s="2"/>
      <c r="AA750" s="2"/>
      <c r="AB750" s="2"/>
      <c r="AC750" s="2"/>
      <c r="AD750" s="2"/>
      <c r="AE750" s="2"/>
    </row>
    <row r="751" ht="15.75" customHeight="1">
      <c r="W751" s="2"/>
      <c r="X751" s="2"/>
      <c r="Y751" s="2"/>
      <c r="Z751" s="2"/>
      <c r="AA751" s="2"/>
      <c r="AB751" s="2"/>
      <c r="AC751" s="2"/>
      <c r="AD751" s="2"/>
      <c r="AE751" s="2"/>
    </row>
    <row r="752" ht="15.75" customHeight="1">
      <c r="W752" s="2"/>
      <c r="X752" s="2"/>
      <c r="Y752" s="2"/>
      <c r="Z752" s="2"/>
      <c r="AA752" s="2"/>
      <c r="AB752" s="2"/>
      <c r="AC752" s="2"/>
      <c r="AD752" s="2"/>
      <c r="AE752" s="2"/>
    </row>
    <row r="753" ht="15.75" customHeight="1">
      <c r="W753" s="2"/>
      <c r="X753" s="2"/>
      <c r="Y753" s="2"/>
      <c r="Z753" s="2"/>
      <c r="AA753" s="2"/>
      <c r="AB753" s="2"/>
      <c r="AC753" s="2"/>
      <c r="AD753" s="2"/>
      <c r="AE753" s="2"/>
    </row>
    <row r="754" ht="15.75" customHeight="1">
      <c r="W754" s="2"/>
      <c r="X754" s="2"/>
      <c r="Y754" s="2"/>
      <c r="Z754" s="2"/>
      <c r="AA754" s="2"/>
      <c r="AB754" s="2"/>
      <c r="AC754" s="2"/>
      <c r="AD754" s="2"/>
      <c r="AE754" s="2"/>
    </row>
    <row r="755" ht="15.75" customHeight="1">
      <c r="W755" s="2"/>
      <c r="X755" s="2"/>
      <c r="Y755" s="2"/>
      <c r="Z755" s="2"/>
      <c r="AA755" s="2"/>
      <c r="AB755" s="2"/>
      <c r="AC755" s="2"/>
      <c r="AD755" s="2"/>
      <c r="AE755" s="2"/>
    </row>
    <row r="756" ht="15.75" customHeight="1">
      <c r="W756" s="2"/>
      <c r="X756" s="2"/>
      <c r="Y756" s="2"/>
      <c r="Z756" s="2"/>
      <c r="AA756" s="2"/>
      <c r="AB756" s="2"/>
      <c r="AC756" s="2"/>
      <c r="AD756" s="2"/>
      <c r="AE756" s="2"/>
    </row>
    <row r="757" ht="15.75" customHeight="1">
      <c r="W757" s="2"/>
      <c r="X757" s="2"/>
      <c r="Y757" s="2"/>
      <c r="Z757" s="2"/>
      <c r="AA757" s="2"/>
      <c r="AB757" s="2"/>
      <c r="AC757" s="2"/>
      <c r="AD757" s="2"/>
      <c r="AE757" s="2"/>
    </row>
    <row r="758" ht="15.75" customHeight="1">
      <c r="W758" s="2"/>
      <c r="X758" s="2"/>
      <c r="Y758" s="2"/>
      <c r="Z758" s="2"/>
      <c r="AA758" s="2"/>
      <c r="AB758" s="2"/>
      <c r="AC758" s="2"/>
      <c r="AD758" s="2"/>
      <c r="AE758" s="2"/>
    </row>
    <row r="759" ht="15.75" customHeight="1">
      <c r="W759" s="2"/>
      <c r="X759" s="2"/>
      <c r="Y759" s="2"/>
      <c r="Z759" s="2"/>
      <c r="AA759" s="2"/>
      <c r="AB759" s="2"/>
      <c r="AC759" s="2"/>
      <c r="AD759" s="2"/>
      <c r="AE759" s="2"/>
    </row>
    <row r="760" ht="15.75" customHeight="1">
      <c r="W760" s="2"/>
      <c r="X760" s="2"/>
      <c r="Y760" s="2"/>
      <c r="Z760" s="2"/>
      <c r="AA760" s="2"/>
      <c r="AB760" s="2"/>
      <c r="AC760" s="2"/>
      <c r="AD760" s="2"/>
      <c r="AE760" s="2"/>
    </row>
    <row r="761" ht="15.75" customHeight="1">
      <c r="W761" s="2"/>
      <c r="X761" s="2"/>
      <c r="Y761" s="2"/>
      <c r="Z761" s="2"/>
      <c r="AA761" s="2"/>
      <c r="AB761" s="2"/>
      <c r="AC761" s="2"/>
      <c r="AD761" s="2"/>
      <c r="AE761" s="2"/>
    </row>
    <row r="762" ht="15.75" customHeight="1">
      <c r="W762" s="2"/>
      <c r="X762" s="2"/>
      <c r="Y762" s="2"/>
      <c r="Z762" s="2"/>
      <c r="AA762" s="2"/>
      <c r="AB762" s="2"/>
      <c r="AC762" s="2"/>
      <c r="AD762" s="2"/>
      <c r="AE762" s="2"/>
    </row>
    <row r="763" ht="15.75" customHeight="1">
      <c r="W763" s="2"/>
      <c r="X763" s="2"/>
      <c r="Y763" s="2"/>
      <c r="Z763" s="2"/>
      <c r="AA763" s="2"/>
      <c r="AB763" s="2"/>
      <c r="AC763" s="2"/>
      <c r="AD763" s="2"/>
      <c r="AE763" s="2"/>
    </row>
    <row r="764" ht="15.75" customHeight="1">
      <c r="W764" s="2"/>
      <c r="X764" s="2"/>
      <c r="Y764" s="2"/>
      <c r="Z764" s="2"/>
      <c r="AA764" s="2"/>
      <c r="AB764" s="2"/>
      <c r="AC764" s="2"/>
      <c r="AD764" s="2"/>
      <c r="AE764" s="2"/>
    </row>
    <row r="765" ht="15.75" customHeight="1">
      <c r="W765" s="2"/>
      <c r="X765" s="2"/>
      <c r="Y765" s="2"/>
      <c r="Z765" s="2"/>
      <c r="AA765" s="2"/>
      <c r="AB765" s="2"/>
      <c r="AC765" s="2"/>
      <c r="AD765" s="2"/>
      <c r="AE765" s="2"/>
    </row>
    <row r="766" ht="15.75" customHeight="1">
      <c r="W766" s="2"/>
      <c r="X766" s="2"/>
      <c r="Y766" s="2"/>
      <c r="Z766" s="2"/>
      <c r="AA766" s="2"/>
      <c r="AB766" s="2"/>
      <c r="AC766" s="2"/>
      <c r="AD766" s="2"/>
      <c r="AE766" s="2"/>
    </row>
    <row r="767" ht="15.75" customHeight="1">
      <c r="W767" s="2"/>
      <c r="X767" s="2"/>
      <c r="Y767" s="2"/>
      <c r="Z767" s="2"/>
      <c r="AA767" s="2"/>
      <c r="AB767" s="2"/>
      <c r="AC767" s="2"/>
      <c r="AD767" s="2"/>
      <c r="AE767" s="2"/>
    </row>
    <row r="768" ht="15.75" customHeight="1">
      <c r="W768" s="2"/>
      <c r="X768" s="2"/>
      <c r="Y768" s="2"/>
      <c r="Z768" s="2"/>
      <c r="AA768" s="2"/>
      <c r="AB768" s="2"/>
      <c r="AC768" s="2"/>
      <c r="AD768" s="2"/>
      <c r="AE768" s="2"/>
    </row>
    <row r="769" ht="15.75" customHeight="1">
      <c r="W769" s="2"/>
      <c r="X769" s="2"/>
      <c r="Y769" s="2"/>
      <c r="Z769" s="2"/>
      <c r="AA769" s="2"/>
      <c r="AB769" s="2"/>
      <c r="AC769" s="2"/>
      <c r="AD769" s="2"/>
      <c r="AE769" s="2"/>
    </row>
    <row r="770" ht="15.75" customHeight="1">
      <c r="W770" s="2"/>
      <c r="X770" s="2"/>
      <c r="Y770" s="2"/>
      <c r="Z770" s="2"/>
      <c r="AA770" s="2"/>
      <c r="AB770" s="2"/>
      <c r="AC770" s="2"/>
      <c r="AD770" s="2"/>
      <c r="AE770" s="2"/>
    </row>
    <row r="771" ht="15.75" customHeight="1">
      <c r="W771" s="2"/>
      <c r="X771" s="2"/>
      <c r="Y771" s="2"/>
      <c r="Z771" s="2"/>
      <c r="AA771" s="2"/>
      <c r="AB771" s="2"/>
      <c r="AC771" s="2"/>
      <c r="AD771" s="2"/>
      <c r="AE771" s="2"/>
    </row>
    <row r="772" ht="15.75" customHeight="1">
      <c r="W772" s="2"/>
      <c r="X772" s="2"/>
      <c r="Y772" s="2"/>
      <c r="Z772" s="2"/>
      <c r="AA772" s="2"/>
      <c r="AB772" s="2"/>
      <c r="AC772" s="2"/>
      <c r="AD772" s="2"/>
      <c r="AE772" s="2"/>
    </row>
    <row r="773" ht="15.75" customHeight="1">
      <c r="W773" s="2"/>
      <c r="X773" s="2"/>
      <c r="Y773" s="2"/>
      <c r="Z773" s="2"/>
      <c r="AA773" s="2"/>
      <c r="AB773" s="2"/>
      <c r="AC773" s="2"/>
      <c r="AD773" s="2"/>
      <c r="AE773" s="2"/>
    </row>
    <row r="774" ht="15.75" customHeight="1">
      <c r="W774" s="2"/>
      <c r="X774" s="2"/>
      <c r="Y774" s="2"/>
      <c r="Z774" s="2"/>
      <c r="AA774" s="2"/>
      <c r="AB774" s="2"/>
      <c r="AC774" s="2"/>
      <c r="AD774" s="2"/>
      <c r="AE774" s="2"/>
    </row>
    <row r="775" ht="15.75" customHeight="1">
      <c r="W775" s="2"/>
      <c r="X775" s="2"/>
      <c r="Y775" s="2"/>
      <c r="Z775" s="2"/>
      <c r="AA775" s="2"/>
      <c r="AB775" s="2"/>
      <c r="AC775" s="2"/>
      <c r="AD775" s="2"/>
      <c r="AE775" s="2"/>
    </row>
    <row r="776" ht="15.75" customHeight="1">
      <c r="W776" s="2"/>
      <c r="X776" s="2"/>
      <c r="Y776" s="2"/>
      <c r="Z776" s="2"/>
      <c r="AA776" s="2"/>
      <c r="AB776" s="2"/>
      <c r="AC776" s="2"/>
      <c r="AD776" s="2"/>
      <c r="AE776" s="2"/>
    </row>
    <row r="777" ht="15.75" customHeight="1">
      <c r="W777" s="2"/>
      <c r="X777" s="2"/>
      <c r="Y777" s="2"/>
      <c r="Z777" s="2"/>
      <c r="AA777" s="2"/>
      <c r="AB777" s="2"/>
      <c r="AC777" s="2"/>
      <c r="AD777" s="2"/>
      <c r="AE777" s="2"/>
    </row>
    <row r="778" ht="15.75" customHeight="1">
      <c r="W778" s="2"/>
      <c r="X778" s="2"/>
      <c r="Y778" s="2"/>
      <c r="Z778" s="2"/>
      <c r="AA778" s="2"/>
      <c r="AB778" s="2"/>
      <c r="AC778" s="2"/>
      <c r="AD778" s="2"/>
      <c r="AE778" s="2"/>
    </row>
    <row r="779" ht="15.75" customHeight="1">
      <c r="W779" s="2"/>
      <c r="X779" s="2"/>
      <c r="Y779" s="2"/>
      <c r="Z779" s="2"/>
      <c r="AA779" s="2"/>
      <c r="AB779" s="2"/>
      <c r="AC779" s="2"/>
      <c r="AD779" s="2"/>
      <c r="AE779" s="2"/>
    </row>
    <row r="780" ht="15.75" customHeight="1">
      <c r="W780" s="2"/>
      <c r="X780" s="2"/>
      <c r="Y780" s="2"/>
      <c r="Z780" s="2"/>
      <c r="AA780" s="2"/>
      <c r="AB780" s="2"/>
      <c r="AC780" s="2"/>
      <c r="AD780" s="2"/>
      <c r="AE780" s="2"/>
    </row>
    <row r="781" ht="15.75" customHeight="1">
      <c r="W781" s="2"/>
      <c r="X781" s="2"/>
      <c r="Y781" s="2"/>
      <c r="Z781" s="2"/>
      <c r="AA781" s="2"/>
      <c r="AB781" s="2"/>
      <c r="AC781" s="2"/>
      <c r="AD781" s="2"/>
      <c r="AE781" s="2"/>
    </row>
    <row r="782" ht="15.75" customHeight="1">
      <c r="W782" s="2"/>
      <c r="X782" s="2"/>
      <c r="Y782" s="2"/>
      <c r="Z782" s="2"/>
      <c r="AA782" s="2"/>
      <c r="AB782" s="2"/>
      <c r="AC782" s="2"/>
      <c r="AD782" s="2"/>
      <c r="AE782" s="2"/>
    </row>
    <row r="783" ht="15.75" customHeight="1">
      <c r="W783" s="2"/>
      <c r="X783" s="2"/>
      <c r="Y783" s="2"/>
      <c r="Z783" s="2"/>
      <c r="AA783" s="2"/>
      <c r="AB783" s="2"/>
      <c r="AC783" s="2"/>
      <c r="AD783" s="2"/>
      <c r="AE783" s="2"/>
    </row>
    <row r="784" ht="15.75" customHeight="1">
      <c r="W784" s="2"/>
      <c r="X784" s="2"/>
      <c r="Y784" s="2"/>
      <c r="Z784" s="2"/>
      <c r="AA784" s="2"/>
      <c r="AB784" s="2"/>
      <c r="AC784" s="2"/>
      <c r="AD784" s="2"/>
      <c r="AE784" s="2"/>
    </row>
    <row r="785" ht="15.75" customHeight="1">
      <c r="W785" s="2"/>
      <c r="X785" s="2"/>
      <c r="Y785" s="2"/>
      <c r="Z785" s="2"/>
      <c r="AA785" s="2"/>
      <c r="AB785" s="2"/>
      <c r="AC785" s="2"/>
      <c r="AD785" s="2"/>
      <c r="AE785" s="2"/>
    </row>
    <row r="786" ht="15.75" customHeight="1">
      <c r="W786" s="2"/>
      <c r="X786" s="2"/>
      <c r="Y786" s="2"/>
      <c r="Z786" s="2"/>
      <c r="AA786" s="2"/>
      <c r="AB786" s="2"/>
      <c r="AC786" s="2"/>
      <c r="AD786" s="2"/>
      <c r="AE786" s="2"/>
    </row>
    <row r="787" ht="15.75" customHeight="1">
      <c r="W787" s="2"/>
      <c r="X787" s="2"/>
      <c r="Y787" s="2"/>
      <c r="Z787" s="2"/>
      <c r="AA787" s="2"/>
      <c r="AB787" s="2"/>
      <c r="AC787" s="2"/>
      <c r="AD787" s="2"/>
      <c r="AE787" s="2"/>
    </row>
    <row r="788" ht="15.75" customHeight="1">
      <c r="W788" s="2"/>
      <c r="X788" s="2"/>
      <c r="Y788" s="2"/>
      <c r="Z788" s="2"/>
      <c r="AA788" s="2"/>
      <c r="AB788" s="2"/>
      <c r="AC788" s="2"/>
      <c r="AD788" s="2"/>
      <c r="AE788" s="2"/>
    </row>
    <row r="789" ht="15.75" customHeight="1">
      <c r="W789" s="2"/>
      <c r="X789" s="2"/>
      <c r="Y789" s="2"/>
      <c r="Z789" s="2"/>
      <c r="AA789" s="2"/>
      <c r="AB789" s="2"/>
      <c r="AC789" s="2"/>
      <c r="AD789" s="2"/>
      <c r="AE789" s="2"/>
    </row>
    <row r="790" ht="15.75" customHeight="1">
      <c r="W790" s="2"/>
      <c r="X790" s="2"/>
      <c r="Y790" s="2"/>
      <c r="Z790" s="2"/>
      <c r="AA790" s="2"/>
      <c r="AB790" s="2"/>
      <c r="AC790" s="2"/>
      <c r="AD790" s="2"/>
      <c r="AE790" s="2"/>
    </row>
    <row r="791" ht="15.75" customHeight="1">
      <c r="W791" s="2"/>
      <c r="X791" s="2"/>
      <c r="Y791" s="2"/>
      <c r="Z791" s="2"/>
      <c r="AA791" s="2"/>
      <c r="AB791" s="2"/>
      <c r="AC791" s="2"/>
      <c r="AD791" s="2"/>
      <c r="AE791" s="2"/>
    </row>
    <row r="792" ht="15.75" customHeight="1">
      <c r="W792" s="2"/>
      <c r="X792" s="2"/>
      <c r="Y792" s="2"/>
      <c r="Z792" s="2"/>
      <c r="AA792" s="2"/>
      <c r="AB792" s="2"/>
      <c r="AC792" s="2"/>
      <c r="AD792" s="2"/>
      <c r="AE792" s="2"/>
    </row>
    <row r="793" ht="15.75" customHeight="1">
      <c r="W793" s="2"/>
      <c r="X793" s="2"/>
      <c r="Y793" s="2"/>
      <c r="Z793" s="2"/>
      <c r="AA793" s="2"/>
      <c r="AB793" s="2"/>
      <c r="AC793" s="2"/>
      <c r="AD793" s="2"/>
      <c r="AE793" s="2"/>
    </row>
    <row r="794" ht="15.75" customHeight="1">
      <c r="W794" s="2"/>
      <c r="X794" s="2"/>
      <c r="Y794" s="2"/>
      <c r="Z794" s="2"/>
      <c r="AA794" s="2"/>
      <c r="AB794" s="2"/>
      <c r="AC794" s="2"/>
      <c r="AD794" s="2"/>
      <c r="AE794" s="2"/>
    </row>
    <row r="795" ht="15.75" customHeight="1">
      <c r="W795" s="2"/>
      <c r="X795" s="2"/>
      <c r="Y795" s="2"/>
      <c r="Z795" s="2"/>
      <c r="AA795" s="2"/>
      <c r="AB795" s="2"/>
      <c r="AC795" s="2"/>
      <c r="AD795" s="2"/>
      <c r="AE795" s="2"/>
    </row>
    <row r="796" ht="15.75" customHeight="1">
      <c r="W796" s="2"/>
      <c r="X796" s="2"/>
      <c r="Y796" s="2"/>
      <c r="Z796" s="2"/>
      <c r="AA796" s="2"/>
      <c r="AB796" s="2"/>
      <c r="AC796" s="2"/>
      <c r="AD796" s="2"/>
      <c r="AE796" s="2"/>
    </row>
    <row r="797" ht="15.75" customHeight="1">
      <c r="W797" s="2"/>
      <c r="X797" s="2"/>
      <c r="Y797" s="2"/>
      <c r="Z797" s="2"/>
      <c r="AA797" s="2"/>
      <c r="AB797" s="2"/>
      <c r="AC797" s="2"/>
      <c r="AD797" s="2"/>
      <c r="AE797" s="2"/>
    </row>
    <row r="798" ht="15.75" customHeight="1">
      <c r="W798" s="2"/>
      <c r="X798" s="2"/>
      <c r="Y798" s="2"/>
      <c r="Z798" s="2"/>
      <c r="AA798" s="2"/>
      <c r="AB798" s="2"/>
      <c r="AC798" s="2"/>
      <c r="AD798" s="2"/>
      <c r="AE798" s="2"/>
    </row>
    <row r="799" ht="15.75" customHeight="1">
      <c r="W799" s="2"/>
      <c r="X799" s="2"/>
      <c r="Y799" s="2"/>
      <c r="Z799" s="2"/>
      <c r="AA799" s="2"/>
      <c r="AB799" s="2"/>
      <c r="AC799" s="2"/>
      <c r="AD799" s="2"/>
      <c r="AE799" s="2"/>
    </row>
    <row r="800" ht="15.75" customHeight="1">
      <c r="W800" s="2"/>
      <c r="X800" s="2"/>
      <c r="Y800" s="2"/>
      <c r="Z800" s="2"/>
      <c r="AA800" s="2"/>
      <c r="AB800" s="2"/>
      <c r="AC800" s="2"/>
      <c r="AD800" s="2"/>
      <c r="AE800" s="2"/>
    </row>
    <row r="801" ht="15.75" customHeight="1">
      <c r="W801" s="2"/>
      <c r="X801" s="2"/>
      <c r="Y801" s="2"/>
      <c r="Z801" s="2"/>
      <c r="AA801" s="2"/>
      <c r="AB801" s="2"/>
      <c r="AC801" s="2"/>
      <c r="AD801" s="2"/>
      <c r="AE801" s="2"/>
    </row>
    <row r="802" ht="15.75" customHeight="1">
      <c r="W802" s="2"/>
      <c r="X802" s="2"/>
      <c r="Y802" s="2"/>
      <c r="Z802" s="2"/>
      <c r="AA802" s="2"/>
      <c r="AB802" s="2"/>
      <c r="AC802" s="2"/>
      <c r="AD802" s="2"/>
      <c r="AE802" s="2"/>
    </row>
    <row r="803" ht="15.75" customHeight="1">
      <c r="W803" s="2"/>
      <c r="X803" s="2"/>
      <c r="Y803" s="2"/>
      <c r="Z803" s="2"/>
      <c r="AA803" s="2"/>
      <c r="AB803" s="2"/>
      <c r="AC803" s="2"/>
      <c r="AD803" s="2"/>
      <c r="AE803" s="2"/>
    </row>
    <row r="804" ht="15.75" customHeight="1">
      <c r="W804" s="2"/>
      <c r="X804" s="2"/>
      <c r="Y804" s="2"/>
      <c r="Z804" s="2"/>
      <c r="AA804" s="2"/>
      <c r="AB804" s="2"/>
      <c r="AC804" s="2"/>
      <c r="AD804" s="2"/>
      <c r="AE804" s="2"/>
    </row>
    <row r="805" ht="15.75" customHeight="1">
      <c r="W805" s="2"/>
      <c r="X805" s="2"/>
      <c r="Y805" s="2"/>
      <c r="Z805" s="2"/>
      <c r="AA805" s="2"/>
      <c r="AB805" s="2"/>
      <c r="AC805" s="2"/>
      <c r="AD805" s="2"/>
      <c r="AE805" s="2"/>
    </row>
    <row r="806" ht="15.75" customHeight="1">
      <c r="W806" s="2"/>
      <c r="X806" s="2"/>
      <c r="Y806" s="2"/>
      <c r="Z806" s="2"/>
      <c r="AA806" s="2"/>
      <c r="AB806" s="2"/>
      <c r="AC806" s="2"/>
      <c r="AD806" s="2"/>
      <c r="AE806" s="2"/>
    </row>
    <row r="807" ht="15.75" customHeight="1">
      <c r="W807" s="2"/>
      <c r="X807" s="2"/>
      <c r="Y807" s="2"/>
      <c r="Z807" s="2"/>
      <c r="AA807" s="2"/>
      <c r="AB807" s="2"/>
      <c r="AC807" s="2"/>
      <c r="AD807" s="2"/>
      <c r="AE807" s="2"/>
    </row>
    <row r="808" ht="15.75" customHeight="1">
      <c r="W808" s="2"/>
      <c r="X808" s="2"/>
      <c r="Y808" s="2"/>
      <c r="Z808" s="2"/>
      <c r="AA808" s="2"/>
      <c r="AB808" s="2"/>
      <c r="AC808" s="2"/>
      <c r="AD808" s="2"/>
      <c r="AE808" s="2"/>
    </row>
    <row r="809" ht="15.75" customHeight="1">
      <c r="W809" s="2"/>
      <c r="X809" s="2"/>
      <c r="Y809" s="2"/>
      <c r="Z809" s="2"/>
      <c r="AA809" s="2"/>
      <c r="AB809" s="2"/>
      <c r="AC809" s="2"/>
      <c r="AD809" s="2"/>
      <c r="AE809" s="2"/>
    </row>
    <row r="810" ht="15.75" customHeight="1">
      <c r="W810" s="2"/>
      <c r="X810" s="2"/>
      <c r="Y810" s="2"/>
      <c r="Z810" s="2"/>
      <c r="AA810" s="2"/>
      <c r="AB810" s="2"/>
      <c r="AC810" s="2"/>
      <c r="AD810" s="2"/>
      <c r="AE810" s="2"/>
    </row>
    <row r="811" ht="15.75" customHeight="1">
      <c r="W811" s="2"/>
      <c r="X811" s="2"/>
      <c r="Y811" s="2"/>
      <c r="Z811" s="2"/>
      <c r="AA811" s="2"/>
      <c r="AB811" s="2"/>
      <c r="AC811" s="2"/>
      <c r="AD811" s="2"/>
      <c r="AE811" s="2"/>
    </row>
    <row r="812" ht="15.75" customHeight="1">
      <c r="W812" s="2"/>
      <c r="X812" s="2"/>
      <c r="Y812" s="2"/>
      <c r="Z812" s="2"/>
      <c r="AA812" s="2"/>
      <c r="AB812" s="2"/>
      <c r="AC812" s="2"/>
      <c r="AD812" s="2"/>
      <c r="AE812" s="2"/>
    </row>
    <row r="813" ht="15.75" customHeight="1">
      <c r="W813" s="2"/>
      <c r="X813" s="2"/>
      <c r="Y813" s="2"/>
      <c r="Z813" s="2"/>
      <c r="AA813" s="2"/>
      <c r="AB813" s="2"/>
      <c r="AC813" s="2"/>
      <c r="AD813" s="2"/>
      <c r="AE813" s="2"/>
    </row>
    <row r="814" ht="15.75" customHeight="1">
      <c r="W814" s="2"/>
      <c r="X814" s="2"/>
      <c r="Y814" s="2"/>
      <c r="Z814" s="2"/>
      <c r="AA814" s="2"/>
      <c r="AB814" s="2"/>
      <c r="AC814" s="2"/>
      <c r="AD814" s="2"/>
      <c r="AE814" s="2"/>
    </row>
    <row r="815" ht="15.75" customHeight="1">
      <c r="W815" s="2"/>
      <c r="X815" s="2"/>
      <c r="Y815" s="2"/>
      <c r="Z815" s="2"/>
      <c r="AA815" s="2"/>
      <c r="AB815" s="2"/>
      <c r="AC815" s="2"/>
      <c r="AD815" s="2"/>
      <c r="AE815" s="2"/>
    </row>
    <row r="816" ht="15.75" customHeight="1">
      <c r="W816" s="2"/>
      <c r="X816" s="2"/>
      <c r="Y816" s="2"/>
      <c r="Z816" s="2"/>
      <c r="AA816" s="2"/>
      <c r="AB816" s="2"/>
      <c r="AC816" s="2"/>
      <c r="AD816" s="2"/>
      <c r="AE816" s="2"/>
    </row>
    <row r="817" ht="15.75" customHeight="1">
      <c r="W817" s="2"/>
      <c r="X817" s="2"/>
      <c r="Y817" s="2"/>
      <c r="Z817" s="2"/>
      <c r="AA817" s="2"/>
      <c r="AB817" s="2"/>
      <c r="AC817" s="2"/>
      <c r="AD817" s="2"/>
      <c r="AE817" s="2"/>
    </row>
    <row r="818" ht="15.75" customHeight="1">
      <c r="W818" s="2"/>
      <c r="X818" s="2"/>
      <c r="Y818" s="2"/>
      <c r="Z818" s="2"/>
      <c r="AA818" s="2"/>
      <c r="AB818" s="2"/>
      <c r="AC818" s="2"/>
      <c r="AD818" s="2"/>
      <c r="AE818" s="2"/>
    </row>
    <row r="819" ht="15.75" customHeight="1">
      <c r="W819" s="2"/>
      <c r="X819" s="2"/>
      <c r="Y819" s="2"/>
      <c r="Z819" s="2"/>
      <c r="AA819" s="2"/>
      <c r="AB819" s="2"/>
      <c r="AC819" s="2"/>
      <c r="AD819" s="2"/>
      <c r="AE819" s="2"/>
    </row>
    <row r="820" ht="15.75" customHeight="1">
      <c r="W820" s="2"/>
      <c r="X820" s="2"/>
      <c r="Y820" s="2"/>
      <c r="Z820" s="2"/>
      <c r="AA820" s="2"/>
      <c r="AB820" s="2"/>
      <c r="AC820" s="2"/>
      <c r="AD820" s="2"/>
      <c r="AE820" s="2"/>
    </row>
    <row r="821" ht="15.75" customHeight="1">
      <c r="W821" s="2"/>
      <c r="X821" s="2"/>
      <c r="Y821" s="2"/>
      <c r="Z821" s="2"/>
      <c r="AA821" s="2"/>
      <c r="AB821" s="2"/>
      <c r="AC821" s="2"/>
      <c r="AD821" s="2"/>
      <c r="AE821" s="2"/>
    </row>
    <row r="822" ht="15.75" customHeight="1">
      <c r="W822" s="2"/>
      <c r="X822" s="2"/>
      <c r="Y822" s="2"/>
      <c r="Z822" s="2"/>
      <c r="AA822" s="2"/>
      <c r="AB822" s="2"/>
      <c r="AC822" s="2"/>
      <c r="AD822" s="2"/>
      <c r="AE822" s="2"/>
    </row>
    <row r="823" ht="15.75" customHeight="1">
      <c r="W823" s="2"/>
      <c r="X823" s="2"/>
      <c r="Y823" s="2"/>
      <c r="Z823" s="2"/>
      <c r="AA823" s="2"/>
      <c r="AB823" s="2"/>
      <c r="AC823" s="2"/>
      <c r="AD823" s="2"/>
      <c r="AE823" s="2"/>
    </row>
    <row r="824" ht="15.75" customHeight="1">
      <c r="W824" s="2"/>
      <c r="X824" s="2"/>
      <c r="Y824" s="2"/>
      <c r="Z824" s="2"/>
      <c r="AA824" s="2"/>
      <c r="AB824" s="2"/>
      <c r="AC824" s="2"/>
      <c r="AD824" s="2"/>
      <c r="AE824" s="2"/>
    </row>
    <row r="825" ht="15.75" customHeight="1">
      <c r="W825" s="2"/>
      <c r="X825" s="2"/>
      <c r="Y825" s="2"/>
      <c r="Z825" s="2"/>
      <c r="AA825" s="2"/>
      <c r="AB825" s="2"/>
      <c r="AC825" s="2"/>
      <c r="AD825" s="2"/>
      <c r="AE825" s="2"/>
    </row>
    <row r="826" ht="15.75" customHeight="1">
      <c r="W826" s="2"/>
      <c r="X826" s="2"/>
      <c r="Y826" s="2"/>
      <c r="Z826" s="2"/>
      <c r="AA826" s="2"/>
      <c r="AB826" s="2"/>
      <c r="AC826" s="2"/>
      <c r="AD826" s="2"/>
      <c r="AE826" s="2"/>
    </row>
    <row r="827" ht="15.75" customHeight="1">
      <c r="W827" s="2"/>
      <c r="X827" s="2"/>
      <c r="Y827" s="2"/>
      <c r="Z827" s="2"/>
      <c r="AA827" s="2"/>
      <c r="AB827" s="2"/>
      <c r="AC827" s="2"/>
      <c r="AD827" s="2"/>
      <c r="AE827" s="2"/>
    </row>
    <row r="828" ht="15.75" customHeight="1">
      <c r="W828" s="2"/>
      <c r="X828" s="2"/>
      <c r="Y828" s="2"/>
      <c r="Z828" s="2"/>
      <c r="AA828" s="2"/>
      <c r="AB828" s="2"/>
      <c r="AC828" s="2"/>
      <c r="AD828" s="2"/>
      <c r="AE828" s="2"/>
    </row>
    <row r="829" ht="15.75" customHeight="1">
      <c r="W829" s="2"/>
      <c r="X829" s="2"/>
      <c r="Y829" s="2"/>
      <c r="Z829" s="2"/>
      <c r="AA829" s="2"/>
      <c r="AB829" s="2"/>
      <c r="AC829" s="2"/>
      <c r="AD829" s="2"/>
      <c r="AE829" s="2"/>
    </row>
    <row r="830" ht="15.75" customHeight="1">
      <c r="W830" s="2"/>
      <c r="X830" s="2"/>
      <c r="Y830" s="2"/>
      <c r="Z830" s="2"/>
      <c r="AA830" s="2"/>
      <c r="AB830" s="2"/>
      <c r="AC830" s="2"/>
      <c r="AD830" s="2"/>
      <c r="AE830" s="2"/>
    </row>
    <row r="831" ht="15.75" customHeight="1">
      <c r="W831" s="2"/>
      <c r="X831" s="2"/>
      <c r="Y831" s="2"/>
      <c r="Z831" s="2"/>
      <c r="AA831" s="2"/>
      <c r="AB831" s="2"/>
      <c r="AC831" s="2"/>
      <c r="AD831" s="2"/>
      <c r="AE831" s="2"/>
    </row>
    <row r="832" ht="15.75" customHeight="1">
      <c r="W832" s="2"/>
      <c r="X832" s="2"/>
      <c r="Y832" s="2"/>
      <c r="Z832" s="2"/>
      <c r="AA832" s="2"/>
      <c r="AB832" s="2"/>
      <c r="AC832" s="2"/>
      <c r="AD832" s="2"/>
      <c r="AE832" s="2"/>
    </row>
    <row r="833" ht="15.75" customHeight="1">
      <c r="W833" s="2"/>
      <c r="X833" s="2"/>
      <c r="Y833" s="2"/>
      <c r="Z833" s="2"/>
      <c r="AA833" s="2"/>
      <c r="AB833" s="2"/>
      <c r="AC833" s="2"/>
      <c r="AD833" s="2"/>
      <c r="AE833" s="2"/>
    </row>
    <row r="834" ht="15.75" customHeight="1">
      <c r="W834" s="2"/>
      <c r="X834" s="2"/>
      <c r="Y834" s="2"/>
      <c r="Z834" s="2"/>
      <c r="AA834" s="2"/>
      <c r="AB834" s="2"/>
      <c r="AC834" s="2"/>
      <c r="AD834" s="2"/>
      <c r="AE834" s="2"/>
    </row>
    <row r="835" ht="15.75" customHeight="1">
      <c r="W835" s="2"/>
      <c r="X835" s="2"/>
      <c r="Y835" s="2"/>
      <c r="Z835" s="2"/>
      <c r="AA835" s="2"/>
      <c r="AB835" s="2"/>
      <c r="AC835" s="2"/>
      <c r="AD835" s="2"/>
      <c r="AE835" s="2"/>
    </row>
    <row r="836" ht="15.75" customHeight="1">
      <c r="W836" s="2"/>
      <c r="X836" s="2"/>
      <c r="Y836" s="2"/>
      <c r="Z836" s="2"/>
      <c r="AA836" s="2"/>
      <c r="AB836" s="2"/>
      <c r="AC836" s="2"/>
      <c r="AD836" s="2"/>
      <c r="AE836" s="2"/>
    </row>
    <row r="837" ht="15.75" customHeight="1">
      <c r="W837" s="2"/>
      <c r="X837" s="2"/>
      <c r="Y837" s="2"/>
      <c r="Z837" s="2"/>
      <c r="AA837" s="2"/>
      <c r="AB837" s="2"/>
      <c r="AC837" s="2"/>
      <c r="AD837" s="2"/>
      <c r="AE837" s="2"/>
    </row>
    <row r="838" ht="15.75" customHeight="1">
      <c r="W838" s="2"/>
      <c r="X838" s="2"/>
      <c r="Y838" s="2"/>
      <c r="Z838" s="2"/>
      <c r="AA838" s="2"/>
      <c r="AB838" s="2"/>
      <c r="AC838" s="2"/>
      <c r="AD838" s="2"/>
      <c r="AE838" s="2"/>
    </row>
    <row r="839" ht="15.75" customHeight="1">
      <c r="W839" s="2"/>
      <c r="X839" s="2"/>
      <c r="Y839" s="2"/>
      <c r="Z839" s="2"/>
      <c r="AA839" s="2"/>
      <c r="AB839" s="2"/>
      <c r="AC839" s="2"/>
      <c r="AD839" s="2"/>
      <c r="AE839" s="2"/>
    </row>
    <row r="840" ht="15.75" customHeight="1">
      <c r="W840" s="2"/>
      <c r="X840" s="2"/>
      <c r="Y840" s="2"/>
      <c r="Z840" s="2"/>
      <c r="AA840" s="2"/>
      <c r="AB840" s="2"/>
      <c r="AC840" s="2"/>
      <c r="AD840" s="2"/>
      <c r="AE840" s="2"/>
    </row>
    <row r="841" ht="15.75" customHeight="1">
      <c r="W841" s="2"/>
      <c r="X841" s="2"/>
      <c r="Y841" s="2"/>
      <c r="Z841" s="2"/>
      <c r="AA841" s="2"/>
      <c r="AB841" s="2"/>
      <c r="AC841" s="2"/>
      <c r="AD841" s="2"/>
      <c r="AE841" s="2"/>
    </row>
    <row r="842" ht="15.75" customHeight="1">
      <c r="W842" s="2"/>
      <c r="X842" s="2"/>
      <c r="Y842" s="2"/>
      <c r="Z842" s="2"/>
      <c r="AA842" s="2"/>
      <c r="AB842" s="2"/>
      <c r="AC842" s="2"/>
      <c r="AD842" s="2"/>
      <c r="AE842" s="2"/>
    </row>
    <row r="843" ht="15.75" customHeight="1">
      <c r="W843" s="2"/>
      <c r="X843" s="2"/>
      <c r="Y843" s="2"/>
      <c r="Z843" s="2"/>
      <c r="AA843" s="2"/>
      <c r="AB843" s="2"/>
      <c r="AC843" s="2"/>
      <c r="AD843" s="2"/>
      <c r="AE843" s="2"/>
    </row>
    <row r="844" ht="15.75" customHeight="1">
      <c r="W844" s="2"/>
      <c r="X844" s="2"/>
      <c r="Y844" s="2"/>
      <c r="Z844" s="2"/>
      <c r="AA844" s="2"/>
      <c r="AB844" s="2"/>
      <c r="AC844" s="2"/>
      <c r="AD844" s="2"/>
      <c r="AE844" s="2"/>
    </row>
    <row r="845" ht="15.75" customHeight="1">
      <c r="W845" s="2"/>
      <c r="X845" s="2"/>
      <c r="Y845" s="2"/>
      <c r="Z845" s="2"/>
      <c r="AA845" s="2"/>
      <c r="AB845" s="2"/>
      <c r="AC845" s="2"/>
      <c r="AD845" s="2"/>
      <c r="AE845" s="2"/>
    </row>
    <row r="846" ht="15.75" customHeight="1">
      <c r="W846" s="2"/>
      <c r="X846" s="2"/>
      <c r="Y846" s="2"/>
      <c r="Z846" s="2"/>
      <c r="AA846" s="2"/>
      <c r="AB846" s="2"/>
      <c r="AC846" s="2"/>
      <c r="AD846" s="2"/>
      <c r="AE846" s="2"/>
    </row>
    <row r="847" ht="15.75" customHeight="1">
      <c r="W847" s="2"/>
      <c r="X847" s="2"/>
      <c r="Y847" s="2"/>
      <c r="Z847" s="2"/>
      <c r="AA847" s="2"/>
      <c r="AB847" s="2"/>
      <c r="AC847" s="2"/>
      <c r="AD847" s="2"/>
      <c r="AE847" s="2"/>
    </row>
    <row r="848" ht="15.75" customHeight="1">
      <c r="W848" s="2"/>
      <c r="X848" s="2"/>
      <c r="Y848" s="2"/>
      <c r="Z848" s="2"/>
      <c r="AA848" s="2"/>
      <c r="AB848" s="2"/>
      <c r="AC848" s="2"/>
      <c r="AD848" s="2"/>
      <c r="AE848" s="2"/>
    </row>
    <row r="849" ht="15.75" customHeight="1">
      <c r="W849" s="2"/>
      <c r="X849" s="2"/>
      <c r="Y849" s="2"/>
      <c r="Z849" s="2"/>
      <c r="AA849" s="2"/>
      <c r="AB849" s="2"/>
      <c r="AC849" s="2"/>
      <c r="AD849" s="2"/>
      <c r="AE849" s="2"/>
    </row>
    <row r="850" ht="15.75" customHeight="1">
      <c r="W850" s="2"/>
      <c r="X850" s="2"/>
      <c r="Y850" s="2"/>
      <c r="Z850" s="2"/>
      <c r="AA850" s="2"/>
      <c r="AB850" s="2"/>
      <c r="AC850" s="2"/>
      <c r="AD850" s="2"/>
      <c r="AE850" s="2"/>
    </row>
    <row r="851" ht="15.75" customHeight="1">
      <c r="W851" s="2"/>
      <c r="X851" s="2"/>
      <c r="Y851" s="2"/>
      <c r="Z851" s="2"/>
      <c r="AA851" s="2"/>
      <c r="AB851" s="2"/>
      <c r="AC851" s="2"/>
      <c r="AD851" s="2"/>
      <c r="AE851" s="2"/>
    </row>
    <row r="852" ht="15.75" customHeight="1">
      <c r="W852" s="2"/>
      <c r="X852" s="2"/>
      <c r="Y852" s="2"/>
      <c r="Z852" s="2"/>
      <c r="AA852" s="2"/>
      <c r="AB852" s="2"/>
      <c r="AC852" s="2"/>
      <c r="AD852" s="2"/>
      <c r="AE852" s="2"/>
    </row>
    <row r="853" ht="15.75" customHeight="1">
      <c r="W853" s="2"/>
      <c r="X853" s="2"/>
      <c r="Y853" s="2"/>
      <c r="Z853" s="2"/>
      <c r="AA853" s="2"/>
      <c r="AB853" s="2"/>
      <c r="AC853" s="2"/>
      <c r="AD853" s="2"/>
      <c r="AE853" s="2"/>
    </row>
    <row r="854" ht="15.75" customHeight="1">
      <c r="W854" s="2"/>
      <c r="X854" s="2"/>
      <c r="Y854" s="2"/>
      <c r="Z854" s="2"/>
      <c r="AA854" s="2"/>
      <c r="AB854" s="2"/>
      <c r="AC854" s="2"/>
      <c r="AD854" s="2"/>
      <c r="AE854" s="2"/>
    </row>
    <row r="855" ht="15.75" customHeight="1">
      <c r="W855" s="2"/>
      <c r="X855" s="2"/>
      <c r="Y855" s="2"/>
      <c r="Z855" s="2"/>
      <c r="AA855" s="2"/>
      <c r="AB855" s="2"/>
      <c r="AC855" s="2"/>
      <c r="AD855" s="2"/>
      <c r="AE855" s="2"/>
    </row>
    <row r="856" ht="15.75" customHeight="1">
      <c r="W856" s="2"/>
      <c r="X856" s="2"/>
      <c r="Y856" s="2"/>
      <c r="Z856" s="2"/>
      <c r="AA856" s="2"/>
      <c r="AB856" s="2"/>
      <c r="AC856" s="2"/>
      <c r="AD856" s="2"/>
      <c r="AE856" s="2"/>
    </row>
    <row r="857" ht="15.75" customHeight="1">
      <c r="W857" s="2"/>
      <c r="X857" s="2"/>
      <c r="Y857" s="2"/>
      <c r="Z857" s="2"/>
      <c r="AA857" s="2"/>
      <c r="AB857" s="2"/>
      <c r="AC857" s="2"/>
      <c r="AD857" s="2"/>
      <c r="AE857" s="2"/>
    </row>
    <row r="858" ht="15.75" customHeight="1">
      <c r="W858" s="2"/>
      <c r="X858" s="2"/>
      <c r="Y858" s="2"/>
      <c r="Z858" s="2"/>
      <c r="AA858" s="2"/>
      <c r="AB858" s="2"/>
      <c r="AC858" s="2"/>
      <c r="AD858" s="2"/>
      <c r="AE858" s="2"/>
    </row>
    <row r="859" ht="15.75" customHeight="1">
      <c r="W859" s="2"/>
      <c r="X859" s="2"/>
      <c r="Y859" s="2"/>
      <c r="Z859" s="2"/>
      <c r="AA859" s="2"/>
      <c r="AB859" s="2"/>
      <c r="AC859" s="2"/>
      <c r="AD859" s="2"/>
      <c r="AE859" s="2"/>
    </row>
    <row r="860" ht="15.75" customHeight="1">
      <c r="W860" s="2"/>
      <c r="X860" s="2"/>
      <c r="Y860" s="2"/>
      <c r="Z860" s="2"/>
      <c r="AA860" s="2"/>
      <c r="AB860" s="2"/>
      <c r="AC860" s="2"/>
      <c r="AD860" s="2"/>
      <c r="AE860" s="2"/>
    </row>
    <row r="861" ht="15.75" customHeight="1">
      <c r="W861" s="2"/>
      <c r="X861" s="2"/>
      <c r="Y861" s="2"/>
      <c r="Z861" s="2"/>
      <c r="AA861" s="2"/>
      <c r="AB861" s="2"/>
      <c r="AC861" s="2"/>
      <c r="AD861" s="2"/>
      <c r="AE861" s="2"/>
    </row>
    <row r="862" ht="15.75" customHeight="1">
      <c r="W862" s="2"/>
      <c r="X862" s="2"/>
      <c r="Y862" s="2"/>
      <c r="Z862" s="2"/>
      <c r="AA862" s="2"/>
      <c r="AB862" s="2"/>
      <c r="AC862" s="2"/>
      <c r="AD862" s="2"/>
      <c r="AE862" s="2"/>
    </row>
    <row r="863" ht="15.75" customHeight="1">
      <c r="W863" s="2"/>
      <c r="X863" s="2"/>
      <c r="Y863" s="2"/>
      <c r="Z863" s="2"/>
      <c r="AA863" s="2"/>
      <c r="AB863" s="2"/>
      <c r="AC863" s="2"/>
      <c r="AD863" s="2"/>
      <c r="AE863" s="2"/>
    </row>
    <row r="864" ht="15.75" customHeight="1">
      <c r="W864" s="2"/>
      <c r="X864" s="2"/>
      <c r="Y864" s="2"/>
      <c r="Z864" s="2"/>
      <c r="AA864" s="2"/>
      <c r="AB864" s="2"/>
      <c r="AC864" s="2"/>
      <c r="AD864" s="2"/>
      <c r="AE864" s="2"/>
    </row>
    <row r="865" ht="15.75" customHeight="1">
      <c r="W865" s="2"/>
      <c r="X865" s="2"/>
      <c r="Y865" s="2"/>
      <c r="Z865" s="2"/>
      <c r="AA865" s="2"/>
      <c r="AB865" s="2"/>
      <c r="AC865" s="2"/>
      <c r="AD865" s="2"/>
      <c r="AE865" s="2"/>
    </row>
    <row r="866" ht="15.75" customHeight="1">
      <c r="W866" s="2"/>
      <c r="X866" s="2"/>
      <c r="Y866" s="2"/>
      <c r="Z866" s="2"/>
      <c r="AA866" s="2"/>
      <c r="AB866" s="2"/>
      <c r="AC866" s="2"/>
      <c r="AD866" s="2"/>
      <c r="AE866" s="2"/>
    </row>
    <row r="867" ht="15.75" customHeight="1">
      <c r="W867" s="2"/>
      <c r="X867" s="2"/>
      <c r="Y867" s="2"/>
      <c r="Z867" s="2"/>
      <c r="AA867" s="2"/>
      <c r="AB867" s="2"/>
      <c r="AC867" s="2"/>
      <c r="AD867" s="2"/>
      <c r="AE867" s="2"/>
    </row>
    <row r="868" ht="15.75" customHeight="1">
      <c r="W868" s="2"/>
      <c r="X868" s="2"/>
      <c r="Y868" s="2"/>
      <c r="Z868" s="2"/>
      <c r="AA868" s="2"/>
      <c r="AB868" s="2"/>
      <c r="AC868" s="2"/>
      <c r="AD868" s="2"/>
      <c r="AE868" s="2"/>
    </row>
    <row r="869" ht="15.75" customHeight="1">
      <c r="W869" s="2"/>
      <c r="X869" s="2"/>
      <c r="Y869" s="2"/>
      <c r="Z869" s="2"/>
      <c r="AA869" s="2"/>
      <c r="AB869" s="2"/>
      <c r="AC869" s="2"/>
      <c r="AD869" s="2"/>
      <c r="AE869" s="2"/>
    </row>
    <row r="870" ht="15.75" customHeight="1">
      <c r="W870" s="2"/>
      <c r="X870" s="2"/>
      <c r="Y870" s="2"/>
      <c r="Z870" s="2"/>
      <c r="AA870" s="2"/>
      <c r="AB870" s="2"/>
      <c r="AC870" s="2"/>
      <c r="AD870" s="2"/>
      <c r="AE870" s="2"/>
    </row>
    <row r="871" ht="15.75" customHeight="1">
      <c r="W871" s="2"/>
      <c r="X871" s="2"/>
      <c r="Y871" s="2"/>
      <c r="Z871" s="2"/>
      <c r="AA871" s="2"/>
      <c r="AB871" s="2"/>
      <c r="AC871" s="2"/>
      <c r="AD871" s="2"/>
      <c r="AE871" s="2"/>
    </row>
    <row r="872" ht="15.75" customHeight="1">
      <c r="W872" s="2"/>
      <c r="X872" s="2"/>
      <c r="Y872" s="2"/>
      <c r="Z872" s="2"/>
      <c r="AA872" s="2"/>
      <c r="AB872" s="2"/>
      <c r="AC872" s="2"/>
      <c r="AD872" s="2"/>
      <c r="AE872" s="2"/>
    </row>
    <row r="873" ht="15.75" customHeight="1">
      <c r="W873" s="2"/>
      <c r="X873" s="2"/>
      <c r="Y873" s="2"/>
      <c r="Z873" s="2"/>
      <c r="AA873" s="2"/>
      <c r="AB873" s="2"/>
      <c r="AC873" s="2"/>
      <c r="AD873" s="2"/>
      <c r="AE873" s="2"/>
    </row>
    <row r="874" ht="15.75" customHeight="1">
      <c r="W874" s="2"/>
      <c r="X874" s="2"/>
      <c r="Y874" s="2"/>
      <c r="Z874" s="2"/>
      <c r="AA874" s="2"/>
      <c r="AB874" s="2"/>
      <c r="AC874" s="2"/>
      <c r="AD874" s="2"/>
      <c r="AE874" s="2"/>
    </row>
    <row r="875" ht="15.75" customHeight="1">
      <c r="W875" s="2"/>
      <c r="X875" s="2"/>
      <c r="Y875" s="2"/>
      <c r="Z875" s="2"/>
      <c r="AA875" s="2"/>
      <c r="AB875" s="2"/>
      <c r="AC875" s="2"/>
      <c r="AD875" s="2"/>
      <c r="AE875" s="2"/>
    </row>
    <row r="876" ht="15.75" customHeight="1">
      <c r="W876" s="2"/>
      <c r="X876" s="2"/>
      <c r="Y876" s="2"/>
      <c r="Z876" s="2"/>
      <c r="AA876" s="2"/>
      <c r="AB876" s="2"/>
      <c r="AC876" s="2"/>
      <c r="AD876" s="2"/>
      <c r="AE876" s="2"/>
    </row>
    <row r="877" ht="15.75" customHeight="1">
      <c r="W877" s="2"/>
      <c r="X877" s="2"/>
      <c r="Y877" s="2"/>
      <c r="Z877" s="2"/>
      <c r="AA877" s="2"/>
      <c r="AB877" s="2"/>
      <c r="AC877" s="2"/>
      <c r="AD877" s="2"/>
      <c r="AE877" s="2"/>
    </row>
    <row r="878" ht="15.75" customHeight="1">
      <c r="W878" s="2"/>
      <c r="X878" s="2"/>
      <c r="Y878" s="2"/>
      <c r="Z878" s="2"/>
      <c r="AA878" s="2"/>
      <c r="AB878" s="2"/>
      <c r="AC878" s="2"/>
      <c r="AD878" s="2"/>
      <c r="AE878" s="2"/>
    </row>
    <row r="879" ht="15.75" customHeight="1">
      <c r="W879" s="2"/>
      <c r="X879" s="2"/>
      <c r="Y879" s="2"/>
      <c r="Z879" s="2"/>
      <c r="AA879" s="2"/>
      <c r="AB879" s="2"/>
      <c r="AC879" s="2"/>
      <c r="AD879" s="2"/>
      <c r="AE879" s="2"/>
    </row>
    <row r="880" ht="15.75" customHeight="1">
      <c r="W880" s="2"/>
      <c r="X880" s="2"/>
      <c r="Y880" s="2"/>
      <c r="Z880" s="2"/>
      <c r="AA880" s="2"/>
      <c r="AB880" s="2"/>
      <c r="AC880" s="2"/>
      <c r="AD880" s="2"/>
      <c r="AE880" s="2"/>
    </row>
    <row r="881" ht="15.75" customHeight="1">
      <c r="W881" s="2"/>
      <c r="X881" s="2"/>
      <c r="Y881" s="2"/>
      <c r="Z881" s="2"/>
      <c r="AA881" s="2"/>
      <c r="AB881" s="2"/>
      <c r="AC881" s="2"/>
      <c r="AD881" s="2"/>
      <c r="AE881" s="2"/>
    </row>
    <row r="882" ht="15.75" customHeight="1">
      <c r="W882" s="2"/>
      <c r="X882" s="2"/>
      <c r="Y882" s="2"/>
      <c r="Z882" s="2"/>
      <c r="AA882" s="2"/>
      <c r="AB882" s="2"/>
      <c r="AC882" s="2"/>
      <c r="AD882" s="2"/>
      <c r="AE882" s="2"/>
    </row>
    <row r="883" ht="15.75" customHeight="1">
      <c r="W883" s="2"/>
      <c r="X883" s="2"/>
      <c r="Y883" s="2"/>
      <c r="Z883" s="2"/>
      <c r="AA883" s="2"/>
      <c r="AB883" s="2"/>
      <c r="AC883" s="2"/>
      <c r="AD883" s="2"/>
      <c r="AE883" s="2"/>
    </row>
    <row r="884" ht="15.75" customHeight="1">
      <c r="W884" s="2"/>
      <c r="X884" s="2"/>
      <c r="Y884" s="2"/>
      <c r="Z884" s="2"/>
      <c r="AA884" s="2"/>
      <c r="AB884" s="2"/>
      <c r="AC884" s="2"/>
      <c r="AD884" s="2"/>
      <c r="AE884" s="2"/>
    </row>
    <row r="885" ht="15.75" customHeight="1">
      <c r="W885" s="2"/>
      <c r="X885" s="2"/>
      <c r="Y885" s="2"/>
      <c r="Z885" s="2"/>
      <c r="AA885" s="2"/>
      <c r="AB885" s="2"/>
      <c r="AC885" s="2"/>
      <c r="AD885" s="2"/>
      <c r="AE885" s="2"/>
    </row>
    <row r="886" ht="15.75" customHeight="1">
      <c r="W886" s="2"/>
      <c r="X886" s="2"/>
      <c r="Y886" s="2"/>
      <c r="Z886" s="2"/>
      <c r="AA886" s="2"/>
      <c r="AB886" s="2"/>
      <c r="AC886" s="2"/>
      <c r="AD886" s="2"/>
      <c r="AE886" s="2"/>
    </row>
    <row r="887" ht="15.75" customHeight="1">
      <c r="W887" s="2"/>
      <c r="X887" s="2"/>
      <c r="Y887" s="2"/>
      <c r="Z887" s="2"/>
      <c r="AA887" s="2"/>
      <c r="AB887" s="2"/>
      <c r="AC887" s="2"/>
      <c r="AD887" s="2"/>
      <c r="AE887" s="2"/>
    </row>
    <row r="888" ht="15.75" customHeight="1">
      <c r="W888" s="2"/>
      <c r="X888" s="2"/>
      <c r="Y888" s="2"/>
      <c r="Z888" s="2"/>
      <c r="AA888" s="2"/>
      <c r="AB888" s="2"/>
      <c r="AC888" s="2"/>
      <c r="AD888" s="2"/>
      <c r="AE888" s="2"/>
    </row>
    <row r="889" ht="15.75" customHeight="1">
      <c r="W889" s="2"/>
      <c r="X889" s="2"/>
      <c r="Y889" s="2"/>
      <c r="Z889" s="2"/>
      <c r="AA889" s="2"/>
      <c r="AB889" s="2"/>
      <c r="AC889" s="2"/>
      <c r="AD889" s="2"/>
      <c r="AE889" s="2"/>
    </row>
    <row r="890" ht="15.75" customHeight="1">
      <c r="W890" s="2"/>
      <c r="X890" s="2"/>
      <c r="Y890" s="2"/>
      <c r="Z890" s="2"/>
      <c r="AA890" s="2"/>
      <c r="AB890" s="2"/>
      <c r="AC890" s="2"/>
      <c r="AD890" s="2"/>
      <c r="AE890" s="2"/>
    </row>
    <row r="891" ht="15.75" customHeight="1">
      <c r="W891" s="2"/>
      <c r="X891" s="2"/>
      <c r="Y891" s="2"/>
      <c r="Z891" s="2"/>
      <c r="AA891" s="2"/>
      <c r="AB891" s="2"/>
      <c r="AC891" s="2"/>
      <c r="AD891" s="2"/>
      <c r="AE891" s="2"/>
    </row>
    <row r="892" ht="15.75" customHeight="1">
      <c r="W892" s="2"/>
      <c r="X892" s="2"/>
      <c r="Y892" s="2"/>
      <c r="Z892" s="2"/>
      <c r="AA892" s="2"/>
      <c r="AB892" s="2"/>
      <c r="AC892" s="2"/>
      <c r="AD892" s="2"/>
      <c r="AE892" s="2"/>
    </row>
    <row r="893" ht="15.75" customHeight="1">
      <c r="W893" s="2"/>
      <c r="X893" s="2"/>
      <c r="Y893" s="2"/>
      <c r="Z893" s="2"/>
      <c r="AA893" s="2"/>
      <c r="AB893" s="2"/>
      <c r="AC893" s="2"/>
      <c r="AD893" s="2"/>
      <c r="AE893" s="2"/>
    </row>
    <row r="894" ht="15.75" customHeight="1">
      <c r="W894" s="2"/>
      <c r="X894" s="2"/>
      <c r="Y894" s="2"/>
      <c r="Z894" s="2"/>
      <c r="AA894" s="2"/>
      <c r="AB894" s="2"/>
      <c r="AC894" s="2"/>
      <c r="AD894" s="2"/>
      <c r="AE894" s="2"/>
    </row>
    <row r="895" ht="15.75" customHeight="1">
      <c r="W895" s="2"/>
      <c r="X895" s="2"/>
      <c r="Y895" s="2"/>
      <c r="Z895" s="2"/>
      <c r="AA895" s="2"/>
      <c r="AB895" s="2"/>
      <c r="AC895" s="2"/>
      <c r="AD895" s="2"/>
      <c r="AE895" s="2"/>
    </row>
    <row r="896" ht="15.75" customHeight="1">
      <c r="W896" s="2"/>
      <c r="X896" s="2"/>
      <c r="Y896" s="2"/>
      <c r="Z896" s="2"/>
      <c r="AA896" s="2"/>
      <c r="AB896" s="2"/>
      <c r="AC896" s="2"/>
      <c r="AD896" s="2"/>
      <c r="AE896" s="2"/>
    </row>
    <row r="897" ht="15.75" customHeight="1">
      <c r="W897" s="2"/>
      <c r="X897" s="2"/>
      <c r="Y897" s="2"/>
      <c r="Z897" s="2"/>
      <c r="AA897" s="2"/>
      <c r="AB897" s="2"/>
      <c r="AC897" s="2"/>
      <c r="AD897" s="2"/>
      <c r="AE897" s="2"/>
    </row>
    <row r="898" ht="15.75" customHeight="1">
      <c r="W898" s="2"/>
      <c r="X898" s="2"/>
      <c r="Y898" s="2"/>
      <c r="Z898" s="2"/>
      <c r="AA898" s="2"/>
      <c r="AB898" s="2"/>
      <c r="AC898" s="2"/>
      <c r="AD898" s="2"/>
      <c r="AE898" s="2"/>
    </row>
    <row r="899" ht="15.75" customHeight="1">
      <c r="W899" s="2"/>
      <c r="X899" s="2"/>
      <c r="Y899" s="2"/>
      <c r="Z899" s="2"/>
      <c r="AA899" s="2"/>
      <c r="AB899" s="2"/>
      <c r="AC899" s="2"/>
      <c r="AD899" s="2"/>
      <c r="AE899" s="2"/>
    </row>
    <row r="900" ht="15.75" customHeight="1">
      <c r="W900" s="2"/>
      <c r="X900" s="2"/>
      <c r="Y900" s="2"/>
      <c r="Z900" s="2"/>
      <c r="AA900" s="2"/>
      <c r="AB900" s="2"/>
      <c r="AC900" s="2"/>
      <c r="AD900" s="2"/>
      <c r="AE900" s="2"/>
    </row>
    <row r="901" ht="15.75" customHeight="1">
      <c r="W901" s="2"/>
      <c r="X901" s="2"/>
      <c r="Y901" s="2"/>
      <c r="Z901" s="2"/>
      <c r="AA901" s="2"/>
      <c r="AB901" s="2"/>
      <c r="AC901" s="2"/>
      <c r="AD901" s="2"/>
      <c r="AE901" s="2"/>
    </row>
    <row r="902" ht="15.75" customHeight="1">
      <c r="W902" s="2"/>
      <c r="X902" s="2"/>
      <c r="Y902" s="2"/>
      <c r="Z902" s="2"/>
      <c r="AA902" s="2"/>
      <c r="AB902" s="2"/>
      <c r="AC902" s="2"/>
      <c r="AD902" s="2"/>
      <c r="AE902" s="2"/>
    </row>
    <row r="903" ht="15.75" customHeight="1">
      <c r="W903" s="2"/>
      <c r="X903" s="2"/>
      <c r="Y903" s="2"/>
      <c r="Z903" s="2"/>
      <c r="AA903" s="2"/>
      <c r="AB903" s="2"/>
      <c r="AC903" s="2"/>
      <c r="AD903" s="2"/>
      <c r="AE903" s="2"/>
    </row>
    <row r="904" ht="15.75" customHeight="1">
      <c r="W904" s="2"/>
      <c r="X904" s="2"/>
      <c r="Y904" s="2"/>
      <c r="Z904" s="2"/>
      <c r="AA904" s="2"/>
      <c r="AB904" s="2"/>
      <c r="AC904" s="2"/>
      <c r="AD904" s="2"/>
      <c r="AE904" s="2"/>
    </row>
    <row r="905" ht="15.75" customHeight="1">
      <c r="W905" s="2"/>
      <c r="X905" s="2"/>
      <c r="Y905" s="2"/>
      <c r="Z905" s="2"/>
      <c r="AA905" s="2"/>
      <c r="AB905" s="2"/>
      <c r="AC905" s="2"/>
      <c r="AD905" s="2"/>
      <c r="AE905" s="2"/>
    </row>
    <row r="906" ht="15.75" customHeight="1">
      <c r="W906" s="2"/>
      <c r="X906" s="2"/>
      <c r="Y906" s="2"/>
      <c r="Z906" s="2"/>
      <c r="AA906" s="2"/>
      <c r="AB906" s="2"/>
      <c r="AC906" s="2"/>
      <c r="AD906" s="2"/>
      <c r="AE906" s="2"/>
    </row>
    <row r="907" ht="15.75" customHeight="1">
      <c r="W907" s="2"/>
      <c r="X907" s="2"/>
      <c r="Y907" s="2"/>
      <c r="Z907" s="2"/>
      <c r="AA907" s="2"/>
      <c r="AB907" s="2"/>
      <c r="AC907" s="2"/>
      <c r="AD907" s="2"/>
      <c r="AE907" s="2"/>
    </row>
    <row r="908" ht="15.75" customHeight="1">
      <c r="W908" s="2"/>
      <c r="X908" s="2"/>
      <c r="Y908" s="2"/>
      <c r="Z908" s="2"/>
      <c r="AA908" s="2"/>
      <c r="AB908" s="2"/>
      <c r="AC908" s="2"/>
      <c r="AD908" s="2"/>
      <c r="AE908" s="2"/>
    </row>
    <row r="909" ht="15.75" customHeight="1">
      <c r="W909" s="2"/>
      <c r="X909" s="2"/>
      <c r="Y909" s="2"/>
      <c r="Z909" s="2"/>
      <c r="AA909" s="2"/>
      <c r="AB909" s="2"/>
      <c r="AC909" s="2"/>
      <c r="AD909" s="2"/>
      <c r="AE909" s="2"/>
    </row>
    <row r="910" ht="15.75" customHeight="1">
      <c r="W910" s="2"/>
      <c r="X910" s="2"/>
      <c r="Y910" s="2"/>
      <c r="Z910" s="2"/>
      <c r="AA910" s="2"/>
      <c r="AB910" s="2"/>
      <c r="AC910" s="2"/>
      <c r="AD910" s="2"/>
      <c r="AE910" s="2"/>
    </row>
    <row r="911" ht="15.75" customHeight="1">
      <c r="W911" s="2"/>
      <c r="X911" s="2"/>
      <c r="Y911" s="2"/>
      <c r="Z911" s="2"/>
      <c r="AA911" s="2"/>
      <c r="AB911" s="2"/>
      <c r="AC911" s="2"/>
      <c r="AD911" s="2"/>
      <c r="AE911" s="2"/>
    </row>
    <row r="912" ht="15.75" customHeight="1">
      <c r="W912" s="2"/>
      <c r="X912" s="2"/>
      <c r="Y912" s="2"/>
      <c r="Z912" s="2"/>
      <c r="AA912" s="2"/>
      <c r="AB912" s="2"/>
      <c r="AC912" s="2"/>
      <c r="AD912" s="2"/>
      <c r="AE912" s="2"/>
    </row>
    <row r="913" ht="15.75" customHeight="1">
      <c r="W913" s="2"/>
      <c r="X913" s="2"/>
      <c r="Y913" s="2"/>
      <c r="Z913" s="2"/>
      <c r="AA913" s="2"/>
      <c r="AB913" s="2"/>
      <c r="AC913" s="2"/>
      <c r="AD913" s="2"/>
      <c r="AE913" s="2"/>
    </row>
    <row r="914" ht="15.75" customHeight="1">
      <c r="W914" s="2"/>
      <c r="X914" s="2"/>
      <c r="Y914" s="2"/>
      <c r="Z914" s="2"/>
      <c r="AA914" s="2"/>
      <c r="AB914" s="2"/>
      <c r="AC914" s="2"/>
      <c r="AD914" s="2"/>
      <c r="AE914" s="2"/>
    </row>
    <row r="915" ht="15.75" customHeight="1">
      <c r="W915" s="2"/>
      <c r="X915" s="2"/>
      <c r="Y915" s="2"/>
      <c r="Z915" s="2"/>
      <c r="AA915" s="2"/>
      <c r="AB915" s="2"/>
      <c r="AC915" s="2"/>
      <c r="AD915" s="2"/>
      <c r="AE915" s="2"/>
    </row>
    <row r="916" ht="15.75" customHeight="1">
      <c r="W916" s="2"/>
      <c r="X916" s="2"/>
      <c r="Y916" s="2"/>
      <c r="Z916" s="2"/>
      <c r="AA916" s="2"/>
      <c r="AB916" s="2"/>
      <c r="AC916" s="2"/>
      <c r="AD916" s="2"/>
      <c r="AE916" s="2"/>
    </row>
    <row r="917" ht="15.75" customHeight="1">
      <c r="W917" s="2"/>
      <c r="X917" s="2"/>
      <c r="Y917" s="2"/>
      <c r="Z917" s="2"/>
      <c r="AA917" s="2"/>
      <c r="AB917" s="2"/>
      <c r="AC917" s="2"/>
      <c r="AD917" s="2"/>
      <c r="AE917" s="2"/>
    </row>
    <row r="918" ht="15.75" customHeight="1">
      <c r="W918" s="2"/>
      <c r="X918" s="2"/>
      <c r="Y918" s="2"/>
      <c r="Z918" s="2"/>
      <c r="AA918" s="2"/>
      <c r="AB918" s="2"/>
      <c r="AC918" s="2"/>
      <c r="AD918" s="2"/>
      <c r="AE918" s="2"/>
    </row>
    <row r="919" ht="15.75" customHeight="1">
      <c r="W919" s="2"/>
      <c r="X919" s="2"/>
      <c r="Y919" s="2"/>
      <c r="Z919" s="2"/>
      <c r="AA919" s="2"/>
      <c r="AB919" s="2"/>
      <c r="AC919" s="2"/>
      <c r="AD919" s="2"/>
      <c r="AE919" s="2"/>
    </row>
    <row r="920" ht="15.75" customHeight="1">
      <c r="W920" s="2"/>
      <c r="X920" s="2"/>
      <c r="Y920" s="2"/>
      <c r="Z920" s="2"/>
      <c r="AA920" s="2"/>
      <c r="AB920" s="2"/>
      <c r="AC920" s="2"/>
      <c r="AD920" s="2"/>
      <c r="AE920" s="2"/>
    </row>
    <row r="921" ht="15.75" customHeight="1">
      <c r="W921" s="2"/>
      <c r="X921" s="2"/>
      <c r="Y921" s="2"/>
      <c r="Z921" s="2"/>
      <c r="AA921" s="2"/>
      <c r="AB921" s="2"/>
      <c r="AC921" s="2"/>
      <c r="AD921" s="2"/>
      <c r="AE921" s="2"/>
    </row>
    <row r="922" ht="15.75" customHeight="1">
      <c r="W922" s="2"/>
      <c r="X922" s="2"/>
      <c r="Y922" s="2"/>
      <c r="Z922" s="2"/>
      <c r="AA922" s="2"/>
      <c r="AB922" s="2"/>
      <c r="AC922" s="2"/>
      <c r="AD922" s="2"/>
      <c r="AE922" s="2"/>
    </row>
    <row r="923" ht="15.75" customHeight="1">
      <c r="W923" s="2"/>
      <c r="X923" s="2"/>
      <c r="Y923" s="2"/>
      <c r="Z923" s="2"/>
      <c r="AA923" s="2"/>
      <c r="AB923" s="2"/>
      <c r="AC923" s="2"/>
      <c r="AD923" s="2"/>
      <c r="AE923" s="2"/>
    </row>
    <row r="924" ht="15.75" customHeight="1">
      <c r="W924" s="2"/>
      <c r="X924" s="2"/>
      <c r="Y924" s="2"/>
      <c r="Z924" s="2"/>
      <c r="AA924" s="2"/>
      <c r="AB924" s="2"/>
      <c r="AC924" s="2"/>
      <c r="AD924" s="2"/>
      <c r="AE924" s="2"/>
    </row>
    <row r="925" ht="15.75" customHeight="1">
      <c r="W925" s="2"/>
      <c r="X925" s="2"/>
      <c r="Y925" s="2"/>
      <c r="Z925" s="2"/>
      <c r="AA925" s="2"/>
      <c r="AB925" s="2"/>
      <c r="AC925" s="2"/>
      <c r="AD925" s="2"/>
      <c r="AE925" s="2"/>
    </row>
    <row r="926" ht="15.75" customHeight="1">
      <c r="W926" s="2"/>
      <c r="X926" s="2"/>
      <c r="Y926" s="2"/>
      <c r="Z926" s="2"/>
      <c r="AA926" s="2"/>
      <c r="AB926" s="2"/>
      <c r="AC926" s="2"/>
      <c r="AD926" s="2"/>
      <c r="AE926" s="2"/>
    </row>
    <row r="927" ht="15.75" customHeight="1">
      <c r="W927" s="2"/>
      <c r="X927" s="2"/>
      <c r="Y927" s="2"/>
      <c r="Z927" s="2"/>
      <c r="AA927" s="2"/>
      <c r="AB927" s="2"/>
      <c r="AC927" s="2"/>
      <c r="AD927" s="2"/>
      <c r="AE927" s="2"/>
    </row>
    <row r="928" ht="15.75" customHeight="1">
      <c r="W928" s="2"/>
      <c r="X928" s="2"/>
      <c r="Y928" s="2"/>
      <c r="Z928" s="2"/>
      <c r="AA928" s="2"/>
      <c r="AB928" s="2"/>
      <c r="AC928" s="2"/>
      <c r="AD928" s="2"/>
      <c r="AE928" s="2"/>
    </row>
    <row r="929" ht="15.75" customHeight="1">
      <c r="W929" s="2"/>
      <c r="X929" s="2"/>
      <c r="Y929" s="2"/>
      <c r="Z929" s="2"/>
      <c r="AA929" s="2"/>
      <c r="AB929" s="2"/>
      <c r="AC929" s="2"/>
      <c r="AD929" s="2"/>
      <c r="AE929" s="2"/>
    </row>
    <row r="930" ht="15.75" customHeight="1">
      <c r="W930" s="2"/>
      <c r="X930" s="2"/>
      <c r="Y930" s="2"/>
      <c r="Z930" s="2"/>
      <c r="AA930" s="2"/>
      <c r="AB930" s="2"/>
      <c r="AC930" s="2"/>
      <c r="AD930" s="2"/>
      <c r="AE930" s="2"/>
    </row>
    <row r="931" ht="15.75" customHeight="1">
      <c r="W931" s="2"/>
      <c r="X931" s="2"/>
      <c r="Y931" s="2"/>
      <c r="Z931" s="2"/>
      <c r="AA931" s="2"/>
      <c r="AB931" s="2"/>
      <c r="AC931" s="2"/>
      <c r="AD931" s="2"/>
      <c r="AE931" s="2"/>
    </row>
    <row r="932" ht="15.75" customHeight="1">
      <c r="W932" s="2"/>
      <c r="X932" s="2"/>
      <c r="Y932" s="2"/>
      <c r="Z932" s="2"/>
      <c r="AA932" s="2"/>
      <c r="AB932" s="2"/>
      <c r="AC932" s="2"/>
      <c r="AD932" s="2"/>
      <c r="AE932" s="2"/>
    </row>
    <row r="933" ht="15.75" customHeight="1">
      <c r="W933" s="2"/>
      <c r="X933" s="2"/>
      <c r="Y933" s="2"/>
      <c r="Z933" s="2"/>
      <c r="AA933" s="2"/>
      <c r="AB933" s="2"/>
      <c r="AC933" s="2"/>
      <c r="AD933" s="2"/>
      <c r="AE933" s="2"/>
    </row>
    <row r="934" ht="15.75" customHeight="1">
      <c r="W934" s="2"/>
      <c r="X934" s="2"/>
      <c r="Y934" s="2"/>
      <c r="Z934" s="2"/>
      <c r="AA934" s="2"/>
      <c r="AB934" s="2"/>
      <c r="AC934" s="2"/>
      <c r="AD934" s="2"/>
      <c r="AE934" s="2"/>
    </row>
    <row r="935" ht="15.75" customHeight="1">
      <c r="W935" s="2"/>
      <c r="X935" s="2"/>
      <c r="Y935" s="2"/>
      <c r="Z935" s="2"/>
      <c r="AA935" s="2"/>
      <c r="AB935" s="2"/>
      <c r="AC935" s="2"/>
      <c r="AD935" s="2"/>
      <c r="AE935" s="2"/>
    </row>
    <row r="936" ht="15.75" customHeight="1">
      <c r="W936" s="2"/>
      <c r="X936" s="2"/>
      <c r="Y936" s="2"/>
      <c r="Z936" s="2"/>
      <c r="AA936" s="2"/>
      <c r="AB936" s="2"/>
      <c r="AC936" s="2"/>
      <c r="AD936" s="2"/>
      <c r="AE936" s="2"/>
    </row>
    <row r="937" ht="15.75" customHeight="1">
      <c r="W937" s="2"/>
      <c r="X937" s="2"/>
      <c r="Y937" s="2"/>
      <c r="Z937" s="2"/>
      <c r="AA937" s="2"/>
      <c r="AB937" s="2"/>
      <c r="AC937" s="2"/>
      <c r="AD937" s="2"/>
      <c r="AE937" s="2"/>
    </row>
    <row r="938" ht="15.75" customHeight="1">
      <c r="W938" s="2"/>
      <c r="X938" s="2"/>
      <c r="Y938" s="2"/>
      <c r="Z938" s="2"/>
      <c r="AA938" s="2"/>
      <c r="AB938" s="2"/>
      <c r="AC938" s="2"/>
      <c r="AD938" s="2"/>
      <c r="AE938" s="2"/>
    </row>
    <row r="939" ht="15.75" customHeight="1">
      <c r="W939" s="2"/>
      <c r="X939" s="2"/>
      <c r="Y939" s="2"/>
      <c r="Z939" s="2"/>
      <c r="AA939" s="2"/>
      <c r="AB939" s="2"/>
      <c r="AC939" s="2"/>
      <c r="AD939" s="2"/>
      <c r="AE939" s="2"/>
    </row>
    <row r="940" ht="15.75" customHeight="1">
      <c r="W940" s="2"/>
      <c r="X940" s="2"/>
      <c r="Y940" s="2"/>
      <c r="Z940" s="2"/>
      <c r="AA940" s="2"/>
      <c r="AB940" s="2"/>
      <c r="AC940" s="2"/>
      <c r="AD940" s="2"/>
      <c r="AE940" s="2"/>
    </row>
    <row r="941" ht="15.75" customHeight="1">
      <c r="W941" s="2"/>
      <c r="X941" s="2"/>
      <c r="Y941" s="2"/>
      <c r="Z941" s="2"/>
      <c r="AA941" s="2"/>
      <c r="AB941" s="2"/>
      <c r="AC941" s="2"/>
      <c r="AD941" s="2"/>
      <c r="AE941" s="2"/>
    </row>
    <row r="942" ht="15.75" customHeight="1">
      <c r="W942" s="2"/>
      <c r="X942" s="2"/>
      <c r="Y942" s="2"/>
      <c r="Z942" s="2"/>
      <c r="AA942" s="2"/>
      <c r="AB942" s="2"/>
      <c r="AC942" s="2"/>
      <c r="AD942" s="2"/>
      <c r="AE942" s="2"/>
    </row>
    <row r="943" ht="15.75" customHeight="1">
      <c r="W943" s="2"/>
      <c r="X943" s="2"/>
      <c r="Y943" s="2"/>
      <c r="Z943" s="2"/>
      <c r="AA943" s="2"/>
      <c r="AB943" s="2"/>
      <c r="AC943" s="2"/>
      <c r="AD943" s="2"/>
      <c r="AE943" s="2"/>
    </row>
    <row r="944" ht="15.75" customHeight="1">
      <c r="W944" s="2"/>
      <c r="X944" s="2"/>
      <c r="Y944" s="2"/>
      <c r="Z944" s="2"/>
      <c r="AA944" s="2"/>
      <c r="AB944" s="2"/>
      <c r="AC944" s="2"/>
      <c r="AD944" s="2"/>
      <c r="AE944" s="2"/>
    </row>
    <row r="945" ht="15.75" customHeight="1">
      <c r="W945" s="2"/>
      <c r="X945" s="2"/>
      <c r="Y945" s="2"/>
      <c r="Z945" s="2"/>
      <c r="AA945" s="2"/>
      <c r="AB945" s="2"/>
      <c r="AC945" s="2"/>
      <c r="AD945" s="2"/>
      <c r="AE945" s="2"/>
    </row>
    <row r="946" ht="15.75" customHeight="1">
      <c r="W946" s="2"/>
      <c r="X946" s="2"/>
      <c r="Y946" s="2"/>
      <c r="Z946" s="2"/>
      <c r="AA946" s="2"/>
      <c r="AB946" s="2"/>
      <c r="AC946" s="2"/>
      <c r="AD946" s="2"/>
      <c r="AE946" s="2"/>
    </row>
    <row r="947" ht="15.75" customHeight="1">
      <c r="W947" s="2"/>
      <c r="X947" s="2"/>
      <c r="Y947" s="2"/>
      <c r="Z947" s="2"/>
      <c r="AA947" s="2"/>
      <c r="AB947" s="2"/>
      <c r="AC947" s="2"/>
      <c r="AD947" s="2"/>
      <c r="AE947" s="2"/>
    </row>
    <row r="948" ht="15.75" customHeight="1">
      <c r="W948" s="2"/>
      <c r="X948" s="2"/>
      <c r="Y948" s="2"/>
      <c r="Z948" s="2"/>
      <c r="AA948" s="2"/>
      <c r="AB948" s="2"/>
      <c r="AC948" s="2"/>
      <c r="AD948" s="2"/>
      <c r="AE948" s="2"/>
    </row>
    <row r="949" ht="15.75" customHeight="1">
      <c r="W949" s="2"/>
      <c r="X949" s="2"/>
      <c r="Y949" s="2"/>
      <c r="Z949" s="2"/>
      <c r="AA949" s="2"/>
      <c r="AB949" s="2"/>
      <c r="AC949" s="2"/>
      <c r="AD949" s="2"/>
      <c r="AE949" s="2"/>
    </row>
    <row r="950" ht="15.75" customHeight="1">
      <c r="W950" s="2"/>
      <c r="X950" s="2"/>
      <c r="Y950" s="2"/>
      <c r="Z950" s="2"/>
      <c r="AA950" s="2"/>
      <c r="AB950" s="2"/>
      <c r="AC950" s="2"/>
      <c r="AD950" s="2"/>
      <c r="AE950" s="2"/>
    </row>
    <row r="951" ht="15.75" customHeight="1">
      <c r="W951" s="2"/>
      <c r="X951" s="2"/>
      <c r="Y951" s="2"/>
      <c r="Z951" s="2"/>
      <c r="AA951" s="2"/>
      <c r="AB951" s="2"/>
      <c r="AC951" s="2"/>
      <c r="AD951" s="2"/>
      <c r="AE951" s="2"/>
    </row>
    <row r="952" ht="15.75" customHeight="1">
      <c r="W952" s="2"/>
      <c r="X952" s="2"/>
      <c r="Y952" s="2"/>
      <c r="Z952" s="2"/>
      <c r="AA952" s="2"/>
      <c r="AB952" s="2"/>
      <c r="AC952" s="2"/>
      <c r="AD952" s="2"/>
      <c r="AE952" s="2"/>
    </row>
    <row r="953" ht="15.75" customHeight="1">
      <c r="W953" s="2"/>
      <c r="X953" s="2"/>
      <c r="Y953" s="2"/>
      <c r="Z953" s="2"/>
      <c r="AA953" s="2"/>
      <c r="AB953" s="2"/>
      <c r="AC953" s="2"/>
      <c r="AD953" s="2"/>
      <c r="AE953" s="2"/>
    </row>
    <row r="954" ht="15.75" customHeight="1">
      <c r="W954" s="2"/>
      <c r="X954" s="2"/>
      <c r="Y954" s="2"/>
      <c r="Z954" s="2"/>
      <c r="AA954" s="2"/>
      <c r="AB954" s="2"/>
      <c r="AC954" s="2"/>
      <c r="AD954" s="2"/>
      <c r="AE954" s="2"/>
    </row>
    <row r="955" ht="15.75" customHeight="1">
      <c r="W955" s="2"/>
      <c r="X955" s="2"/>
      <c r="Y955" s="2"/>
      <c r="Z955" s="2"/>
      <c r="AA955" s="2"/>
      <c r="AB955" s="2"/>
      <c r="AC955" s="2"/>
      <c r="AD955" s="2"/>
      <c r="AE955" s="2"/>
    </row>
    <row r="956" ht="15.75" customHeight="1">
      <c r="W956" s="2"/>
      <c r="X956" s="2"/>
      <c r="Y956" s="2"/>
      <c r="Z956" s="2"/>
      <c r="AA956" s="2"/>
      <c r="AB956" s="2"/>
      <c r="AC956" s="2"/>
      <c r="AD956" s="2"/>
      <c r="AE956" s="2"/>
    </row>
    <row r="957" ht="15.75" customHeight="1">
      <c r="W957" s="2"/>
      <c r="X957" s="2"/>
      <c r="Y957" s="2"/>
      <c r="Z957" s="2"/>
      <c r="AA957" s="2"/>
      <c r="AB957" s="2"/>
      <c r="AC957" s="2"/>
      <c r="AD957" s="2"/>
      <c r="AE957" s="2"/>
    </row>
    <row r="958" ht="15.75" customHeight="1">
      <c r="W958" s="2"/>
      <c r="X958" s="2"/>
      <c r="Y958" s="2"/>
      <c r="Z958" s="2"/>
      <c r="AA958" s="2"/>
      <c r="AB958" s="2"/>
      <c r="AC958" s="2"/>
      <c r="AD958" s="2"/>
      <c r="AE958" s="2"/>
    </row>
    <row r="959" ht="15.75" customHeight="1">
      <c r="W959" s="2"/>
      <c r="X959" s="2"/>
      <c r="Y959" s="2"/>
      <c r="Z959" s="2"/>
      <c r="AA959" s="2"/>
      <c r="AB959" s="2"/>
      <c r="AC959" s="2"/>
      <c r="AD959" s="2"/>
      <c r="AE959" s="2"/>
    </row>
    <row r="960" ht="15.75" customHeight="1">
      <c r="W960" s="2"/>
      <c r="X960" s="2"/>
      <c r="Y960" s="2"/>
      <c r="Z960" s="2"/>
      <c r="AA960" s="2"/>
      <c r="AB960" s="2"/>
      <c r="AC960" s="2"/>
      <c r="AD960" s="2"/>
      <c r="AE960" s="2"/>
    </row>
    <row r="961" ht="15.75" customHeight="1">
      <c r="W961" s="2"/>
      <c r="X961" s="2"/>
      <c r="Y961" s="2"/>
      <c r="Z961" s="2"/>
      <c r="AA961" s="2"/>
      <c r="AB961" s="2"/>
      <c r="AC961" s="2"/>
      <c r="AD961" s="2"/>
      <c r="AE961" s="2"/>
    </row>
    <row r="962" ht="15.75" customHeight="1">
      <c r="W962" s="2"/>
      <c r="X962" s="2"/>
      <c r="Y962" s="2"/>
      <c r="Z962" s="2"/>
      <c r="AA962" s="2"/>
      <c r="AB962" s="2"/>
      <c r="AC962" s="2"/>
      <c r="AD962" s="2"/>
      <c r="AE962" s="2"/>
    </row>
    <row r="963" ht="15.75" customHeight="1">
      <c r="W963" s="2"/>
      <c r="X963" s="2"/>
      <c r="Y963" s="2"/>
      <c r="Z963" s="2"/>
      <c r="AA963" s="2"/>
      <c r="AB963" s="2"/>
      <c r="AC963" s="2"/>
      <c r="AD963" s="2"/>
      <c r="AE963" s="2"/>
    </row>
    <row r="964" ht="15.75" customHeight="1">
      <c r="W964" s="2"/>
      <c r="X964" s="2"/>
      <c r="Y964" s="2"/>
      <c r="Z964" s="2"/>
      <c r="AA964" s="2"/>
      <c r="AB964" s="2"/>
      <c r="AC964" s="2"/>
      <c r="AD964" s="2"/>
      <c r="AE964" s="2"/>
    </row>
    <row r="965" ht="15.75" customHeight="1">
      <c r="W965" s="2"/>
      <c r="X965" s="2"/>
      <c r="Y965" s="2"/>
      <c r="Z965" s="2"/>
      <c r="AA965" s="2"/>
      <c r="AB965" s="2"/>
      <c r="AC965" s="2"/>
      <c r="AD965" s="2"/>
      <c r="AE965" s="2"/>
    </row>
    <row r="966" ht="15.75" customHeight="1">
      <c r="W966" s="2"/>
      <c r="X966" s="2"/>
      <c r="Y966" s="2"/>
      <c r="Z966" s="2"/>
      <c r="AA966" s="2"/>
      <c r="AB966" s="2"/>
      <c r="AC966" s="2"/>
      <c r="AD966" s="2"/>
      <c r="AE966" s="2"/>
    </row>
    <row r="967" ht="15.75" customHeight="1">
      <c r="W967" s="2"/>
      <c r="X967" s="2"/>
      <c r="Y967" s="2"/>
      <c r="Z967" s="2"/>
      <c r="AA967" s="2"/>
      <c r="AB967" s="2"/>
      <c r="AC967" s="2"/>
      <c r="AD967" s="2"/>
      <c r="AE967" s="2"/>
    </row>
    <row r="968" ht="15.75" customHeight="1">
      <c r="W968" s="2"/>
      <c r="X968" s="2"/>
      <c r="Y968" s="2"/>
      <c r="Z968" s="2"/>
      <c r="AA968" s="2"/>
      <c r="AB968" s="2"/>
      <c r="AC968" s="2"/>
      <c r="AD968" s="2"/>
      <c r="AE968" s="2"/>
    </row>
    <row r="969" ht="15.75" customHeight="1">
      <c r="W969" s="2"/>
      <c r="X969" s="2"/>
      <c r="Y969" s="2"/>
      <c r="Z969" s="2"/>
      <c r="AA969" s="2"/>
      <c r="AB969" s="2"/>
      <c r="AC969" s="2"/>
      <c r="AD969" s="2"/>
      <c r="AE969" s="2"/>
    </row>
    <row r="970" ht="15.75" customHeight="1">
      <c r="W970" s="2"/>
      <c r="X970" s="2"/>
      <c r="Y970" s="2"/>
      <c r="Z970" s="2"/>
      <c r="AA970" s="2"/>
      <c r="AB970" s="2"/>
      <c r="AC970" s="2"/>
      <c r="AD970" s="2"/>
      <c r="AE970" s="2"/>
    </row>
    <row r="971" ht="15.75" customHeight="1">
      <c r="W971" s="2"/>
      <c r="X971" s="2"/>
      <c r="Y971" s="2"/>
      <c r="Z971" s="2"/>
      <c r="AA971" s="2"/>
      <c r="AB971" s="2"/>
      <c r="AC971" s="2"/>
      <c r="AD971" s="2"/>
      <c r="AE971" s="2"/>
    </row>
    <row r="972" ht="15.75" customHeight="1">
      <c r="W972" s="2"/>
      <c r="X972" s="2"/>
      <c r="Y972" s="2"/>
      <c r="Z972" s="2"/>
      <c r="AA972" s="2"/>
      <c r="AB972" s="2"/>
      <c r="AC972" s="2"/>
      <c r="AD972" s="2"/>
      <c r="AE972" s="2"/>
    </row>
    <row r="973" ht="15.75" customHeight="1">
      <c r="W973" s="2"/>
      <c r="X973" s="2"/>
      <c r="Y973" s="2"/>
      <c r="Z973" s="2"/>
      <c r="AA973" s="2"/>
      <c r="AB973" s="2"/>
      <c r="AC973" s="2"/>
      <c r="AD973" s="2"/>
      <c r="AE973" s="2"/>
    </row>
    <row r="974" ht="15.75" customHeight="1">
      <c r="W974" s="2"/>
      <c r="X974" s="2"/>
      <c r="Y974" s="2"/>
      <c r="Z974" s="2"/>
      <c r="AA974" s="2"/>
      <c r="AB974" s="2"/>
      <c r="AC974" s="2"/>
      <c r="AD974" s="2"/>
      <c r="AE974" s="2"/>
    </row>
    <row r="975" ht="15.75" customHeight="1">
      <c r="W975" s="2"/>
      <c r="X975" s="2"/>
      <c r="Y975" s="2"/>
      <c r="Z975" s="2"/>
      <c r="AA975" s="2"/>
      <c r="AB975" s="2"/>
      <c r="AC975" s="2"/>
      <c r="AD975" s="2"/>
      <c r="AE975" s="2"/>
    </row>
    <row r="976" ht="15.75" customHeight="1">
      <c r="W976" s="2"/>
      <c r="X976" s="2"/>
      <c r="Y976" s="2"/>
      <c r="Z976" s="2"/>
      <c r="AA976" s="2"/>
      <c r="AB976" s="2"/>
      <c r="AC976" s="2"/>
      <c r="AD976" s="2"/>
      <c r="AE976" s="2"/>
    </row>
    <row r="977" ht="15.75" customHeight="1">
      <c r="W977" s="2"/>
      <c r="X977" s="2"/>
      <c r="Y977" s="2"/>
      <c r="Z977" s="2"/>
      <c r="AA977" s="2"/>
      <c r="AB977" s="2"/>
      <c r="AC977" s="2"/>
      <c r="AD977" s="2"/>
      <c r="AE977" s="2"/>
    </row>
    <row r="978" ht="15.75" customHeight="1">
      <c r="W978" s="2"/>
      <c r="X978" s="2"/>
      <c r="Y978" s="2"/>
      <c r="Z978" s="2"/>
      <c r="AA978" s="2"/>
      <c r="AB978" s="2"/>
      <c r="AC978" s="2"/>
      <c r="AD978" s="2"/>
      <c r="AE978" s="2"/>
    </row>
    <row r="979" ht="15.75" customHeight="1">
      <c r="W979" s="2"/>
      <c r="X979" s="2"/>
      <c r="Y979" s="2"/>
      <c r="Z979" s="2"/>
      <c r="AA979" s="2"/>
      <c r="AB979" s="2"/>
      <c r="AC979" s="2"/>
      <c r="AD979" s="2"/>
      <c r="AE979" s="2"/>
    </row>
    <row r="980" ht="15.75" customHeight="1">
      <c r="W980" s="2"/>
      <c r="X980" s="2"/>
      <c r="Y980" s="2"/>
      <c r="Z980" s="2"/>
      <c r="AA980" s="2"/>
      <c r="AB980" s="2"/>
      <c r="AC980" s="2"/>
      <c r="AD980" s="2"/>
      <c r="AE980" s="2"/>
    </row>
    <row r="981" ht="15.75" customHeight="1">
      <c r="W981" s="2"/>
      <c r="X981" s="2"/>
      <c r="Y981" s="2"/>
      <c r="Z981" s="2"/>
      <c r="AA981" s="2"/>
      <c r="AB981" s="2"/>
      <c r="AC981" s="2"/>
      <c r="AD981" s="2"/>
      <c r="AE981" s="2"/>
    </row>
    <row r="982" ht="15.75" customHeight="1">
      <c r="W982" s="2"/>
      <c r="X982" s="2"/>
      <c r="Y982" s="2"/>
      <c r="Z982" s="2"/>
      <c r="AA982" s="2"/>
      <c r="AB982" s="2"/>
      <c r="AC982" s="2"/>
      <c r="AD982" s="2"/>
      <c r="AE982" s="2"/>
    </row>
    <row r="983" ht="15.75" customHeight="1">
      <c r="W983" s="2"/>
      <c r="X983" s="2"/>
      <c r="Y983" s="2"/>
      <c r="Z983" s="2"/>
      <c r="AA983" s="2"/>
      <c r="AB983" s="2"/>
      <c r="AC983" s="2"/>
      <c r="AD983" s="2"/>
      <c r="AE983" s="2"/>
    </row>
    <row r="984" ht="15.75" customHeight="1">
      <c r="W984" s="2"/>
      <c r="X984" s="2"/>
      <c r="Y984" s="2"/>
      <c r="Z984" s="2"/>
      <c r="AA984" s="2"/>
      <c r="AB984" s="2"/>
      <c r="AC984" s="2"/>
      <c r="AD984" s="2"/>
      <c r="AE984" s="2"/>
    </row>
    <row r="985" ht="15.75" customHeight="1">
      <c r="W985" s="2"/>
      <c r="X985" s="2"/>
      <c r="Y985" s="2"/>
      <c r="Z985" s="2"/>
      <c r="AA985" s="2"/>
      <c r="AB985" s="2"/>
      <c r="AC985" s="2"/>
      <c r="AD985" s="2"/>
      <c r="AE985" s="2"/>
    </row>
    <row r="986" ht="15.75" customHeight="1">
      <c r="W986" s="2"/>
      <c r="X986" s="2"/>
      <c r="Y986" s="2"/>
      <c r="Z986" s="2"/>
      <c r="AA986" s="2"/>
      <c r="AB986" s="2"/>
      <c r="AC986" s="2"/>
      <c r="AD986" s="2"/>
      <c r="AE986" s="2"/>
    </row>
    <row r="987" ht="15.75" customHeight="1">
      <c r="W987" s="2"/>
      <c r="X987" s="2"/>
      <c r="Y987" s="2"/>
      <c r="Z987" s="2"/>
      <c r="AA987" s="2"/>
      <c r="AB987" s="2"/>
      <c r="AC987" s="2"/>
      <c r="AD987" s="2"/>
      <c r="AE987" s="2"/>
    </row>
    <row r="988" ht="15.75" customHeight="1">
      <c r="W988" s="2"/>
      <c r="X988" s="2"/>
      <c r="Y988" s="2"/>
      <c r="Z988" s="2"/>
      <c r="AA988" s="2"/>
      <c r="AB988" s="2"/>
      <c r="AC988" s="2"/>
      <c r="AD988" s="2"/>
      <c r="AE988" s="2"/>
    </row>
    <row r="989" ht="15.75" customHeight="1">
      <c r="W989" s="2"/>
      <c r="X989" s="2"/>
      <c r="Y989" s="2"/>
      <c r="Z989" s="2"/>
      <c r="AA989" s="2"/>
      <c r="AB989" s="2"/>
      <c r="AC989" s="2"/>
      <c r="AD989" s="2"/>
      <c r="AE989" s="2"/>
    </row>
    <row r="990" ht="15.75" customHeight="1">
      <c r="W990" s="2"/>
      <c r="X990" s="2"/>
      <c r="Y990" s="2"/>
      <c r="Z990" s="2"/>
      <c r="AA990" s="2"/>
      <c r="AB990" s="2"/>
      <c r="AC990" s="2"/>
      <c r="AD990" s="2"/>
      <c r="AE990" s="2"/>
    </row>
    <row r="991" ht="15.75" customHeight="1">
      <c r="W991" s="2"/>
      <c r="X991" s="2"/>
      <c r="Y991" s="2"/>
      <c r="Z991" s="2"/>
      <c r="AA991" s="2"/>
      <c r="AB991" s="2"/>
      <c r="AC991" s="2"/>
      <c r="AD991" s="2"/>
      <c r="AE991" s="2"/>
    </row>
    <row r="992" ht="15.75" customHeight="1">
      <c r="W992" s="2"/>
      <c r="X992" s="2"/>
      <c r="Y992" s="2"/>
      <c r="Z992" s="2"/>
      <c r="AA992" s="2"/>
      <c r="AB992" s="2"/>
      <c r="AC992" s="2"/>
      <c r="AD992" s="2"/>
      <c r="AE992" s="2"/>
    </row>
    <row r="993" ht="15.75" customHeight="1">
      <c r="W993" s="2"/>
      <c r="X993" s="2"/>
      <c r="Y993" s="2"/>
      <c r="Z993" s="2"/>
      <c r="AA993" s="2"/>
      <c r="AB993" s="2"/>
      <c r="AC993" s="2"/>
      <c r="AD993" s="2"/>
      <c r="AE993" s="2"/>
    </row>
    <row r="994" ht="15.75" customHeight="1">
      <c r="W994" s="2"/>
      <c r="X994" s="2"/>
      <c r="Y994" s="2"/>
      <c r="Z994" s="2"/>
      <c r="AA994" s="2"/>
      <c r="AB994" s="2"/>
      <c r="AC994" s="2"/>
      <c r="AD994" s="2"/>
      <c r="AE994" s="2"/>
    </row>
    <row r="995" ht="15.75" customHeight="1">
      <c r="W995" s="2"/>
      <c r="X995" s="2"/>
      <c r="Y995" s="2"/>
      <c r="Z995" s="2"/>
      <c r="AA995" s="2"/>
      <c r="AB995" s="2"/>
      <c r="AC995" s="2"/>
      <c r="AD995" s="2"/>
      <c r="AE995" s="2"/>
    </row>
    <row r="996" ht="15.75" customHeight="1">
      <c r="W996" s="2"/>
      <c r="X996" s="2"/>
      <c r="Y996" s="2"/>
      <c r="Z996" s="2"/>
      <c r="AA996" s="2"/>
      <c r="AB996" s="2"/>
      <c r="AC996" s="2"/>
      <c r="AD996" s="2"/>
      <c r="AE996" s="2"/>
    </row>
    <row r="997" ht="15.75" customHeight="1">
      <c r="W997" s="2"/>
      <c r="X997" s="2"/>
      <c r="Y997" s="2"/>
      <c r="Z997" s="2"/>
      <c r="AA997" s="2"/>
      <c r="AB997" s="2"/>
      <c r="AC997" s="2"/>
      <c r="AD997" s="2"/>
      <c r="AE997" s="2"/>
    </row>
    <row r="998" ht="15.75" customHeight="1">
      <c r="W998" s="2"/>
      <c r="X998" s="2"/>
      <c r="Y998" s="2"/>
      <c r="Z998" s="2"/>
      <c r="AA998" s="2"/>
      <c r="AB998" s="2"/>
      <c r="AC998" s="2"/>
      <c r="AD998" s="2"/>
      <c r="AE998" s="2"/>
    </row>
    <row r="999" ht="15.75" customHeight="1">
      <c r="W999" s="2"/>
      <c r="X999" s="2"/>
      <c r="Y999" s="2"/>
      <c r="Z999" s="2"/>
      <c r="AA999" s="2"/>
      <c r="AB999" s="2"/>
      <c r="AC999" s="2"/>
      <c r="AD999" s="2"/>
      <c r="AE999" s="2"/>
    </row>
    <row r="1000" ht="15.75" customHeight="1">
      <c r="W1000" s="2"/>
      <c r="X1000" s="2"/>
      <c r="Y1000" s="2"/>
      <c r="Z1000" s="2"/>
      <c r="AA1000" s="2"/>
      <c r="AB1000" s="2"/>
      <c r="AC1000" s="2"/>
      <c r="AD1000" s="2"/>
      <c r="AE1000" s="2"/>
    </row>
  </sheetData>
  <mergeCells count="177">
    <mergeCell ref="J5:K6"/>
    <mergeCell ref="L5:M6"/>
    <mergeCell ref="N5:Q5"/>
    <mergeCell ref="R5:R6"/>
    <mergeCell ref="N6:O6"/>
    <mergeCell ref="P6:Q6"/>
    <mergeCell ref="S5:S6"/>
    <mergeCell ref="T5:T6"/>
    <mergeCell ref="U5:U6"/>
    <mergeCell ref="X6:X7"/>
    <mergeCell ref="Y6:Y7"/>
    <mergeCell ref="Z6:Z7"/>
    <mergeCell ref="B51:B53"/>
    <mergeCell ref="C51:C53"/>
    <mergeCell ref="D51:E52"/>
    <mergeCell ref="F51:G52"/>
    <mergeCell ref="H51:I52"/>
    <mergeCell ref="J51:K52"/>
    <mergeCell ref="X52:X53"/>
    <mergeCell ref="Y52:Y53"/>
    <mergeCell ref="Z52:Z53"/>
    <mergeCell ref="N98:O98"/>
    <mergeCell ref="P98:Q98"/>
    <mergeCell ref="X98:X99"/>
    <mergeCell ref="Y98:Y99"/>
    <mergeCell ref="Z98:Z99"/>
    <mergeCell ref="J97:K98"/>
    <mergeCell ref="L97:M98"/>
    <mergeCell ref="N97:Q97"/>
    <mergeCell ref="R97:R98"/>
    <mergeCell ref="S97:S98"/>
    <mergeCell ref="T97:T98"/>
    <mergeCell ref="U97:U98"/>
    <mergeCell ref="J143:K144"/>
    <mergeCell ref="L143:M144"/>
    <mergeCell ref="N143:Q143"/>
    <mergeCell ref="R143:R144"/>
    <mergeCell ref="N144:O144"/>
    <mergeCell ref="P144:Q144"/>
    <mergeCell ref="S143:S144"/>
    <mergeCell ref="T143:T144"/>
    <mergeCell ref="U143:U144"/>
    <mergeCell ref="X144:X145"/>
    <mergeCell ref="Y144:Y145"/>
    <mergeCell ref="Z144:Z145"/>
    <mergeCell ref="A139:V139"/>
    <mergeCell ref="A140:V140"/>
    <mergeCell ref="A141:V141"/>
    <mergeCell ref="A143:A145"/>
    <mergeCell ref="B143:B145"/>
    <mergeCell ref="C143:C145"/>
    <mergeCell ref="D143:E144"/>
    <mergeCell ref="D189:E190"/>
    <mergeCell ref="F189:G190"/>
    <mergeCell ref="H189:I190"/>
    <mergeCell ref="J189:K190"/>
    <mergeCell ref="L189:M190"/>
    <mergeCell ref="N189:Q189"/>
    <mergeCell ref="N190:O190"/>
    <mergeCell ref="P190:Q190"/>
    <mergeCell ref="R189:R190"/>
    <mergeCell ref="S189:S190"/>
    <mergeCell ref="T189:T190"/>
    <mergeCell ref="U189:U190"/>
    <mergeCell ref="X190:X191"/>
    <mergeCell ref="Y190:Y191"/>
    <mergeCell ref="Z190:Z191"/>
    <mergeCell ref="F143:G144"/>
    <mergeCell ref="H143:I144"/>
    <mergeCell ref="A177:B177"/>
    <mergeCell ref="A185:V185"/>
    <mergeCell ref="A186:V186"/>
    <mergeCell ref="A187:V187"/>
    <mergeCell ref="A189:A191"/>
    <mergeCell ref="D236:E237"/>
    <mergeCell ref="F236:G237"/>
    <mergeCell ref="H236:I237"/>
    <mergeCell ref="J236:K237"/>
    <mergeCell ref="L236:M237"/>
    <mergeCell ref="N236:Q236"/>
    <mergeCell ref="N237:O237"/>
    <mergeCell ref="P237:Q237"/>
    <mergeCell ref="R236:R237"/>
    <mergeCell ref="S236:S237"/>
    <mergeCell ref="T236:T237"/>
    <mergeCell ref="U236:U237"/>
    <mergeCell ref="X237:X238"/>
    <mergeCell ref="Y237:Y238"/>
    <mergeCell ref="Z237:Z238"/>
    <mergeCell ref="B189:B191"/>
    <mergeCell ref="C189:C191"/>
    <mergeCell ref="A223:B223"/>
    <mergeCell ref="A231:V231"/>
    <mergeCell ref="A232:V232"/>
    <mergeCell ref="A233:V233"/>
    <mergeCell ref="A236:A238"/>
    <mergeCell ref="D282:E283"/>
    <mergeCell ref="F282:G283"/>
    <mergeCell ref="H282:I283"/>
    <mergeCell ref="J282:K283"/>
    <mergeCell ref="L282:M283"/>
    <mergeCell ref="N282:Q282"/>
    <mergeCell ref="N283:O283"/>
    <mergeCell ref="P283:Q283"/>
    <mergeCell ref="R282:R283"/>
    <mergeCell ref="S282:S283"/>
    <mergeCell ref="T282:T283"/>
    <mergeCell ref="U282:U283"/>
    <mergeCell ref="X283:X284"/>
    <mergeCell ref="Y283:Y284"/>
    <mergeCell ref="Z283:Z284"/>
    <mergeCell ref="B236:B238"/>
    <mergeCell ref="C236:C238"/>
    <mergeCell ref="A270:B270"/>
    <mergeCell ref="A278:V278"/>
    <mergeCell ref="A279:V279"/>
    <mergeCell ref="A280:V280"/>
    <mergeCell ref="A282:A284"/>
    <mergeCell ref="D328:E329"/>
    <mergeCell ref="F328:G329"/>
    <mergeCell ref="H328:I329"/>
    <mergeCell ref="J328:K329"/>
    <mergeCell ref="L328:M329"/>
    <mergeCell ref="N328:Q328"/>
    <mergeCell ref="N329:O329"/>
    <mergeCell ref="P329:Q329"/>
    <mergeCell ref="R328:R329"/>
    <mergeCell ref="S328:S329"/>
    <mergeCell ref="T328:T329"/>
    <mergeCell ref="U328:U329"/>
    <mergeCell ref="X330:X331"/>
    <mergeCell ref="Y330:Y331"/>
    <mergeCell ref="Z330:Z331"/>
    <mergeCell ref="B282:B284"/>
    <mergeCell ref="C282:C284"/>
    <mergeCell ref="A316:B316"/>
    <mergeCell ref="A324:V324"/>
    <mergeCell ref="A325:V325"/>
    <mergeCell ref="A326:V326"/>
    <mergeCell ref="A328:A330"/>
    <mergeCell ref="A1:V1"/>
    <mergeCell ref="A2:V2"/>
    <mergeCell ref="A3:V3"/>
    <mergeCell ref="A5:A7"/>
    <mergeCell ref="B5:B7"/>
    <mergeCell ref="C5:C7"/>
    <mergeCell ref="D5:E6"/>
    <mergeCell ref="R51:R52"/>
    <mergeCell ref="S51:S52"/>
    <mergeCell ref="T51:T52"/>
    <mergeCell ref="U51:U52"/>
    <mergeCell ref="S225:T225"/>
    <mergeCell ref="Q226:T226"/>
    <mergeCell ref="F5:G6"/>
    <mergeCell ref="H5:I6"/>
    <mergeCell ref="A39:B39"/>
    <mergeCell ref="A47:V47"/>
    <mergeCell ref="A48:V48"/>
    <mergeCell ref="A49:V49"/>
    <mergeCell ref="A51:A53"/>
    <mergeCell ref="L51:M52"/>
    <mergeCell ref="N51:Q51"/>
    <mergeCell ref="N52:O52"/>
    <mergeCell ref="P52:Q52"/>
    <mergeCell ref="A93:V93"/>
    <mergeCell ref="A94:V94"/>
    <mergeCell ref="A95:V95"/>
    <mergeCell ref="A85:B85"/>
    <mergeCell ref="A97:A99"/>
    <mergeCell ref="B97:B99"/>
    <mergeCell ref="C97:C99"/>
    <mergeCell ref="D97:E98"/>
    <mergeCell ref="F97:G98"/>
    <mergeCell ref="H97:I98"/>
    <mergeCell ref="B328:B330"/>
    <mergeCell ref="C328:C330"/>
    <mergeCell ref="A362:B362"/>
  </mergeCells>
  <printOptions/>
  <pageMargins bottom="0.748031496062992" footer="0.0" header="0.0" left="0.708661417322835" right="0.708661417322835" top="0.551181102362205"/>
  <pageSetup paperSize="5" orientation="landscape"/>
  <rowBreaks count="15" manualBreakCount="15">
    <brk id="225" man="1"/>
    <brk id="323" man="1"/>
    <brk id="133" man="1"/>
    <brk id="230" man="1"/>
    <brk id="41" man="1"/>
    <brk id="138" man="1"/>
    <brk id="364" man="1"/>
    <brk id="46" man="1"/>
    <brk id="272" man="1"/>
    <brk id="179" man="1"/>
    <brk id="277" man="1"/>
    <brk id="87" man="1"/>
    <brk id="184" man="1"/>
    <brk id="92" man="1"/>
    <brk id="318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20.29"/>
    <col customWidth="1" min="3" max="3" width="26.43"/>
    <col customWidth="1" min="4" max="4" width="18.71"/>
    <col customWidth="1" min="5" max="5" width="19.86"/>
    <col customWidth="1" min="6" max="6" width="18.71"/>
    <col customWidth="1" min="7" max="7" width="17.86"/>
    <col customWidth="1" min="8" max="8" width="32.0"/>
    <col customWidth="1" min="9" max="9" width="9.0"/>
    <col customWidth="1" min="10" max="10" width="10.57"/>
    <col customWidth="1" min="11" max="26" width="9.0"/>
  </cols>
  <sheetData>
    <row r="1">
      <c r="A1" s="271" t="s">
        <v>33</v>
      </c>
    </row>
    <row r="2">
      <c r="A2" s="271" t="s">
        <v>34</v>
      </c>
    </row>
    <row r="4">
      <c r="A4" s="272" t="s">
        <v>35</v>
      </c>
    </row>
    <row r="5">
      <c r="A5" s="272" t="s">
        <v>36</v>
      </c>
    </row>
    <row r="8" ht="23.25" customHeight="1">
      <c r="A8" s="273" t="s">
        <v>3</v>
      </c>
      <c r="B8" s="274" t="s">
        <v>37</v>
      </c>
      <c r="C8" s="274" t="s">
        <v>38</v>
      </c>
      <c r="D8" s="275" t="s">
        <v>39</v>
      </c>
      <c r="E8" s="276"/>
      <c r="F8" s="274" t="s">
        <v>15</v>
      </c>
      <c r="G8" s="274" t="s">
        <v>40</v>
      </c>
      <c r="H8" s="277" t="s">
        <v>41</v>
      </c>
    </row>
    <row r="9" ht="33.0" customHeight="1">
      <c r="A9" s="278"/>
      <c r="B9" s="279"/>
      <c r="C9" s="279"/>
      <c r="D9" s="280" t="s">
        <v>42</v>
      </c>
      <c r="E9" s="281"/>
      <c r="F9" s="279"/>
      <c r="G9" s="279"/>
      <c r="H9" s="282"/>
    </row>
    <row r="10">
      <c r="A10" s="283"/>
      <c r="B10" s="22"/>
      <c r="C10" s="284" t="s">
        <v>43</v>
      </c>
      <c r="D10" s="285" t="s">
        <v>44</v>
      </c>
      <c r="E10" s="285"/>
      <c r="F10" s="284" t="s">
        <v>43</v>
      </c>
      <c r="G10" s="22"/>
      <c r="H10" s="286"/>
      <c r="J10" s="2"/>
      <c r="K10" s="2"/>
    </row>
    <row r="11">
      <c r="A11" s="287">
        <v>1.0</v>
      </c>
      <c r="B11" s="288" t="s">
        <v>45</v>
      </c>
      <c r="C11" s="289">
        <v>4.4975E7</v>
      </c>
      <c r="D11" s="289">
        <f>'pendapatan '!U85</f>
        <v>3215000</v>
      </c>
      <c r="E11" s="289"/>
      <c r="F11" s="290">
        <f t="shared" ref="F11:F18" si="1">D11+E11</f>
        <v>3215000</v>
      </c>
      <c r="G11" s="291">
        <f t="shared" ref="G11:G19" si="2">F11/C11</f>
        <v>0.07148415787</v>
      </c>
      <c r="H11" s="292" t="s">
        <v>46</v>
      </c>
      <c r="J11" s="44">
        <f t="shared" ref="J11:J18" si="3">C11/12</f>
        <v>3747916.667</v>
      </c>
      <c r="K11" s="293">
        <f t="shared" ref="K11:K18" si="4">J11/C11</f>
        <v>0.08333333333</v>
      </c>
    </row>
    <row r="12">
      <c r="A12" s="287">
        <v>2.0</v>
      </c>
      <c r="B12" s="288" t="s">
        <v>47</v>
      </c>
      <c r="C12" s="289">
        <v>4.365E7</v>
      </c>
      <c r="D12" s="289">
        <f>'pendapatan '!U39</f>
        <v>2766000</v>
      </c>
      <c r="E12" s="289"/>
      <c r="F12" s="290">
        <f t="shared" si="1"/>
        <v>2766000</v>
      </c>
      <c r="G12" s="291">
        <f t="shared" si="2"/>
        <v>0.06336769759</v>
      </c>
      <c r="H12" s="292" t="s">
        <v>48</v>
      </c>
      <c r="J12" s="44">
        <f t="shared" si="3"/>
        <v>3637500</v>
      </c>
      <c r="K12" s="293">
        <f t="shared" si="4"/>
        <v>0.08333333333</v>
      </c>
    </row>
    <row r="13">
      <c r="A13" s="287">
        <v>3.0</v>
      </c>
      <c r="B13" s="288" t="s">
        <v>49</v>
      </c>
      <c r="C13" s="289">
        <v>2.1045E7</v>
      </c>
      <c r="D13" s="289">
        <f>'pendapatan '!U362</f>
        <v>1856000</v>
      </c>
      <c r="E13" s="289"/>
      <c r="F13" s="290">
        <f t="shared" si="1"/>
        <v>1856000</v>
      </c>
      <c r="G13" s="291">
        <f t="shared" si="2"/>
        <v>0.08819196959</v>
      </c>
      <c r="H13" s="294"/>
      <c r="J13" s="44">
        <f t="shared" si="3"/>
        <v>1753750</v>
      </c>
      <c r="K13" s="293">
        <f t="shared" si="4"/>
        <v>0.08333333333</v>
      </c>
    </row>
    <row r="14">
      <c r="A14" s="287">
        <v>4.0</v>
      </c>
      <c r="B14" s="288" t="s">
        <v>50</v>
      </c>
      <c r="C14" s="289">
        <v>2.4455E7</v>
      </c>
      <c r="D14" s="289">
        <f>'pendapatan '!U131</f>
        <v>1366500</v>
      </c>
      <c r="E14" s="289"/>
      <c r="F14" s="290">
        <f t="shared" si="1"/>
        <v>1366500</v>
      </c>
      <c r="G14" s="291">
        <f t="shared" si="2"/>
        <v>0.05587814353</v>
      </c>
      <c r="H14" s="295"/>
      <c r="J14" s="44">
        <f t="shared" si="3"/>
        <v>2037916.667</v>
      </c>
      <c r="K14" s="293">
        <f t="shared" si="4"/>
        <v>0.08333333333</v>
      </c>
    </row>
    <row r="15">
      <c r="A15" s="287">
        <v>5.0</v>
      </c>
      <c r="B15" s="288" t="s">
        <v>51</v>
      </c>
      <c r="C15" s="289">
        <v>5.9145E7</v>
      </c>
      <c r="D15" s="289">
        <f>'pendapatan '!U177</f>
        <v>3370000</v>
      </c>
      <c r="E15" s="289"/>
      <c r="F15" s="290">
        <f t="shared" si="1"/>
        <v>3370000</v>
      </c>
      <c r="G15" s="291">
        <f t="shared" si="2"/>
        <v>0.05697861189</v>
      </c>
      <c r="H15" s="294"/>
      <c r="J15" s="44">
        <f t="shared" si="3"/>
        <v>4928750</v>
      </c>
      <c r="K15" s="293">
        <f t="shared" si="4"/>
        <v>0.08333333333</v>
      </c>
    </row>
    <row r="16">
      <c r="A16" s="287">
        <v>6.0</v>
      </c>
      <c r="B16" s="288" t="s">
        <v>52</v>
      </c>
      <c r="C16" s="289">
        <v>8.5505E7</v>
      </c>
      <c r="D16" s="289">
        <f>'pendapatan '!U223</f>
        <v>5181000</v>
      </c>
      <c r="E16" s="289"/>
      <c r="F16" s="290">
        <f t="shared" si="1"/>
        <v>5181000</v>
      </c>
      <c r="G16" s="291">
        <f t="shared" si="2"/>
        <v>0.06059294778</v>
      </c>
      <c r="H16" s="294"/>
      <c r="J16" s="44">
        <f t="shared" si="3"/>
        <v>7125416.667</v>
      </c>
      <c r="K16" s="293">
        <f t="shared" si="4"/>
        <v>0.08333333333</v>
      </c>
    </row>
    <row r="17">
      <c r="A17" s="287">
        <v>7.0</v>
      </c>
      <c r="B17" s="288" t="s">
        <v>53</v>
      </c>
      <c r="C17" s="289">
        <v>6.0895E7</v>
      </c>
      <c r="D17" s="289">
        <f>'pendapatan '!U270</f>
        <v>3592500</v>
      </c>
      <c r="E17" s="289"/>
      <c r="F17" s="290">
        <f t="shared" si="1"/>
        <v>3592500</v>
      </c>
      <c r="G17" s="291">
        <f t="shared" si="2"/>
        <v>0.05899499138</v>
      </c>
      <c r="H17" s="294"/>
      <c r="J17" s="44">
        <f t="shared" si="3"/>
        <v>5074583.333</v>
      </c>
      <c r="K17" s="293">
        <f t="shared" si="4"/>
        <v>0.08333333333</v>
      </c>
    </row>
    <row r="18">
      <c r="A18" s="296">
        <v>8.0</v>
      </c>
      <c r="B18" s="297" t="s">
        <v>54</v>
      </c>
      <c r="C18" s="298">
        <v>1.533E7</v>
      </c>
      <c r="D18" s="298">
        <f>'pendapatan '!U316</f>
        <v>605000</v>
      </c>
      <c r="E18" s="298"/>
      <c r="F18" s="290">
        <f t="shared" si="1"/>
        <v>605000</v>
      </c>
      <c r="G18" s="299">
        <f t="shared" si="2"/>
        <v>0.03946510111</v>
      </c>
      <c r="H18" s="294"/>
      <c r="J18" s="44">
        <f t="shared" si="3"/>
        <v>1277500</v>
      </c>
      <c r="K18" s="293">
        <f t="shared" si="4"/>
        <v>0.08333333333</v>
      </c>
    </row>
    <row r="19">
      <c r="A19" s="300" t="s">
        <v>55</v>
      </c>
      <c r="B19" s="301"/>
      <c r="C19" s="302">
        <f t="shared" ref="C19:D19" si="5">SUM(C11:C18)</f>
        <v>355000000</v>
      </c>
      <c r="D19" s="302">
        <f t="shared" si="5"/>
        <v>21952000</v>
      </c>
      <c r="E19" s="302"/>
      <c r="F19" s="302">
        <f>SUM(F11:F18)</f>
        <v>21952000</v>
      </c>
      <c r="G19" s="303">
        <f t="shared" si="2"/>
        <v>0.06183661972</v>
      </c>
      <c r="H19" s="304"/>
      <c r="J19" s="2"/>
      <c r="K19" s="2"/>
    </row>
    <row r="20">
      <c r="B20" s="305"/>
      <c r="C20" s="306"/>
      <c r="D20" s="307"/>
      <c r="E20" s="307"/>
      <c r="F20" s="307"/>
      <c r="G20" s="308"/>
      <c r="H20" s="307"/>
      <c r="J20" s="2"/>
      <c r="K20" s="2"/>
    </row>
    <row r="21" ht="15.75" customHeight="1">
      <c r="A21" s="309" t="s">
        <v>56</v>
      </c>
      <c r="F21" s="309" t="s">
        <v>57</v>
      </c>
      <c r="J21" s="43">
        <f>'pendapatan '!U223</f>
        <v>5181000</v>
      </c>
      <c r="K21" s="2"/>
    </row>
    <row r="22" ht="15.75" customHeight="1">
      <c r="A22" s="309" t="s">
        <v>58</v>
      </c>
      <c r="F22" s="309" t="s">
        <v>59</v>
      </c>
    </row>
    <row r="23" ht="15.75" customHeight="1">
      <c r="B23" s="309"/>
      <c r="F23" s="99"/>
      <c r="G23" s="99"/>
      <c r="H23" s="99"/>
    </row>
    <row r="24" ht="15.75" customHeight="1">
      <c r="B24" s="99"/>
      <c r="C24" s="99"/>
      <c r="D24" s="310"/>
      <c r="E24" s="99"/>
      <c r="F24" s="310"/>
      <c r="G24" s="99"/>
      <c r="H24" s="310"/>
    </row>
    <row r="25" ht="15.75" customHeight="1">
      <c r="B25" s="99"/>
      <c r="C25" s="99"/>
      <c r="D25" s="311"/>
      <c r="E25" s="311"/>
      <c r="F25" s="310"/>
      <c r="G25" s="99"/>
      <c r="H25" s="99"/>
    </row>
    <row r="26" ht="15.75" customHeight="1">
      <c r="B26" s="311"/>
      <c r="C26" s="99"/>
      <c r="D26" s="99"/>
      <c r="E26" s="99"/>
      <c r="F26" s="99"/>
      <c r="G26" s="311"/>
      <c r="H26" s="99"/>
    </row>
    <row r="27" ht="15.75" customHeight="1">
      <c r="A27" s="312" t="s">
        <v>60</v>
      </c>
      <c r="F27" s="312" t="s">
        <v>61</v>
      </c>
    </row>
    <row r="28" ht="15.75" customHeight="1">
      <c r="A28" s="309" t="s">
        <v>62</v>
      </c>
      <c r="F28" s="309" t="s">
        <v>63</v>
      </c>
    </row>
    <row r="29" ht="15.75" customHeight="1">
      <c r="A29" s="309" t="s">
        <v>64</v>
      </c>
      <c r="F29" s="309" t="s">
        <v>65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G8:G10"/>
    <mergeCell ref="H8:H10"/>
    <mergeCell ref="A1:H1"/>
    <mergeCell ref="A2:H2"/>
    <mergeCell ref="A4:H4"/>
    <mergeCell ref="A5:H5"/>
    <mergeCell ref="A8:A10"/>
    <mergeCell ref="B8:B10"/>
    <mergeCell ref="C8:C9"/>
    <mergeCell ref="B23:E23"/>
    <mergeCell ref="A27:E27"/>
    <mergeCell ref="F27:H27"/>
    <mergeCell ref="A28:E28"/>
    <mergeCell ref="F28:H28"/>
    <mergeCell ref="A29:E29"/>
    <mergeCell ref="F29:H29"/>
    <mergeCell ref="D8:E8"/>
    <mergeCell ref="F8:F9"/>
    <mergeCell ref="A19:B19"/>
    <mergeCell ref="A21:E21"/>
    <mergeCell ref="F21:H21"/>
    <mergeCell ref="A22:E22"/>
    <mergeCell ref="F22:H2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4.43"/>
    <col customWidth="1" hidden="1" min="3" max="3" width="9.0"/>
    <col customWidth="1" min="4" max="19" width="7.71"/>
    <col customWidth="1" min="20" max="20" width="11.29"/>
    <col customWidth="1" min="21" max="26" width="9.0"/>
  </cols>
  <sheetData>
    <row r="1">
      <c r="A1" s="313" t="s">
        <v>66</v>
      </c>
    </row>
    <row r="2">
      <c r="A2" s="314" t="s">
        <v>1</v>
      </c>
    </row>
    <row r="3">
      <c r="A3" s="314" t="str">
        <f>'pendapatan '!A3:V3</f>
        <v>BULAN      : JANUARI 2021</v>
      </c>
    </row>
    <row r="4">
      <c r="A4" s="315" t="s">
        <v>3</v>
      </c>
      <c r="B4" s="316" t="s">
        <v>4</v>
      </c>
      <c r="C4" s="316" t="s">
        <v>5</v>
      </c>
      <c r="D4" s="317" t="s">
        <v>6</v>
      </c>
      <c r="E4" s="13"/>
      <c r="F4" s="13"/>
      <c r="G4" s="14"/>
      <c r="H4" s="317" t="s">
        <v>7</v>
      </c>
      <c r="I4" s="13"/>
      <c r="J4" s="13"/>
      <c r="K4" s="14"/>
      <c r="L4" s="317" t="s">
        <v>8</v>
      </c>
      <c r="M4" s="13"/>
      <c r="N4" s="13"/>
      <c r="O4" s="14"/>
      <c r="P4" s="317" t="s">
        <v>9</v>
      </c>
      <c r="Q4" s="13"/>
      <c r="R4" s="13"/>
      <c r="S4" s="14"/>
      <c r="T4" s="84"/>
    </row>
    <row r="5">
      <c r="A5" s="318"/>
      <c r="B5" s="279"/>
      <c r="C5" s="279"/>
      <c r="D5" s="319" t="s">
        <v>67</v>
      </c>
      <c r="E5" s="319" t="s">
        <v>68</v>
      </c>
      <c r="F5" s="320" t="s">
        <v>69</v>
      </c>
      <c r="G5" s="21"/>
      <c r="H5" s="319" t="s">
        <v>67</v>
      </c>
      <c r="I5" s="319" t="s">
        <v>68</v>
      </c>
      <c r="J5" s="320" t="s">
        <v>69</v>
      </c>
      <c r="K5" s="21"/>
      <c r="L5" s="319" t="s">
        <v>67</v>
      </c>
      <c r="M5" s="319" t="s">
        <v>68</v>
      </c>
      <c r="N5" s="320" t="s">
        <v>69</v>
      </c>
      <c r="O5" s="21"/>
      <c r="P5" s="319" t="s">
        <v>67</v>
      </c>
      <c r="Q5" s="319" t="s">
        <v>68</v>
      </c>
      <c r="R5" s="320" t="s">
        <v>69</v>
      </c>
      <c r="S5" s="21"/>
      <c r="T5" s="84"/>
    </row>
    <row r="6">
      <c r="A6" s="321"/>
      <c r="B6" s="322"/>
      <c r="C6" s="322"/>
      <c r="D6" s="322"/>
      <c r="E6" s="322"/>
      <c r="F6" s="323" t="s">
        <v>70</v>
      </c>
      <c r="G6" s="323" t="s">
        <v>71</v>
      </c>
      <c r="H6" s="322"/>
      <c r="I6" s="322"/>
      <c r="J6" s="323" t="s">
        <v>70</v>
      </c>
      <c r="K6" s="323" t="s">
        <v>71</v>
      </c>
      <c r="L6" s="322"/>
      <c r="M6" s="322"/>
      <c r="N6" s="324" t="s">
        <v>70</v>
      </c>
      <c r="O6" s="324" t="s">
        <v>71</v>
      </c>
      <c r="P6" s="322"/>
      <c r="Q6" s="322"/>
      <c r="R6" s="324" t="s">
        <v>70</v>
      </c>
      <c r="S6" s="324" t="s">
        <v>71</v>
      </c>
      <c r="T6" s="84"/>
    </row>
    <row r="7">
      <c r="A7" s="325">
        <f>'pendapatan '!A8</f>
        <v>1</v>
      </c>
      <c r="B7" s="326">
        <f>'pendapatan '!B8</f>
        <v>44197</v>
      </c>
      <c r="C7" s="327" t="str">
        <f t="shared" ref="C7:C37" si="1">#REF!</f>
        <v>#REF!</v>
      </c>
      <c r="D7" s="328">
        <f>'pendapatan '!D8</f>
        <v>3</v>
      </c>
      <c r="E7" s="329">
        <f>rit!D7</f>
        <v>3</v>
      </c>
      <c r="F7" s="329">
        <v>0.0</v>
      </c>
      <c r="G7" s="330">
        <v>22.0</v>
      </c>
      <c r="H7" s="331">
        <v>4.0</v>
      </c>
      <c r="I7" s="329">
        <f>'pendapatan '!F8</f>
        <v>5</v>
      </c>
      <c r="J7" s="329">
        <v>12.0</v>
      </c>
      <c r="K7" s="330">
        <v>13.0</v>
      </c>
      <c r="L7" s="331">
        <v>3.0</v>
      </c>
      <c r="M7" s="329">
        <f>'pendapatan '!H8</f>
        <v>4</v>
      </c>
      <c r="N7" s="329">
        <v>8.0</v>
      </c>
      <c r="O7" s="331">
        <v>10.0</v>
      </c>
      <c r="P7" s="332"/>
      <c r="Q7" s="333" t="str">
        <f>'pendapatan '!K8</f>
        <v/>
      </c>
      <c r="R7" s="333"/>
      <c r="S7" s="332"/>
      <c r="T7" s="84"/>
    </row>
    <row r="8">
      <c r="A8" s="325">
        <f>'pendapatan '!A9</f>
        <v>2</v>
      </c>
      <c r="B8" s="326">
        <f>'pendapatan '!B9</f>
        <v>44198</v>
      </c>
      <c r="C8" s="334" t="str">
        <f t="shared" si="1"/>
        <v>#REF!</v>
      </c>
      <c r="D8" s="335">
        <f>'pendapatan '!D9</f>
        <v>8</v>
      </c>
      <c r="E8" s="336">
        <f t="shared" ref="E8:E37" si="2">D8</f>
        <v>8</v>
      </c>
      <c r="F8" s="336">
        <v>0.0</v>
      </c>
      <c r="G8" s="337">
        <v>110.0</v>
      </c>
      <c r="H8" s="337">
        <v>3.0</v>
      </c>
      <c r="I8" s="336">
        <f>'pendapatan '!F9</f>
        <v>4</v>
      </c>
      <c r="J8" s="336">
        <v>10.0</v>
      </c>
      <c r="K8" s="337">
        <v>11.0</v>
      </c>
      <c r="L8" s="337">
        <v>4.0</v>
      </c>
      <c r="M8" s="336">
        <f>'pendapatan '!H9</f>
        <v>5</v>
      </c>
      <c r="N8" s="336">
        <v>9.0</v>
      </c>
      <c r="O8" s="337">
        <v>11.0</v>
      </c>
      <c r="P8" s="338"/>
      <c r="Q8" s="333" t="str">
        <f>'pendapatan '!K9</f>
        <v/>
      </c>
      <c r="R8" s="339"/>
      <c r="S8" s="338"/>
      <c r="T8" s="84"/>
    </row>
    <row r="9">
      <c r="A9" s="325">
        <f>'pendapatan '!A10</f>
        <v>3</v>
      </c>
      <c r="B9" s="326">
        <f>'pendapatan '!B10</f>
        <v>44199</v>
      </c>
      <c r="C9" s="334" t="str">
        <f t="shared" si="1"/>
        <v>#REF!</v>
      </c>
      <c r="D9" s="335">
        <f>'pendapatan '!D10</f>
        <v>6</v>
      </c>
      <c r="E9" s="336">
        <f t="shared" si="2"/>
        <v>6</v>
      </c>
      <c r="F9" s="336">
        <v>0.0</v>
      </c>
      <c r="G9" s="337">
        <v>35.0</v>
      </c>
      <c r="H9" s="337">
        <v>4.0</v>
      </c>
      <c r="I9" s="336">
        <f>'pendapatan '!F10</f>
        <v>5</v>
      </c>
      <c r="J9" s="336">
        <v>12.0</v>
      </c>
      <c r="K9" s="337">
        <v>14.0</v>
      </c>
      <c r="L9" s="337">
        <v>3.0</v>
      </c>
      <c r="M9" s="336">
        <f>'pendapatan '!H10</f>
        <v>4</v>
      </c>
      <c r="N9" s="336">
        <v>8.0</v>
      </c>
      <c r="O9" s="337">
        <v>12.0</v>
      </c>
      <c r="P9" s="338"/>
      <c r="Q9" s="333" t="str">
        <f>'pendapatan '!K10</f>
        <v/>
      </c>
      <c r="R9" s="339"/>
      <c r="S9" s="338"/>
      <c r="T9" s="84" t="s">
        <v>23</v>
      </c>
    </row>
    <row r="10">
      <c r="A10" s="325">
        <f>'pendapatan '!A11</f>
        <v>4</v>
      </c>
      <c r="B10" s="326">
        <f>'pendapatan '!B11</f>
        <v>44200</v>
      </c>
      <c r="C10" s="334" t="str">
        <f t="shared" si="1"/>
        <v>#REF!</v>
      </c>
      <c r="D10" s="335">
        <f>'pendapatan '!D11</f>
        <v>4</v>
      </c>
      <c r="E10" s="336">
        <f t="shared" si="2"/>
        <v>4</v>
      </c>
      <c r="F10" s="336">
        <v>0.0</v>
      </c>
      <c r="G10" s="337">
        <v>31.0</v>
      </c>
      <c r="H10" s="337">
        <v>4.0</v>
      </c>
      <c r="I10" s="336">
        <f>'pendapatan '!F11</f>
        <v>6</v>
      </c>
      <c r="J10" s="336">
        <v>9.0</v>
      </c>
      <c r="K10" s="337">
        <v>10.0</v>
      </c>
      <c r="L10" s="337">
        <v>5.0</v>
      </c>
      <c r="M10" s="336">
        <f>'pendapatan '!H11</f>
        <v>6</v>
      </c>
      <c r="N10" s="336">
        <v>9.0</v>
      </c>
      <c r="O10" s="337">
        <v>13.0</v>
      </c>
      <c r="P10" s="338"/>
      <c r="Q10" s="333" t="str">
        <f>'pendapatan '!K11</f>
        <v/>
      </c>
      <c r="R10" s="339"/>
      <c r="S10" s="338"/>
      <c r="T10" s="84"/>
    </row>
    <row r="11">
      <c r="A11" s="325">
        <f>'pendapatan '!A12</f>
        <v>5</v>
      </c>
      <c r="B11" s="326">
        <f>'pendapatan '!B12</f>
        <v>44201</v>
      </c>
      <c r="C11" s="334" t="str">
        <f t="shared" si="1"/>
        <v>#REF!</v>
      </c>
      <c r="D11" s="335">
        <f>'pendapatan '!D12</f>
        <v>5</v>
      </c>
      <c r="E11" s="336">
        <f t="shared" si="2"/>
        <v>5</v>
      </c>
      <c r="F11" s="336">
        <v>0.0</v>
      </c>
      <c r="G11" s="337">
        <v>56.0</v>
      </c>
      <c r="H11" s="337">
        <v>6.0</v>
      </c>
      <c r="I11" s="336">
        <f>'pendapatan '!F12</f>
        <v>9</v>
      </c>
      <c r="J11" s="336">
        <v>17.0</v>
      </c>
      <c r="K11" s="337">
        <v>16.0</v>
      </c>
      <c r="L11" s="337">
        <v>5.0</v>
      </c>
      <c r="M11" s="336">
        <f>'pendapatan '!H12</f>
        <v>7</v>
      </c>
      <c r="N11" s="336">
        <v>10.0</v>
      </c>
      <c r="O11" s="337">
        <v>11.0</v>
      </c>
      <c r="P11" s="338"/>
      <c r="Q11" s="333" t="str">
        <f>'pendapatan '!K12</f>
        <v/>
      </c>
      <c r="R11" s="339"/>
      <c r="S11" s="338"/>
      <c r="T11" s="84"/>
    </row>
    <row r="12">
      <c r="A12" s="325">
        <f>'pendapatan '!A13</f>
        <v>6</v>
      </c>
      <c r="B12" s="326">
        <f>'pendapatan '!B13</f>
        <v>44202</v>
      </c>
      <c r="C12" s="334" t="str">
        <f t="shared" si="1"/>
        <v>#REF!</v>
      </c>
      <c r="D12" s="335">
        <f>'pendapatan '!D13</f>
        <v>5</v>
      </c>
      <c r="E12" s="336">
        <f t="shared" si="2"/>
        <v>5</v>
      </c>
      <c r="F12" s="336">
        <v>0.0</v>
      </c>
      <c r="G12" s="337">
        <v>63.0</v>
      </c>
      <c r="H12" s="337">
        <v>8.0</v>
      </c>
      <c r="I12" s="336">
        <f>'pendapatan '!F13</f>
        <v>10</v>
      </c>
      <c r="J12" s="336">
        <v>20.0</v>
      </c>
      <c r="K12" s="337">
        <v>14.0</v>
      </c>
      <c r="L12" s="337">
        <v>5.0</v>
      </c>
      <c r="M12" s="336">
        <f>'pendapatan '!H13</f>
        <v>7</v>
      </c>
      <c r="N12" s="336">
        <v>12.0</v>
      </c>
      <c r="O12" s="337">
        <v>9.0</v>
      </c>
      <c r="P12" s="338"/>
      <c r="Q12" s="333" t="str">
        <f>'pendapatan '!K13</f>
        <v/>
      </c>
      <c r="R12" s="339"/>
      <c r="S12" s="338"/>
      <c r="T12" s="84"/>
    </row>
    <row r="13">
      <c r="A13" s="325">
        <f>'pendapatan '!A14</f>
        <v>7</v>
      </c>
      <c r="B13" s="326">
        <f>'pendapatan '!B14</f>
        <v>44203</v>
      </c>
      <c r="C13" s="334" t="str">
        <f t="shared" si="1"/>
        <v>#REF!</v>
      </c>
      <c r="D13" s="335">
        <f>'pendapatan '!D14</f>
        <v>5</v>
      </c>
      <c r="E13" s="336">
        <f t="shared" si="2"/>
        <v>5</v>
      </c>
      <c r="F13" s="336">
        <v>0.0</v>
      </c>
      <c r="G13" s="337">
        <v>52.0</v>
      </c>
      <c r="H13" s="337">
        <v>7.0</v>
      </c>
      <c r="I13" s="336">
        <f>'pendapatan '!F14</f>
        <v>10</v>
      </c>
      <c r="J13" s="336">
        <v>19.0</v>
      </c>
      <c r="K13" s="337">
        <v>15.0</v>
      </c>
      <c r="L13" s="337">
        <v>4.0</v>
      </c>
      <c r="M13" s="336">
        <f>'pendapatan '!H14</f>
        <v>6</v>
      </c>
      <c r="N13" s="336">
        <v>9.0</v>
      </c>
      <c r="O13" s="337">
        <v>10.0</v>
      </c>
      <c r="P13" s="338"/>
      <c r="Q13" s="333" t="str">
        <f>'pendapatan '!K14</f>
        <v/>
      </c>
      <c r="R13" s="339"/>
      <c r="S13" s="338"/>
      <c r="T13" s="84"/>
    </row>
    <row r="14">
      <c r="A14" s="325">
        <f>'pendapatan '!A15</f>
        <v>8</v>
      </c>
      <c r="B14" s="326">
        <f>'pendapatan '!B15</f>
        <v>44204</v>
      </c>
      <c r="C14" s="334" t="str">
        <f t="shared" si="1"/>
        <v>#REF!</v>
      </c>
      <c r="D14" s="335">
        <f>'pendapatan '!D15</f>
        <v>5</v>
      </c>
      <c r="E14" s="336">
        <f t="shared" si="2"/>
        <v>5</v>
      </c>
      <c r="F14" s="336">
        <v>0.0</v>
      </c>
      <c r="G14" s="337">
        <v>57.0</v>
      </c>
      <c r="H14" s="337">
        <v>7.0</v>
      </c>
      <c r="I14" s="336">
        <f>'pendapatan '!F15</f>
        <v>10</v>
      </c>
      <c r="J14" s="336">
        <v>18.0</v>
      </c>
      <c r="K14" s="337">
        <v>17.0</v>
      </c>
      <c r="L14" s="337">
        <v>3.0</v>
      </c>
      <c r="M14" s="336">
        <f>'pendapatan '!H15</f>
        <v>5</v>
      </c>
      <c r="N14" s="336">
        <v>8.0</v>
      </c>
      <c r="O14" s="337">
        <v>13.0</v>
      </c>
      <c r="P14" s="338"/>
      <c r="Q14" s="333" t="str">
        <f>'pendapatan '!K15</f>
        <v/>
      </c>
      <c r="R14" s="339"/>
      <c r="S14" s="338"/>
      <c r="T14" s="84"/>
    </row>
    <row r="15">
      <c r="A15" s="325">
        <f>'pendapatan '!A16</f>
        <v>9</v>
      </c>
      <c r="B15" s="326">
        <f>'pendapatan '!B16</f>
        <v>44205</v>
      </c>
      <c r="C15" s="334" t="str">
        <f t="shared" si="1"/>
        <v>#REF!</v>
      </c>
      <c r="D15" s="335">
        <f>'pendapatan '!D16</f>
        <v>5</v>
      </c>
      <c r="E15" s="336">
        <f t="shared" si="2"/>
        <v>5</v>
      </c>
      <c r="F15" s="336">
        <v>0.0</v>
      </c>
      <c r="G15" s="337">
        <v>62.0</v>
      </c>
      <c r="H15" s="337">
        <v>6.0</v>
      </c>
      <c r="I15" s="336">
        <f>'pendapatan '!F16</f>
        <v>8</v>
      </c>
      <c r="J15" s="336">
        <v>14.0</v>
      </c>
      <c r="K15" s="337">
        <v>11.0</v>
      </c>
      <c r="L15" s="337">
        <v>4.0</v>
      </c>
      <c r="M15" s="336">
        <f>'pendapatan '!H16</f>
        <v>6</v>
      </c>
      <c r="N15" s="336">
        <v>7.0</v>
      </c>
      <c r="O15" s="337">
        <v>9.0</v>
      </c>
      <c r="P15" s="338"/>
      <c r="Q15" s="333" t="str">
        <f>'pendapatan '!K16</f>
        <v/>
      </c>
      <c r="R15" s="339"/>
      <c r="S15" s="338"/>
      <c r="T15" s="84"/>
    </row>
    <row r="16">
      <c r="A16" s="325">
        <f>'pendapatan '!A17</f>
        <v>10</v>
      </c>
      <c r="B16" s="326">
        <f>'pendapatan '!B17</f>
        <v>44206</v>
      </c>
      <c r="C16" s="334" t="str">
        <f t="shared" si="1"/>
        <v>#REF!</v>
      </c>
      <c r="D16" s="335">
        <f>'pendapatan '!D17</f>
        <v>5</v>
      </c>
      <c r="E16" s="336">
        <f t="shared" si="2"/>
        <v>5</v>
      </c>
      <c r="F16" s="336">
        <v>0.0</v>
      </c>
      <c r="G16" s="337">
        <v>48.0</v>
      </c>
      <c r="H16" s="337">
        <v>6.0</v>
      </c>
      <c r="I16" s="336">
        <f>'pendapatan '!F17</f>
        <v>8</v>
      </c>
      <c r="J16" s="336">
        <v>13.0</v>
      </c>
      <c r="K16" s="337">
        <v>10.0</v>
      </c>
      <c r="L16" s="337">
        <v>5.0</v>
      </c>
      <c r="M16" s="336">
        <f>'pendapatan '!H17</f>
        <v>7</v>
      </c>
      <c r="N16" s="336">
        <v>8.0</v>
      </c>
      <c r="O16" s="337">
        <v>6.0</v>
      </c>
      <c r="P16" s="338"/>
      <c r="Q16" s="333" t="str">
        <f>'pendapatan '!K17</f>
        <v/>
      </c>
      <c r="R16" s="339"/>
      <c r="S16" s="338"/>
      <c r="T16" s="84"/>
    </row>
    <row r="17">
      <c r="A17" s="325">
        <f>'pendapatan '!A18</f>
        <v>11</v>
      </c>
      <c r="B17" s="326">
        <f>'pendapatan '!B18</f>
        <v>44207</v>
      </c>
      <c r="C17" s="334" t="str">
        <f t="shared" si="1"/>
        <v>#REF!</v>
      </c>
      <c r="D17" s="335">
        <f>'pendapatan '!D18</f>
        <v>4</v>
      </c>
      <c r="E17" s="336">
        <f t="shared" si="2"/>
        <v>4</v>
      </c>
      <c r="F17" s="336">
        <v>0.0</v>
      </c>
      <c r="G17" s="337">
        <v>27.0</v>
      </c>
      <c r="H17" s="337">
        <v>5.0</v>
      </c>
      <c r="I17" s="336">
        <f>'pendapatan '!F18</f>
        <v>8</v>
      </c>
      <c r="J17" s="336">
        <v>12.0</v>
      </c>
      <c r="K17" s="337">
        <v>11.0</v>
      </c>
      <c r="L17" s="337">
        <v>4.0</v>
      </c>
      <c r="M17" s="336">
        <f>'pendapatan '!H18</f>
        <v>6</v>
      </c>
      <c r="N17" s="336">
        <v>7.0</v>
      </c>
      <c r="O17" s="337">
        <v>8.0</v>
      </c>
      <c r="P17" s="338"/>
      <c r="Q17" s="333" t="str">
        <f>'pendapatan '!K18</f>
        <v/>
      </c>
      <c r="R17" s="339"/>
      <c r="S17" s="338"/>
      <c r="T17" s="84"/>
    </row>
    <row r="18">
      <c r="A18" s="325">
        <f>'pendapatan '!A19</f>
        <v>12</v>
      </c>
      <c r="B18" s="326">
        <f>'pendapatan '!B19</f>
        <v>44208</v>
      </c>
      <c r="C18" s="334" t="str">
        <f t="shared" si="1"/>
        <v>#REF!</v>
      </c>
      <c r="D18" s="335">
        <f>'pendapatan '!D19</f>
        <v>4</v>
      </c>
      <c r="E18" s="336">
        <f t="shared" si="2"/>
        <v>4</v>
      </c>
      <c r="F18" s="336">
        <v>0.0</v>
      </c>
      <c r="G18" s="337">
        <v>25.0</v>
      </c>
      <c r="H18" s="337">
        <v>6.0</v>
      </c>
      <c r="I18" s="336">
        <f>'pendapatan '!F19</f>
        <v>8</v>
      </c>
      <c r="J18" s="336">
        <v>10.0</v>
      </c>
      <c r="K18" s="337">
        <v>9.0</v>
      </c>
      <c r="L18" s="337">
        <v>5.0</v>
      </c>
      <c r="M18" s="336">
        <f>'pendapatan '!H19</f>
        <v>7</v>
      </c>
      <c r="N18" s="336">
        <v>10.0</v>
      </c>
      <c r="O18" s="337">
        <v>8.0</v>
      </c>
      <c r="P18" s="338"/>
      <c r="Q18" s="333" t="str">
        <f>'pendapatan '!K19</f>
        <v/>
      </c>
      <c r="R18" s="339"/>
      <c r="S18" s="338"/>
      <c r="T18" s="84"/>
    </row>
    <row r="19">
      <c r="A19" s="325">
        <f>'pendapatan '!A20</f>
        <v>13</v>
      </c>
      <c r="B19" s="326">
        <f>'pendapatan '!B20</f>
        <v>44209</v>
      </c>
      <c r="C19" s="334" t="str">
        <f t="shared" si="1"/>
        <v>#REF!</v>
      </c>
      <c r="D19" s="335">
        <f>'pendapatan '!D20</f>
        <v>4</v>
      </c>
      <c r="E19" s="336">
        <f t="shared" si="2"/>
        <v>4</v>
      </c>
      <c r="F19" s="336">
        <v>0.0</v>
      </c>
      <c r="G19" s="337">
        <v>21.0</v>
      </c>
      <c r="H19" s="337">
        <v>5.0</v>
      </c>
      <c r="I19" s="336">
        <f>'pendapatan '!F20</f>
        <v>7</v>
      </c>
      <c r="J19" s="336">
        <v>11.0</v>
      </c>
      <c r="K19" s="337">
        <v>10.0</v>
      </c>
      <c r="L19" s="337">
        <v>4.0</v>
      </c>
      <c r="M19" s="336">
        <f>'pendapatan '!H20</f>
        <v>6</v>
      </c>
      <c r="N19" s="336">
        <v>11.0</v>
      </c>
      <c r="O19" s="337">
        <v>9.0</v>
      </c>
      <c r="P19" s="338"/>
      <c r="Q19" s="333" t="str">
        <f>'pendapatan '!K20</f>
        <v/>
      </c>
      <c r="R19" s="339"/>
      <c r="S19" s="338"/>
      <c r="T19" s="84"/>
    </row>
    <row r="20">
      <c r="A20" s="325">
        <f>'pendapatan '!A21</f>
        <v>14</v>
      </c>
      <c r="B20" s="326">
        <f>'pendapatan '!B21</f>
        <v>44210</v>
      </c>
      <c r="C20" s="334" t="str">
        <f t="shared" si="1"/>
        <v>#REF!</v>
      </c>
      <c r="D20" s="335">
        <f>'pendapatan '!D21</f>
        <v>4</v>
      </c>
      <c r="E20" s="336">
        <f t="shared" si="2"/>
        <v>4</v>
      </c>
      <c r="F20" s="336">
        <v>0.0</v>
      </c>
      <c r="G20" s="337">
        <v>19.0</v>
      </c>
      <c r="H20" s="337">
        <v>6.0</v>
      </c>
      <c r="I20" s="336">
        <f>'pendapatan '!F21</f>
        <v>8</v>
      </c>
      <c r="J20" s="336">
        <v>12.0</v>
      </c>
      <c r="K20" s="337">
        <v>11.0</v>
      </c>
      <c r="L20" s="337">
        <v>5.0</v>
      </c>
      <c r="M20" s="336">
        <f>'pendapatan '!H21</f>
        <v>7</v>
      </c>
      <c r="N20" s="336">
        <v>10.0</v>
      </c>
      <c r="O20" s="337">
        <v>7.0</v>
      </c>
      <c r="P20" s="338"/>
      <c r="Q20" s="333" t="str">
        <f>'pendapatan '!K21</f>
        <v/>
      </c>
      <c r="R20" s="339"/>
      <c r="S20" s="338"/>
      <c r="T20" s="84"/>
    </row>
    <row r="21" ht="15.75" customHeight="1">
      <c r="A21" s="325">
        <f>'pendapatan '!A22</f>
        <v>15</v>
      </c>
      <c r="B21" s="326">
        <f>'pendapatan '!B22</f>
        <v>44211</v>
      </c>
      <c r="C21" s="334" t="str">
        <f t="shared" si="1"/>
        <v>#REF!</v>
      </c>
      <c r="D21" s="335">
        <f>'pendapatan '!D22</f>
        <v>4</v>
      </c>
      <c r="E21" s="336">
        <f t="shared" si="2"/>
        <v>4</v>
      </c>
      <c r="F21" s="336">
        <v>0.0</v>
      </c>
      <c r="G21" s="337">
        <v>20.0</v>
      </c>
      <c r="H21" s="337">
        <v>6.0</v>
      </c>
      <c r="I21" s="336">
        <f>'pendapatan '!F22</f>
        <v>8</v>
      </c>
      <c r="J21" s="336">
        <v>10.0</v>
      </c>
      <c r="K21" s="337">
        <v>9.0</v>
      </c>
      <c r="L21" s="337">
        <v>5.0</v>
      </c>
      <c r="M21" s="336">
        <f>'pendapatan '!H22</f>
        <v>7</v>
      </c>
      <c r="N21" s="336">
        <v>9.0</v>
      </c>
      <c r="O21" s="337">
        <v>7.0</v>
      </c>
      <c r="P21" s="338"/>
      <c r="Q21" s="333" t="str">
        <f>'pendapatan '!K22</f>
        <v/>
      </c>
      <c r="R21" s="339"/>
      <c r="S21" s="338"/>
      <c r="T21" s="84"/>
    </row>
    <row r="22" ht="15.75" customHeight="1">
      <c r="A22" s="325">
        <f>'pendapatan '!A23</f>
        <v>16</v>
      </c>
      <c r="B22" s="326">
        <f>'pendapatan '!B23</f>
        <v>44212</v>
      </c>
      <c r="C22" s="334" t="str">
        <f t="shared" si="1"/>
        <v>#REF!</v>
      </c>
      <c r="D22" s="335">
        <f>'pendapatan '!D23</f>
        <v>4</v>
      </c>
      <c r="E22" s="336">
        <f t="shared" si="2"/>
        <v>4</v>
      </c>
      <c r="F22" s="336">
        <v>0.0</v>
      </c>
      <c r="G22" s="337">
        <v>17.0</v>
      </c>
      <c r="H22" s="337">
        <v>5.0</v>
      </c>
      <c r="I22" s="336">
        <f>'pendapatan '!F23</f>
        <v>7</v>
      </c>
      <c r="J22" s="336">
        <v>11.0</v>
      </c>
      <c r="K22" s="337">
        <v>8.0</v>
      </c>
      <c r="L22" s="337">
        <v>6.0</v>
      </c>
      <c r="M22" s="336">
        <f>'pendapatan '!H23</f>
        <v>8</v>
      </c>
      <c r="N22" s="336">
        <v>11.0</v>
      </c>
      <c r="O22" s="337">
        <v>8.0</v>
      </c>
      <c r="P22" s="338"/>
      <c r="Q22" s="333" t="str">
        <f>'pendapatan '!K23</f>
        <v/>
      </c>
      <c r="R22" s="339"/>
      <c r="S22" s="338"/>
      <c r="T22" s="84"/>
    </row>
    <row r="23" ht="15.75" customHeight="1">
      <c r="A23" s="325">
        <f>'pendapatan '!A24</f>
        <v>17</v>
      </c>
      <c r="B23" s="326">
        <f>'pendapatan '!B24</f>
        <v>44213</v>
      </c>
      <c r="C23" s="334" t="str">
        <f t="shared" si="1"/>
        <v>#REF!</v>
      </c>
      <c r="D23" s="335">
        <f>'pendapatan '!D24</f>
        <v>4</v>
      </c>
      <c r="E23" s="336">
        <f t="shared" si="2"/>
        <v>4</v>
      </c>
      <c r="F23" s="336">
        <v>0.0</v>
      </c>
      <c r="G23" s="337">
        <v>16.0</v>
      </c>
      <c r="H23" s="337">
        <v>5.0</v>
      </c>
      <c r="I23" s="336">
        <f>'pendapatan '!F24</f>
        <v>7</v>
      </c>
      <c r="J23" s="336">
        <v>9.0</v>
      </c>
      <c r="K23" s="337">
        <v>7.0</v>
      </c>
      <c r="L23" s="337">
        <v>5.0</v>
      </c>
      <c r="M23" s="336">
        <f>'pendapatan '!H24</f>
        <v>6</v>
      </c>
      <c r="N23" s="336">
        <v>9.0</v>
      </c>
      <c r="O23" s="337">
        <v>10.0</v>
      </c>
      <c r="P23" s="338"/>
      <c r="Q23" s="333" t="str">
        <f>'pendapatan '!K24</f>
        <v/>
      </c>
      <c r="R23" s="339"/>
      <c r="S23" s="338"/>
      <c r="T23" s="84"/>
    </row>
    <row r="24" ht="15.75" customHeight="1">
      <c r="A24" s="325">
        <f>'pendapatan '!A25</f>
        <v>18</v>
      </c>
      <c r="B24" s="326">
        <f>'pendapatan '!B25</f>
        <v>44214</v>
      </c>
      <c r="C24" s="334" t="str">
        <f t="shared" si="1"/>
        <v>#REF!</v>
      </c>
      <c r="D24" s="335">
        <f>'pendapatan '!D25</f>
        <v>4</v>
      </c>
      <c r="E24" s="336">
        <f t="shared" si="2"/>
        <v>4</v>
      </c>
      <c r="F24" s="336">
        <v>0.0</v>
      </c>
      <c r="G24" s="337">
        <v>14.0</v>
      </c>
      <c r="H24" s="337">
        <v>6.0</v>
      </c>
      <c r="I24" s="336">
        <f>'pendapatan '!F25</f>
        <v>8</v>
      </c>
      <c r="J24" s="336">
        <v>10.0</v>
      </c>
      <c r="K24" s="337">
        <v>8.0</v>
      </c>
      <c r="L24" s="337">
        <v>5.0</v>
      </c>
      <c r="M24" s="336">
        <f>'pendapatan '!H25</f>
        <v>7</v>
      </c>
      <c r="N24" s="336">
        <v>8.0</v>
      </c>
      <c r="O24" s="337">
        <v>6.0</v>
      </c>
      <c r="P24" s="338"/>
      <c r="Q24" s="333" t="str">
        <f>'pendapatan '!K25</f>
        <v/>
      </c>
      <c r="R24" s="339"/>
      <c r="S24" s="338"/>
      <c r="T24" s="84"/>
    </row>
    <row r="25" ht="15.75" customHeight="1">
      <c r="A25" s="325">
        <f>'pendapatan '!A26</f>
        <v>19</v>
      </c>
      <c r="B25" s="326">
        <f>'pendapatan '!B26</f>
        <v>44215</v>
      </c>
      <c r="C25" s="334" t="str">
        <f t="shared" si="1"/>
        <v>#REF!</v>
      </c>
      <c r="D25" s="335">
        <f>'pendapatan '!D26</f>
        <v>4</v>
      </c>
      <c r="E25" s="336">
        <f t="shared" si="2"/>
        <v>4</v>
      </c>
      <c r="F25" s="336">
        <v>0.0</v>
      </c>
      <c r="G25" s="337">
        <v>19.0</v>
      </c>
      <c r="H25" s="337">
        <v>5.0</v>
      </c>
      <c r="I25" s="336">
        <f>'pendapatan '!F26</f>
        <v>7</v>
      </c>
      <c r="J25" s="336">
        <v>11.0</v>
      </c>
      <c r="K25" s="337">
        <v>9.0</v>
      </c>
      <c r="L25" s="337">
        <f t="shared" ref="L25:L37" si="3">M25/2</f>
        <v>3.5</v>
      </c>
      <c r="M25" s="336">
        <f>'pendapatan '!H26</f>
        <v>7</v>
      </c>
      <c r="N25" s="336">
        <v>9.0</v>
      </c>
      <c r="O25" s="337">
        <v>8.0</v>
      </c>
      <c r="P25" s="338"/>
      <c r="Q25" s="333" t="str">
        <f>'pendapatan '!K26</f>
        <v/>
      </c>
      <c r="R25" s="339"/>
      <c r="S25" s="338"/>
      <c r="T25" s="84"/>
    </row>
    <row r="26" ht="15.75" customHeight="1">
      <c r="A26" s="325">
        <f>'pendapatan '!A27</f>
        <v>20</v>
      </c>
      <c r="B26" s="326">
        <f>'pendapatan '!B27</f>
        <v>44216</v>
      </c>
      <c r="C26" s="334" t="str">
        <f t="shared" si="1"/>
        <v>#REF!</v>
      </c>
      <c r="D26" s="335">
        <f>'pendapatan '!D27</f>
        <v>4</v>
      </c>
      <c r="E26" s="336">
        <f t="shared" si="2"/>
        <v>4</v>
      </c>
      <c r="F26" s="336">
        <v>0.0</v>
      </c>
      <c r="G26" s="337">
        <v>21.0</v>
      </c>
      <c r="H26" s="337">
        <v>6.0</v>
      </c>
      <c r="I26" s="336">
        <f>'pendapatan '!F27</f>
        <v>8</v>
      </c>
      <c r="J26" s="336">
        <v>13.0</v>
      </c>
      <c r="K26" s="337">
        <v>11.0</v>
      </c>
      <c r="L26" s="337">
        <f t="shared" si="3"/>
        <v>3.5</v>
      </c>
      <c r="M26" s="336">
        <f>'pendapatan '!H27</f>
        <v>7</v>
      </c>
      <c r="N26" s="336">
        <v>10.0</v>
      </c>
      <c r="O26" s="337">
        <v>9.0</v>
      </c>
      <c r="P26" s="338"/>
      <c r="Q26" s="333" t="str">
        <f>'pendapatan '!K27</f>
        <v/>
      </c>
      <c r="R26" s="339"/>
      <c r="S26" s="338"/>
      <c r="T26" s="84"/>
    </row>
    <row r="27" ht="15.75" customHeight="1">
      <c r="A27" s="325">
        <f>'pendapatan '!A28</f>
        <v>21</v>
      </c>
      <c r="B27" s="326">
        <f>'pendapatan '!B28</f>
        <v>44217</v>
      </c>
      <c r="C27" s="334" t="str">
        <f t="shared" si="1"/>
        <v>#REF!</v>
      </c>
      <c r="D27" s="335">
        <f>'pendapatan '!D28</f>
        <v>4</v>
      </c>
      <c r="E27" s="336">
        <f t="shared" si="2"/>
        <v>4</v>
      </c>
      <c r="F27" s="336">
        <v>0.0</v>
      </c>
      <c r="G27" s="337">
        <v>18.0</v>
      </c>
      <c r="H27" s="337">
        <v>6.0</v>
      </c>
      <c r="I27" s="336">
        <f>'pendapatan '!F28</f>
        <v>8</v>
      </c>
      <c r="J27" s="336">
        <v>10.0</v>
      </c>
      <c r="K27" s="337">
        <v>9.0</v>
      </c>
      <c r="L27" s="337">
        <f t="shared" si="3"/>
        <v>3</v>
      </c>
      <c r="M27" s="336">
        <f>'pendapatan '!H28</f>
        <v>6</v>
      </c>
      <c r="N27" s="336">
        <v>8.0</v>
      </c>
      <c r="O27" s="337">
        <v>7.0</v>
      </c>
      <c r="P27" s="338"/>
      <c r="Q27" s="333" t="str">
        <f>'pendapatan '!K28</f>
        <v/>
      </c>
      <c r="R27" s="339"/>
      <c r="S27" s="338"/>
      <c r="T27" s="84"/>
    </row>
    <row r="28" ht="15.75" customHeight="1">
      <c r="A28" s="325">
        <f>'pendapatan '!A29</f>
        <v>22</v>
      </c>
      <c r="B28" s="326">
        <f>'pendapatan '!B29</f>
        <v>44218</v>
      </c>
      <c r="C28" s="334" t="str">
        <f t="shared" si="1"/>
        <v>#REF!</v>
      </c>
      <c r="D28" s="335">
        <f>'pendapatan '!D29</f>
        <v>4</v>
      </c>
      <c r="E28" s="336">
        <f t="shared" si="2"/>
        <v>4</v>
      </c>
      <c r="F28" s="336">
        <v>0.0</v>
      </c>
      <c r="G28" s="337">
        <v>17.0</v>
      </c>
      <c r="H28" s="337">
        <v>6.0</v>
      </c>
      <c r="I28" s="336">
        <f>'pendapatan '!F29</f>
        <v>8</v>
      </c>
      <c r="J28" s="336">
        <v>12.0</v>
      </c>
      <c r="K28" s="337">
        <v>10.0</v>
      </c>
      <c r="L28" s="337">
        <f t="shared" si="3"/>
        <v>2.5</v>
      </c>
      <c r="M28" s="336">
        <f>'pendapatan '!H29</f>
        <v>5</v>
      </c>
      <c r="N28" s="336">
        <v>7.0</v>
      </c>
      <c r="O28" s="337">
        <v>6.0</v>
      </c>
      <c r="P28" s="338"/>
      <c r="Q28" s="333" t="str">
        <f>'pendapatan '!K29</f>
        <v/>
      </c>
      <c r="R28" s="339"/>
      <c r="S28" s="338"/>
      <c r="T28" s="84"/>
    </row>
    <row r="29" ht="15.75" customHeight="1">
      <c r="A29" s="325">
        <f>'pendapatan '!A30</f>
        <v>23</v>
      </c>
      <c r="B29" s="326">
        <f>'pendapatan '!B30</f>
        <v>44219</v>
      </c>
      <c r="C29" s="334" t="str">
        <f t="shared" si="1"/>
        <v>#REF!</v>
      </c>
      <c r="D29" s="335">
        <f>'pendapatan '!D30</f>
        <v>4</v>
      </c>
      <c r="E29" s="336">
        <f t="shared" si="2"/>
        <v>4</v>
      </c>
      <c r="F29" s="336">
        <v>0.0</v>
      </c>
      <c r="G29" s="337">
        <v>19.0</v>
      </c>
      <c r="H29" s="337">
        <v>6.0</v>
      </c>
      <c r="I29" s="336">
        <f>'pendapatan '!F30</f>
        <v>8</v>
      </c>
      <c r="J29" s="336">
        <v>10.0</v>
      </c>
      <c r="K29" s="337">
        <v>12.0</v>
      </c>
      <c r="L29" s="337">
        <f t="shared" si="3"/>
        <v>3</v>
      </c>
      <c r="M29" s="336">
        <f>'pendapatan '!H30</f>
        <v>6</v>
      </c>
      <c r="N29" s="336">
        <v>8.0</v>
      </c>
      <c r="O29" s="337">
        <v>6.0</v>
      </c>
      <c r="P29" s="338"/>
      <c r="Q29" s="333" t="str">
        <f>'pendapatan '!K30</f>
        <v/>
      </c>
      <c r="R29" s="339"/>
      <c r="S29" s="338"/>
      <c r="T29" s="84"/>
    </row>
    <row r="30" ht="15.75" customHeight="1">
      <c r="A30" s="325">
        <f>'pendapatan '!A31</f>
        <v>24</v>
      </c>
      <c r="B30" s="326">
        <f>'pendapatan '!B31</f>
        <v>44220</v>
      </c>
      <c r="C30" s="334" t="str">
        <f t="shared" si="1"/>
        <v>#REF!</v>
      </c>
      <c r="D30" s="335">
        <f>'pendapatan '!D31</f>
        <v>4</v>
      </c>
      <c r="E30" s="336">
        <f t="shared" si="2"/>
        <v>4</v>
      </c>
      <c r="F30" s="336">
        <v>0.0</v>
      </c>
      <c r="G30" s="337">
        <v>21.0</v>
      </c>
      <c r="H30" s="337">
        <v>5.0</v>
      </c>
      <c r="I30" s="336">
        <f>'pendapatan '!F31</f>
        <v>7</v>
      </c>
      <c r="J30" s="336">
        <v>9.0</v>
      </c>
      <c r="K30" s="337">
        <v>11.0</v>
      </c>
      <c r="L30" s="337">
        <f t="shared" si="3"/>
        <v>2.5</v>
      </c>
      <c r="M30" s="336">
        <f>'pendapatan '!H31</f>
        <v>5</v>
      </c>
      <c r="N30" s="336">
        <v>7.0</v>
      </c>
      <c r="O30" s="337">
        <v>8.0</v>
      </c>
      <c r="P30" s="338"/>
      <c r="Q30" s="333" t="str">
        <f>'pendapatan '!K31</f>
        <v/>
      </c>
      <c r="R30" s="339"/>
      <c r="S30" s="338"/>
      <c r="T30" s="84"/>
    </row>
    <row r="31" ht="15.75" customHeight="1">
      <c r="A31" s="325">
        <f>'pendapatan '!A32</f>
        <v>25</v>
      </c>
      <c r="B31" s="326">
        <f>'pendapatan '!B32</f>
        <v>44221</v>
      </c>
      <c r="C31" s="334" t="str">
        <f t="shared" si="1"/>
        <v>#REF!</v>
      </c>
      <c r="D31" s="335">
        <f>'pendapatan '!D32</f>
        <v>4</v>
      </c>
      <c r="E31" s="336">
        <f t="shared" si="2"/>
        <v>4</v>
      </c>
      <c r="F31" s="336">
        <v>0.0</v>
      </c>
      <c r="G31" s="337">
        <v>16.0</v>
      </c>
      <c r="H31" s="337">
        <v>5.0</v>
      </c>
      <c r="I31" s="336">
        <f>'pendapatan '!F32</f>
        <v>7</v>
      </c>
      <c r="J31" s="336">
        <v>12.0</v>
      </c>
      <c r="K31" s="337">
        <v>13.0</v>
      </c>
      <c r="L31" s="337">
        <f t="shared" si="3"/>
        <v>3</v>
      </c>
      <c r="M31" s="336">
        <f>'pendapatan '!H32</f>
        <v>6</v>
      </c>
      <c r="N31" s="336">
        <v>9.0</v>
      </c>
      <c r="O31" s="337">
        <v>7.0</v>
      </c>
      <c r="P31" s="338"/>
      <c r="Q31" s="333" t="str">
        <f>'pendapatan '!K32</f>
        <v/>
      </c>
      <c r="R31" s="339"/>
      <c r="S31" s="338"/>
      <c r="T31" s="84"/>
    </row>
    <row r="32" ht="15.75" customHeight="1">
      <c r="A32" s="325">
        <f>'pendapatan '!A33</f>
        <v>26</v>
      </c>
      <c r="B32" s="326">
        <f>'pendapatan '!B33</f>
        <v>44222</v>
      </c>
      <c r="C32" s="334" t="str">
        <f t="shared" si="1"/>
        <v>#REF!</v>
      </c>
      <c r="D32" s="335">
        <f>'pendapatan '!D33</f>
        <v>4</v>
      </c>
      <c r="E32" s="336">
        <f t="shared" si="2"/>
        <v>4</v>
      </c>
      <c r="F32" s="336">
        <v>0.0</v>
      </c>
      <c r="G32" s="337">
        <v>15.0</v>
      </c>
      <c r="H32" s="337">
        <v>5.0</v>
      </c>
      <c r="I32" s="336">
        <f>'pendapatan '!F33</f>
        <v>7</v>
      </c>
      <c r="J32" s="336">
        <v>10.0</v>
      </c>
      <c r="K32" s="337">
        <v>8.0</v>
      </c>
      <c r="L32" s="337">
        <f t="shared" si="3"/>
        <v>3.5</v>
      </c>
      <c r="M32" s="336">
        <f>'pendapatan '!H33</f>
        <v>7</v>
      </c>
      <c r="N32" s="336">
        <v>9.0</v>
      </c>
      <c r="O32" s="337">
        <v>8.0</v>
      </c>
      <c r="P32" s="338"/>
      <c r="Q32" s="333" t="str">
        <f>'pendapatan '!K33</f>
        <v/>
      </c>
      <c r="R32" s="339"/>
      <c r="S32" s="338"/>
      <c r="T32" s="84"/>
    </row>
    <row r="33" ht="15.75" customHeight="1">
      <c r="A33" s="325">
        <f>'pendapatan '!A34</f>
        <v>27</v>
      </c>
      <c r="B33" s="326">
        <f>'pendapatan '!B34</f>
        <v>44223</v>
      </c>
      <c r="C33" s="334" t="str">
        <f t="shared" si="1"/>
        <v>#REF!</v>
      </c>
      <c r="D33" s="335">
        <f>'pendapatan '!D34</f>
        <v>4</v>
      </c>
      <c r="E33" s="336">
        <f t="shared" si="2"/>
        <v>4</v>
      </c>
      <c r="F33" s="336">
        <v>0.0</v>
      </c>
      <c r="G33" s="336">
        <v>18.0</v>
      </c>
      <c r="H33" s="336">
        <f t="shared" ref="H33:H37" si="4">I33/2</f>
        <v>3.5</v>
      </c>
      <c r="I33" s="336">
        <f>'pendapatan '!F34</f>
        <v>7</v>
      </c>
      <c r="J33" s="336">
        <v>10.0</v>
      </c>
      <c r="K33" s="336">
        <v>8.0</v>
      </c>
      <c r="L33" s="336">
        <f t="shared" si="3"/>
        <v>3.5</v>
      </c>
      <c r="M33" s="336">
        <f>'pendapatan '!H34</f>
        <v>7</v>
      </c>
      <c r="N33" s="336">
        <v>8.0</v>
      </c>
      <c r="O33" s="336">
        <v>7.0</v>
      </c>
      <c r="P33" s="338"/>
      <c r="Q33" s="333" t="str">
        <f>'pendapatan '!K34</f>
        <v/>
      </c>
      <c r="R33" s="339"/>
      <c r="S33" s="338"/>
      <c r="T33" s="84"/>
    </row>
    <row r="34" ht="15.75" customHeight="1">
      <c r="A34" s="325">
        <f>'pendapatan '!A35</f>
        <v>28</v>
      </c>
      <c r="B34" s="326">
        <f>'pendapatan '!B35</f>
        <v>44224</v>
      </c>
      <c r="C34" s="334" t="str">
        <f t="shared" si="1"/>
        <v>#REF!</v>
      </c>
      <c r="D34" s="335">
        <f>'pendapatan '!D35</f>
        <v>4</v>
      </c>
      <c r="E34" s="336">
        <f t="shared" si="2"/>
        <v>4</v>
      </c>
      <c r="F34" s="336">
        <v>0.0</v>
      </c>
      <c r="G34" s="336">
        <v>21.0</v>
      </c>
      <c r="H34" s="336">
        <f t="shared" si="4"/>
        <v>4</v>
      </c>
      <c r="I34" s="336">
        <f>'pendapatan '!F35</f>
        <v>8</v>
      </c>
      <c r="J34" s="336">
        <v>12.0</v>
      </c>
      <c r="K34" s="336">
        <v>11.0</v>
      </c>
      <c r="L34" s="336">
        <f t="shared" si="3"/>
        <v>3.5</v>
      </c>
      <c r="M34" s="336">
        <f>'pendapatan '!H35</f>
        <v>7</v>
      </c>
      <c r="N34" s="336">
        <v>10.0</v>
      </c>
      <c r="O34" s="336">
        <v>7.0</v>
      </c>
      <c r="P34" s="338"/>
      <c r="Q34" s="333" t="str">
        <f>'pendapatan '!K35</f>
        <v/>
      </c>
      <c r="R34" s="339"/>
      <c r="S34" s="338"/>
      <c r="T34" s="84"/>
    </row>
    <row r="35" ht="15.75" customHeight="1">
      <c r="A35" s="325">
        <f>'pendapatan '!A36</f>
        <v>29</v>
      </c>
      <c r="B35" s="326">
        <f>'pendapatan '!B36</f>
        <v>44225</v>
      </c>
      <c r="C35" s="334" t="str">
        <f t="shared" si="1"/>
        <v>#REF!</v>
      </c>
      <c r="D35" s="335">
        <f>'pendapatan '!D36</f>
        <v>4</v>
      </c>
      <c r="E35" s="336">
        <f t="shared" si="2"/>
        <v>4</v>
      </c>
      <c r="F35" s="336">
        <v>0.0</v>
      </c>
      <c r="G35" s="336">
        <v>19.0</v>
      </c>
      <c r="H35" s="336">
        <f t="shared" si="4"/>
        <v>4</v>
      </c>
      <c r="I35" s="336">
        <f>'pendapatan '!F36</f>
        <v>8</v>
      </c>
      <c r="J35" s="336">
        <v>13.0</v>
      </c>
      <c r="K35" s="336">
        <v>13.0</v>
      </c>
      <c r="L35" s="336">
        <f t="shared" si="3"/>
        <v>2.5</v>
      </c>
      <c r="M35" s="336">
        <f>'pendapatan '!H36</f>
        <v>5</v>
      </c>
      <c r="N35" s="336">
        <v>8.0</v>
      </c>
      <c r="O35" s="336">
        <v>6.0</v>
      </c>
      <c r="P35" s="338"/>
      <c r="Q35" s="333" t="str">
        <f>'pendapatan '!K36</f>
        <v/>
      </c>
      <c r="R35" s="339"/>
      <c r="S35" s="338"/>
      <c r="T35" s="84"/>
    </row>
    <row r="36" ht="15.75" customHeight="1">
      <c r="A36" s="325">
        <f>'pendapatan '!A37</f>
        <v>30</v>
      </c>
      <c r="B36" s="326">
        <f>'pendapatan '!B37</f>
        <v>44226</v>
      </c>
      <c r="C36" s="334" t="str">
        <f t="shared" si="1"/>
        <v>#REF!</v>
      </c>
      <c r="D36" s="335">
        <f>'pendapatan '!D37</f>
        <v>4</v>
      </c>
      <c r="E36" s="336">
        <f t="shared" si="2"/>
        <v>4</v>
      </c>
      <c r="F36" s="336">
        <v>0.0</v>
      </c>
      <c r="G36" s="336">
        <v>22.0</v>
      </c>
      <c r="H36" s="336">
        <f t="shared" si="4"/>
        <v>4</v>
      </c>
      <c r="I36" s="336">
        <f>'pendapatan '!F37</f>
        <v>8</v>
      </c>
      <c r="J36" s="336">
        <v>11.0</v>
      </c>
      <c r="K36" s="336">
        <v>12.0</v>
      </c>
      <c r="L36" s="336">
        <f t="shared" si="3"/>
        <v>2.5</v>
      </c>
      <c r="M36" s="336">
        <f>'pendapatan '!H37</f>
        <v>5</v>
      </c>
      <c r="N36" s="336">
        <v>7.0</v>
      </c>
      <c r="O36" s="336">
        <v>6.0</v>
      </c>
      <c r="P36" s="338"/>
      <c r="Q36" s="333" t="str">
        <f>'pendapatan '!K37</f>
        <v/>
      </c>
      <c r="R36" s="339"/>
      <c r="S36" s="338"/>
      <c r="T36" s="84"/>
    </row>
    <row r="37" ht="15.75" customHeight="1">
      <c r="A37" s="325">
        <f>'pendapatan '!A38</f>
        <v>31</v>
      </c>
      <c r="B37" s="326">
        <f>'pendapatan '!B38</f>
        <v>44227</v>
      </c>
      <c r="C37" s="340" t="str">
        <f t="shared" si="1"/>
        <v>#REF!</v>
      </c>
      <c r="D37" s="335">
        <f>'pendapatan '!D38</f>
        <v>4</v>
      </c>
      <c r="E37" s="336">
        <f t="shared" si="2"/>
        <v>4</v>
      </c>
      <c r="F37" s="341">
        <v>0.0</v>
      </c>
      <c r="G37" s="342">
        <v>16.0</v>
      </c>
      <c r="H37" s="337">
        <f t="shared" si="4"/>
        <v>3.5</v>
      </c>
      <c r="I37" s="336">
        <f>'pendapatan '!F38</f>
        <v>7</v>
      </c>
      <c r="J37" s="342">
        <v>9.0</v>
      </c>
      <c r="K37" s="342">
        <v>10.0</v>
      </c>
      <c r="L37" s="337">
        <f t="shared" si="3"/>
        <v>2.5</v>
      </c>
      <c r="M37" s="336">
        <f>'pendapatan '!H38</f>
        <v>5</v>
      </c>
      <c r="N37" s="342">
        <v>8.0</v>
      </c>
      <c r="O37" s="342">
        <v>7.0</v>
      </c>
      <c r="P37" s="343"/>
      <c r="Q37" s="333" t="str">
        <f>'pendapatan '!K38</f>
        <v/>
      </c>
      <c r="R37" s="344"/>
      <c r="S37" s="343"/>
      <c r="T37" s="84"/>
    </row>
    <row r="38" ht="15.75" customHeight="1">
      <c r="A38" s="345" t="s">
        <v>15</v>
      </c>
      <c r="B38" s="144"/>
      <c r="C38" s="346"/>
      <c r="D38" s="347">
        <f t="shared" ref="D38:S38" si="5">SUM(D7:D37)</f>
        <v>135</v>
      </c>
      <c r="E38" s="347">
        <f t="shared" si="5"/>
        <v>135</v>
      </c>
      <c r="F38" s="347">
        <f t="shared" si="5"/>
        <v>0</v>
      </c>
      <c r="G38" s="347">
        <f t="shared" si="5"/>
        <v>937</v>
      </c>
      <c r="H38" s="347">
        <f t="shared" si="5"/>
        <v>162</v>
      </c>
      <c r="I38" s="347">
        <f t="shared" si="5"/>
        <v>234</v>
      </c>
      <c r="J38" s="347">
        <f t="shared" si="5"/>
        <v>371</v>
      </c>
      <c r="K38" s="347">
        <f t="shared" si="5"/>
        <v>341</v>
      </c>
      <c r="L38" s="347">
        <f t="shared" si="5"/>
        <v>119</v>
      </c>
      <c r="M38" s="347">
        <f t="shared" si="5"/>
        <v>189</v>
      </c>
      <c r="N38" s="347">
        <f t="shared" si="5"/>
        <v>271</v>
      </c>
      <c r="O38" s="347">
        <f t="shared" si="5"/>
        <v>259</v>
      </c>
      <c r="P38" s="348">
        <f t="shared" si="5"/>
        <v>0</v>
      </c>
      <c r="Q38" s="348">
        <f t="shared" si="5"/>
        <v>0</v>
      </c>
      <c r="R38" s="348">
        <f t="shared" si="5"/>
        <v>0</v>
      </c>
      <c r="S38" s="348">
        <f t="shared" si="5"/>
        <v>0</v>
      </c>
      <c r="T38" s="84"/>
    </row>
    <row r="39" ht="15.75" customHeight="1">
      <c r="A39" s="349"/>
      <c r="B39" s="349"/>
      <c r="C39" s="349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84"/>
    </row>
    <row r="40" ht="15.75" customHeight="1">
      <c r="A40" s="1" t="s">
        <v>66</v>
      </c>
    </row>
    <row r="41" ht="15.75" customHeight="1">
      <c r="A41" s="1" t="s">
        <v>25</v>
      </c>
    </row>
    <row r="42" ht="15.75" customHeight="1">
      <c r="A42" s="351" t="str">
        <f>A3</f>
        <v>BULAN      : JANUARI 2021</v>
      </c>
    </row>
    <row r="43" ht="15.75" customHeight="1">
      <c r="A43" s="315" t="s">
        <v>3</v>
      </c>
      <c r="B43" s="316" t="s">
        <v>4</v>
      </c>
      <c r="C43" s="316" t="s">
        <v>5</v>
      </c>
      <c r="D43" s="317" t="s">
        <v>6</v>
      </c>
      <c r="E43" s="13"/>
      <c r="F43" s="13"/>
      <c r="G43" s="14"/>
      <c r="H43" s="317" t="s">
        <v>7</v>
      </c>
      <c r="I43" s="13"/>
      <c r="J43" s="13"/>
      <c r="K43" s="14"/>
      <c r="L43" s="317" t="s">
        <v>8</v>
      </c>
      <c r="M43" s="13"/>
      <c r="N43" s="13"/>
      <c r="O43" s="14"/>
      <c r="P43" s="317" t="s">
        <v>9</v>
      </c>
      <c r="Q43" s="13"/>
      <c r="R43" s="13"/>
      <c r="S43" s="14"/>
      <c r="T43" s="84"/>
    </row>
    <row r="44" ht="15.75" customHeight="1">
      <c r="A44" s="318"/>
      <c r="B44" s="279"/>
      <c r="C44" s="279"/>
      <c r="D44" s="319" t="s">
        <v>67</v>
      </c>
      <c r="E44" s="319" t="s">
        <v>68</v>
      </c>
      <c r="F44" s="320" t="s">
        <v>69</v>
      </c>
      <c r="G44" s="21"/>
      <c r="H44" s="319" t="s">
        <v>67</v>
      </c>
      <c r="I44" s="319" t="s">
        <v>68</v>
      </c>
      <c r="J44" s="320" t="s">
        <v>69</v>
      </c>
      <c r="K44" s="21"/>
      <c r="L44" s="319" t="s">
        <v>67</v>
      </c>
      <c r="M44" s="319" t="s">
        <v>68</v>
      </c>
      <c r="N44" s="320" t="s">
        <v>69</v>
      </c>
      <c r="O44" s="21"/>
      <c r="P44" s="319" t="s">
        <v>67</v>
      </c>
      <c r="Q44" s="319" t="s">
        <v>68</v>
      </c>
      <c r="R44" s="320" t="s">
        <v>69</v>
      </c>
      <c r="S44" s="21"/>
      <c r="T44" s="84"/>
    </row>
    <row r="45" ht="15.75" customHeight="1">
      <c r="A45" s="321"/>
      <c r="B45" s="322"/>
      <c r="C45" s="322"/>
      <c r="D45" s="322"/>
      <c r="E45" s="322"/>
      <c r="F45" s="324" t="s">
        <v>70</v>
      </c>
      <c r="G45" s="324" t="s">
        <v>71</v>
      </c>
      <c r="H45" s="322"/>
      <c r="I45" s="322"/>
      <c r="J45" s="324" t="s">
        <v>70</v>
      </c>
      <c r="K45" s="324" t="s">
        <v>71</v>
      </c>
      <c r="L45" s="322"/>
      <c r="M45" s="322"/>
      <c r="N45" s="324" t="s">
        <v>70</v>
      </c>
      <c r="O45" s="324" t="s">
        <v>71</v>
      </c>
      <c r="P45" s="322"/>
      <c r="Q45" s="322"/>
      <c r="R45" s="324" t="s">
        <v>70</v>
      </c>
      <c r="S45" s="324" t="s">
        <v>71</v>
      </c>
      <c r="T45" s="84"/>
    </row>
    <row r="46" ht="15.75" customHeight="1">
      <c r="A46" s="352">
        <f t="shared" ref="A46:B46" si="6">A7</f>
        <v>1</v>
      </c>
      <c r="B46" s="33">
        <f t="shared" si="6"/>
        <v>44197</v>
      </c>
      <c r="C46" s="327" t="str">
        <f t="shared" ref="C46:C69" si="8">C15</f>
        <v>#REF!</v>
      </c>
      <c r="D46" s="328">
        <f>'pendapatan '!D54</f>
        <v>2</v>
      </c>
      <c r="E46" s="329">
        <f>'pendapatan '!D54</f>
        <v>2</v>
      </c>
      <c r="F46" s="329">
        <v>2.0</v>
      </c>
      <c r="G46" s="331">
        <v>1.0</v>
      </c>
      <c r="H46" s="328">
        <f t="shared" ref="H46:H76" si="9">I46/2</f>
        <v>6</v>
      </c>
      <c r="I46" s="328">
        <f>'pendapatan '!F54</f>
        <v>12</v>
      </c>
      <c r="J46" s="329">
        <v>21.0</v>
      </c>
      <c r="K46" s="331">
        <v>15.0</v>
      </c>
      <c r="L46" s="353"/>
      <c r="M46" s="354"/>
      <c r="N46" s="354"/>
      <c r="O46" s="353"/>
      <c r="P46" s="353"/>
      <c r="Q46" s="354"/>
      <c r="R46" s="354"/>
      <c r="S46" s="353"/>
      <c r="T46" s="84"/>
    </row>
    <row r="47" ht="15.75" customHeight="1">
      <c r="A47" s="355">
        <f t="shared" ref="A47:B47" si="7">A8</f>
        <v>2</v>
      </c>
      <c r="B47" s="356">
        <f t="shared" si="7"/>
        <v>44198</v>
      </c>
      <c r="C47" s="334" t="str">
        <f t="shared" si="8"/>
        <v>#REF!</v>
      </c>
      <c r="D47" s="335">
        <f>'pendapatan '!D55</f>
        <v>2</v>
      </c>
      <c r="E47" s="336">
        <f>'pendapatan '!D55</f>
        <v>2</v>
      </c>
      <c r="F47" s="336">
        <v>4.0</v>
      </c>
      <c r="G47" s="337">
        <v>3.0</v>
      </c>
      <c r="H47" s="335">
        <f t="shared" si="9"/>
        <v>6</v>
      </c>
      <c r="I47" s="335">
        <f>'pendapatan '!F55</f>
        <v>12</v>
      </c>
      <c r="J47" s="336">
        <v>20.0</v>
      </c>
      <c r="K47" s="337">
        <v>26.0</v>
      </c>
      <c r="L47" s="357"/>
      <c r="M47" s="358"/>
      <c r="N47" s="358"/>
      <c r="O47" s="357"/>
      <c r="P47" s="357"/>
      <c r="Q47" s="358"/>
      <c r="R47" s="358"/>
      <c r="S47" s="357"/>
      <c r="T47" s="84"/>
    </row>
    <row r="48" ht="15.75" customHeight="1">
      <c r="A48" s="355">
        <f t="shared" ref="A48:B48" si="10">A9</f>
        <v>3</v>
      </c>
      <c r="B48" s="356">
        <f t="shared" si="10"/>
        <v>44199</v>
      </c>
      <c r="C48" s="334" t="str">
        <f t="shared" si="8"/>
        <v>#REF!</v>
      </c>
      <c r="D48" s="335">
        <f>'pendapatan '!D56</f>
        <v>2</v>
      </c>
      <c r="E48" s="336">
        <f>'pendapatan '!D56</f>
        <v>2</v>
      </c>
      <c r="F48" s="336">
        <v>1.0</v>
      </c>
      <c r="G48" s="337">
        <v>4.0</v>
      </c>
      <c r="H48" s="335">
        <f t="shared" si="9"/>
        <v>7</v>
      </c>
      <c r="I48" s="335">
        <f>'pendapatan '!F56</f>
        <v>14</v>
      </c>
      <c r="J48" s="336">
        <v>25.0</v>
      </c>
      <c r="K48" s="337">
        <v>31.0</v>
      </c>
      <c r="L48" s="357"/>
      <c r="M48" s="358"/>
      <c r="N48" s="358"/>
      <c r="O48" s="357"/>
      <c r="P48" s="357"/>
      <c r="Q48" s="358"/>
      <c r="R48" s="358"/>
      <c r="S48" s="357"/>
      <c r="T48" s="84"/>
    </row>
    <row r="49" ht="15.75" customHeight="1">
      <c r="A49" s="355">
        <f t="shared" ref="A49:B49" si="11">A10</f>
        <v>4</v>
      </c>
      <c r="B49" s="356">
        <f t="shared" si="11"/>
        <v>44200</v>
      </c>
      <c r="C49" s="334" t="str">
        <f t="shared" si="8"/>
        <v>#REF!</v>
      </c>
      <c r="D49" s="335">
        <f>'pendapatan '!D57</f>
        <v>3</v>
      </c>
      <c r="E49" s="336">
        <f>'pendapatan '!D57</f>
        <v>3</v>
      </c>
      <c r="F49" s="336">
        <v>2.0</v>
      </c>
      <c r="G49" s="337">
        <v>4.0</v>
      </c>
      <c r="H49" s="335">
        <f t="shared" si="9"/>
        <v>7</v>
      </c>
      <c r="I49" s="335">
        <f>'pendapatan '!F57</f>
        <v>14</v>
      </c>
      <c r="J49" s="336">
        <v>19.0</v>
      </c>
      <c r="K49" s="337">
        <v>21.0</v>
      </c>
      <c r="L49" s="357"/>
      <c r="M49" s="358"/>
      <c r="N49" s="358"/>
      <c r="O49" s="357"/>
      <c r="P49" s="357"/>
      <c r="Q49" s="358"/>
      <c r="R49" s="358"/>
      <c r="S49" s="357"/>
      <c r="T49" s="84"/>
    </row>
    <row r="50" ht="15.75" customHeight="1">
      <c r="A50" s="355">
        <f t="shared" ref="A50:B50" si="12">A11</f>
        <v>5</v>
      </c>
      <c r="B50" s="356">
        <f t="shared" si="12"/>
        <v>44201</v>
      </c>
      <c r="C50" s="334" t="str">
        <f t="shared" si="8"/>
        <v>#REF!</v>
      </c>
      <c r="D50" s="335">
        <f>'pendapatan '!D58</f>
        <v>3</v>
      </c>
      <c r="E50" s="336">
        <f>'pendapatan '!D58</f>
        <v>3</v>
      </c>
      <c r="F50" s="336">
        <v>1.0</v>
      </c>
      <c r="G50" s="337">
        <v>3.0</v>
      </c>
      <c r="H50" s="335">
        <f t="shared" si="9"/>
        <v>8</v>
      </c>
      <c r="I50" s="335">
        <f>'pendapatan '!F58</f>
        <v>16</v>
      </c>
      <c r="J50" s="336">
        <v>15.0</v>
      </c>
      <c r="K50" s="337">
        <v>25.0</v>
      </c>
      <c r="L50" s="357"/>
      <c r="M50" s="358"/>
      <c r="N50" s="358"/>
      <c r="O50" s="357"/>
      <c r="P50" s="357"/>
      <c r="Q50" s="358"/>
      <c r="R50" s="358"/>
      <c r="S50" s="357"/>
      <c r="T50" s="84"/>
    </row>
    <row r="51" ht="15.75" customHeight="1">
      <c r="A51" s="355">
        <f t="shared" ref="A51:B51" si="13">A12</f>
        <v>6</v>
      </c>
      <c r="B51" s="356">
        <f t="shared" si="13"/>
        <v>44202</v>
      </c>
      <c r="C51" s="334" t="str">
        <f t="shared" si="8"/>
        <v>#REF!</v>
      </c>
      <c r="D51" s="335">
        <f>'pendapatan '!D59</f>
        <v>2</v>
      </c>
      <c r="E51" s="336">
        <f>'pendapatan '!D59</f>
        <v>2</v>
      </c>
      <c r="F51" s="336">
        <v>0.0</v>
      </c>
      <c r="G51" s="337">
        <v>3.0</v>
      </c>
      <c r="H51" s="335">
        <f t="shared" si="9"/>
        <v>8</v>
      </c>
      <c r="I51" s="335">
        <f>'pendapatan '!F59</f>
        <v>16</v>
      </c>
      <c r="J51" s="336">
        <v>30.0</v>
      </c>
      <c r="K51" s="337">
        <v>24.0</v>
      </c>
      <c r="L51" s="357"/>
      <c r="M51" s="358"/>
      <c r="N51" s="358"/>
      <c r="O51" s="357"/>
      <c r="P51" s="357"/>
      <c r="Q51" s="358"/>
      <c r="R51" s="358"/>
      <c r="S51" s="357"/>
      <c r="T51" s="84"/>
    </row>
    <row r="52" ht="15.75" customHeight="1">
      <c r="A52" s="355">
        <f t="shared" ref="A52:B52" si="14">A13</f>
        <v>7</v>
      </c>
      <c r="B52" s="356">
        <f t="shared" si="14"/>
        <v>44203</v>
      </c>
      <c r="C52" s="334" t="str">
        <f t="shared" si="8"/>
        <v>#REF!</v>
      </c>
      <c r="D52" s="335">
        <f>'pendapatan '!D60</f>
        <v>2</v>
      </c>
      <c r="E52" s="336">
        <f>'pendapatan '!D60</f>
        <v>2</v>
      </c>
      <c r="F52" s="336">
        <v>0.0</v>
      </c>
      <c r="G52" s="337">
        <v>2.0</v>
      </c>
      <c r="H52" s="335">
        <f t="shared" si="9"/>
        <v>7</v>
      </c>
      <c r="I52" s="335">
        <f>'pendapatan '!F60</f>
        <v>14</v>
      </c>
      <c r="J52" s="336">
        <v>19.0</v>
      </c>
      <c r="K52" s="337">
        <v>15.0</v>
      </c>
      <c r="L52" s="357"/>
      <c r="M52" s="358"/>
      <c r="N52" s="358"/>
      <c r="O52" s="357"/>
      <c r="P52" s="357"/>
      <c r="Q52" s="358"/>
      <c r="R52" s="358"/>
      <c r="S52" s="357"/>
      <c r="T52" s="84"/>
    </row>
    <row r="53" ht="15.75" customHeight="1">
      <c r="A53" s="355">
        <f t="shared" ref="A53:B53" si="15">A14</f>
        <v>8</v>
      </c>
      <c r="B53" s="356">
        <f t="shared" si="15"/>
        <v>44204</v>
      </c>
      <c r="C53" s="334" t="str">
        <f t="shared" si="8"/>
        <v>#REF!</v>
      </c>
      <c r="D53" s="335">
        <f>'pendapatan '!D61</f>
        <v>2</v>
      </c>
      <c r="E53" s="336">
        <f>'pendapatan '!D61</f>
        <v>2</v>
      </c>
      <c r="F53" s="336">
        <v>0.0</v>
      </c>
      <c r="G53" s="337">
        <v>0.0</v>
      </c>
      <c r="H53" s="335">
        <f t="shared" si="9"/>
        <v>6</v>
      </c>
      <c r="I53" s="335">
        <f>'pendapatan '!F61</f>
        <v>12</v>
      </c>
      <c r="J53" s="336">
        <v>18.0</v>
      </c>
      <c r="K53" s="337">
        <v>24.0</v>
      </c>
      <c r="L53" s="357"/>
      <c r="M53" s="358"/>
      <c r="N53" s="358"/>
      <c r="O53" s="357"/>
      <c r="P53" s="357"/>
      <c r="Q53" s="358"/>
      <c r="R53" s="358"/>
      <c r="S53" s="357"/>
      <c r="T53" s="84"/>
    </row>
    <row r="54" ht="15.75" customHeight="1">
      <c r="A54" s="355">
        <f t="shared" ref="A54:B54" si="16">A15</f>
        <v>9</v>
      </c>
      <c r="B54" s="356">
        <f t="shared" si="16"/>
        <v>44205</v>
      </c>
      <c r="C54" s="334" t="str">
        <f t="shared" si="8"/>
        <v>#REF!</v>
      </c>
      <c r="D54" s="335">
        <f>'pendapatan '!D62</f>
        <v>2</v>
      </c>
      <c r="E54" s="336">
        <f>'pendapatan '!D62</f>
        <v>2</v>
      </c>
      <c r="F54" s="336">
        <v>0.0</v>
      </c>
      <c r="G54" s="337">
        <v>0.0</v>
      </c>
      <c r="H54" s="335">
        <f t="shared" si="9"/>
        <v>6</v>
      </c>
      <c r="I54" s="335">
        <f>'pendapatan '!F62</f>
        <v>12</v>
      </c>
      <c r="J54" s="336">
        <v>15.0</v>
      </c>
      <c r="K54" s="337">
        <v>20.0</v>
      </c>
      <c r="L54" s="357"/>
      <c r="M54" s="358"/>
      <c r="N54" s="358"/>
      <c r="O54" s="357"/>
      <c r="P54" s="357"/>
      <c r="Q54" s="358"/>
      <c r="R54" s="358"/>
      <c r="S54" s="357"/>
      <c r="T54" s="84"/>
    </row>
    <row r="55" ht="15.75" customHeight="1">
      <c r="A55" s="355">
        <f t="shared" ref="A55:B55" si="17">A16</f>
        <v>10</v>
      </c>
      <c r="B55" s="356">
        <f t="shared" si="17"/>
        <v>44206</v>
      </c>
      <c r="C55" s="334" t="str">
        <f t="shared" si="8"/>
        <v>#REF!</v>
      </c>
      <c r="D55" s="335">
        <f>'pendapatan '!D63</f>
        <v>2</v>
      </c>
      <c r="E55" s="336">
        <f>'pendapatan '!D63</f>
        <v>2</v>
      </c>
      <c r="F55" s="336">
        <v>0.0</v>
      </c>
      <c r="G55" s="337">
        <v>0.0</v>
      </c>
      <c r="H55" s="335">
        <f t="shared" si="9"/>
        <v>7</v>
      </c>
      <c r="I55" s="335">
        <f>'pendapatan '!F63</f>
        <v>14</v>
      </c>
      <c r="J55" s="336">
        <v>30.0</v>
      </c>
      <c r="K55" s="337">
        <v>25.0</v>
      </c>
      <c r="L55" s="357"/>
      <c r="M55" s="358"/>
      <c r="N55" s="358"/>
      <c r="O55" s="357"/>
      <c r="P55" s="357"/>
      <c r="Q55" s="358"/>
      <c r="R55" s="358"/>
      <c r="S55" s="357"/>
      <c r="T55" s="84"/>
    </row>
    <row r="56" ht="15.75" customHeight="1">
      <c r="A56" s="355">
        <f t="shared" ref="A56:B56" si="18">A17</f>
        <v>11</v>
      </c>
      <c r="B56" s="356">
        <f t="shared" si="18"/>
        <v>44207</v>
      </c>
      <c r="C56" s="334" t="str">
        <f t="shared" si="8"/>
        <v>#REF!</v>
      </c>
      <c r="D56" s="335">
        <f>'pendapatan '!D64</f>
        <v>3</v>
      </c>
      <c r="E56" s="336">
        <f>'pendapatan '!D64</f>
        <v>3</v>
      </c>
      <c r="F56" s="336">
        <v>0.0</v>
      </c>
      <c r="G56" s="337">
        <v>5.0</v>
      </c>
      <c r="H56" s="335">
        <f t="shared" si="9"/>
        <v>6</v>
      </c>
      <c r="I56" s="335">
        <f>'pendapatan '!F64</f>
        <v>12</v>
      </c>
      <c r="J56" s="336">
        <v>21.0</v>
      </c>
      <c r="K56" s="337">
        <v>23.0</v>
      </c>
      <c r="L56" s="357"/>
      <c r="M56" s="358"/>
      <c r="N56" s="358"/>
      <c r="O56" s="357"/>
      <c r="P56" s="357"/>
      <c r="Q56" s="358"/>
      <c r="R56" s="358"/>
      <c r="S56" s="357"/>
      <c r="T56" s="84"/>
    </row>
    <row r="57" ht="15.75" customHeight="1">
      <c r="A57" s="355">
        <f t="shared" ref="A57:B57" si="19">A18</f>
        <v>12</v>
      </c>
      <c r="B57" s="356">
        <f t="shared" si="19"/>
        <v>44208</v>
      </c>
      <c r="C57" s="334" t="str">
        <f t="shared" si="8"/>
        <v>#REF!</v>
      </c>
      <c r="D57" s="335">
        <f>'pendapatan '!D65</f>
        <v>3</v>
      </c>
      <c r="E57" s="336">
        <f>'pendapatan '!D65</f>
        <v>3</v>
      </c>
      <c r="F57" s="336">
        <v>0.0</v>
      </c>
      <c r="G57" s="337">
        <v>4.0</v>
      </c>
      <c r="H57" s="335">
        <f t="shared" si="9"/>
        <v>5</v>
      </c>
      <c r="I57" s="335">
        <f>'pendapatan '!F65</f>
        <v>10</v>
      </c>
      <c r="J57" s="336">
        <v>18.0</v>
      </c>
      <c r="K57" s="337">
        <v>24.0</v>
      </c>
      <c r="L57" s="357"/>
      <c r="M57" s="358"/>
      <c r="N57" s="358"/>
      <c r="O57" s="357"/>
      <c r="P57" s="357"/>
      <c r="Q57" s="358"/>
      <c r="R57" s="358"/>
      <c r="S57" s="357"/>
      <c r="T57" s="84"/>
    </row>
    <row r="58" ht="15.75" customHeight="1">
      <c r="A58" s="355">
        <f t="shared" ref="A58:B58" si="20">A19</f>
        <v>13</v>
      </c>
      <c r="B58" s="356">
        <f t="shared" si="20"/>
        <v>44209</v>
      </c>
      <c r="C58" s="334" t="str">
        <f t="shared" si="8"/>
        <v>#REF!</v>
      </c>
      <c r="D58" s="335">
        <f>'pendapatan '!D66</f>
        <v>3</v>
      </c>
      <c r="E58" s="336">
        <f>'pendapatan '!D66</f>
        <v>3</v>
      </c>
      <c r="F58" s="336">
        <v>4.0</v>
      </c>
      <c r="G58" s="337">
        <v>3.0</v>
      </c>
      <c r="H58" s="335">
        <f t="shared" si="9"/>
        <v>7</v>
      </c>
      <c r="I58" s="335">
        <f>'pendapatan '!F66</f>
        <v>14</v>
      </c>
      <c r="J58" s="336">
        <v>27.0</v>
      </c>
      <c r="K58" s="337">
        <v>31.0</v>
      </c>
      <c r="L58" s="357"/>
      <c r="M58" s="358"/>
      <c r="N58" s="358"/>
      <c r="O58" s="357"/>
      <c r="P58" s="357"/>
      <c r="Q58" s="358"/>
      <c r="R58" s="358"/>
      <c r="S58" s="357"/>
      <c r="T58" s="84"/>
    </row>
    <row r="59" ht="15.75" customHeight="1">
      <c r="A59" s="355">
        <f t="shared" ref="A59:B59" si="21">A20</f>
        <v>14</v>
      </c>
      <c r="B59" s="356">
        <f t="shared" si="21"/>
        <v>44210</v>
      </c>
      <c r="C59" s="334" t="str">
        <f t="shared" si="8"/>
        <v>#REF!</v>
      </c>
      <c r="D59" s="335">
        <f>'pendapatan '!D67</f>
        <v>2</v>
      </c>
      <c r="E59" s="336">
        <f>'pendapatan '!D67</f>
        <v>2</v>
      </c>
      <c r="F59" s="336">
        <v>3.0</v>
      </c>
      <c r="G59" s="337">
        <v>1.0</v>
      </c>
      <c r="H59" s="335">
        <f t="shared" si="9"/>
        <v>5</v>
      </c>
      <c r="I59" s="335">
        <f>'pendapatan '!F67</f>
        <v>10</v>
      </c>
      <c r="J59" s="336">
        <v>20.0</v>
      </c>
      <c r="K59" s="337">
        <v>15.0</v>
      </c>
      <c r="L59" s="357"/>
      <c r="M59" s="358"/>
      <c r="N59" s="358"/>
      <c r="O59" s="357"/>
      <c r="P59" s="357"/>
      <c r="Q59" s="358"/>
      <c r="R59" s="358"/>
      <c r="S59" s="357"/>
      <c r="T59" s="84"/>
    </row>
    <row r="60" ht="15.75" customHeight="1">
      <c r="A60" s="355">
        <f t="shared" ref="A60:B60" si="22">A21</f>
        <v>15</v>
      </c>
      <c r="B60" s="356">
        <f t="shared" si="22"/>
        <v>44211</v>
      </c>
      <c r="C60" s="334" t="str">
        <f t="shared" si="8"/>
        <v>#REF!</v>
      </c>
      <c r="D60" s="335">
        <f>'pendapatan '!D68</f>
        <v>2</v>
      </c>
      <c r="E60" s="336">
        <f>'pendapatan '!D68</f>
        <v>2</v>
      </c>
      <c r="F60" s="336">
        <v>1.0</v>
      </c>
      <c r="G60" s="337">
        <v>3.0</v>
      </c>
      <c r="H60" s="335">
        <f t="shared" si="9"/>
        <v>5</v>
      </c>
      <c r="I60" s="335">
        <f>'pendapatan '!F68</f>
        <v>10</v>
      </c>
      <c r="J60" s="336">
        <v>18.0</v>
      </c>
      <c r="K60" s="337">
        <v>21.0</v>
      </c>
      <c r="L60" s="357"/>
      <c r="M60" s="358"/>
      <c r="N60" s="358"/>
      <c r="O60" s="357"/>
      <c r="P60" s="357"/>
      <c r="Q60" s="358"/>
      <c r="R60" s="358"/>
      <c r="S60" s="357"/>
      <c r="T60" s="84"/>
    </row>
    <row r="61" ht="15.75" customHeight="1">
      <c r="A61" s="355">
        <f t="shared" ref="A61:B61" si="23">A22</f>
        <v>16</v>
      </c>
      <c r="B61" s="356">
        <f t="shared" si="23"/>
        <v>44212</v>
      </c>
      <c r="C61" s="334" t="str">
        <f t="shared" si="8"/>
        <v>#REF!</v>
      </c>
      <c r="D61" s="335">
        <f>'pendapatan '!D69</f>
        <v>3</v>
      </c>
      <c r="E61" s="336">
        <f>'pendapatan '!D69</f>
        <v>3</v>
      </c>
      <c r="F61" s="336">
        <v>4.0</v>
      </c>
      <c r="G61" s="337">
        <v>5.0</v>
      </c>
      <c r="H61" s="335">
        <f t="shared" si="9"/>
        <v>6</v>
      </c>
      <c r="I61" s="335">
        <f>'pendapatan '!F69</f>
        <v>12</v>
      </c>
      <c r="J61" s="336">
        <v>20.0</v>
      </c>
      <c r="K61" s="337">
        <v>27.0</v>
      </c>
      <c r="L61" s="357"/>
      <c r="M61" s="358"/>
      <c r="N61" s="358"/>
      <c r="O61" s="357"/>
      <c r="P61" s="357"/>
      <c r="Q61" s="358"/>
      <c r="R61" s="358"/>
      <c r="S61" s="357"/>
      <c r="T61" s="84"/>
    </row>
    <row r="62" ht="15.75" customHeight="1">
      <c r="A62" s="355">
        <f t="shared" ref="A62:B62" si="24">A23</f>
        <v>17</v>
      </c>
      <c r="B62" s="356">
        <f t="shared" si="24"/>
        <v>44213</v>
      </c>
      <c r="C62" s="334" t="str">
        <f t="shared" si="8"/>
        <v>#REF!</v>
      </c>
      <c r="D62" s="335">
        <f>'pendapatan '!D70</f>
        <v>3</v>
      </c>
      <c r="E62" s="336">
        <f>'pendapatan '!D70</f>
        <v>3</v>
      </c>
      <c r="F62" s="336">
        <v>4.0</v>
      </c>
      <c r="G62" s="337">
        <v>7.0</v>
      </c>
      <c r="H62" s="335">
        <f t="shared" si="9"/>
        <v>7</v>
      </c>
      <c r="I62" s="335">
        <f>'pendapatan '!F70</f>
        <v>14</v>
      </c>
      <c r="J62" s="336">
        <v>25.0</v>
      </c>
      <c r="K62" s="337">
        <v>18.0</v>
      </c>
      <c r="L62" s="357"/>
      <c r="M62" s="358"/>
      <c r="N62" s="358"/>
      <c r="O62" s="357"/>
      <c r="P62" s="357"/>
      <c r="Q62" s="358"/>
      <c r="R62" s="358"/>
      <c r="S62" s="357"/>
      <c r="T62" s="84"/>
    </row>
    <row r="63" ht="15.75" customHeight="1">
      <c r="A63" s="355">
        <f t="shared" ref="A63:B63" si="25">A24</f>
        <v>18</v>
      </c>
      <c r="B63" s="356">
        <f t="shared" si="25"/>
        <v>44214</v>
      </c>
      <c r="C63" s="334" t="str">
        <f t="shared" si="8"/>
        <v>#REF!</v>
      </c>
      <c r="D63" s="335">
        <f>'pendapatan '!D71</f>
        <v>2</v>
      </c>
      <c r="E63" s="336">
        <f>'pendapatan '!D71</f>
        <v>2</v>
      </c>
      <c r="F63" s="336">
        <v>3.0</v>
      </c>
      <c r="G63" s="337">
        <v>1.0</v>
      </c>
      <c r="H63" s="335">
        <f t="shared" si="9"/>
        <v>5</v>
      </c>
      <c r="I63" s="335">
        <f>'pendapatan '!F71</f>
        <v>10</v>
      </c>
      <c r="J63" s="336">
        <v>20.0</v>
      </c>
      <c r="K63" s="337">
        <v>17.0</v>
      </c>
      <c r="L63" s="357"/>
      <c r="M63" s="358"/>
      <c r="N63" s="358"/>
      <c r="O63" s="357"/>
      <c r="P63" s="357"/>
      <c r="Q63" s="358"/>
      <c r="R63" s="358"/>
      <c r="S63" s="357"/>
      <c r="T63" s="84"/>
    </row>
    <row r="64" ht="15.75" customHeight="1">
      <c r="A64" s="355">
        <f t="shared" ref="A64:B64" si="26">A25</f>
        <v>19</v>
      </c>
      <c r="B64" s="356">
        <f t="shared" si="26"/>
        <v>44215</v>
      </c>
      <c r="C64" s="334" t="str">
        <f t="shared" si="8"/>
        <v>#REF!</v>
      </c>
      <c r="D64" s="335">
        <f>'pendapatan '!D72</f>
        <v>3</v>
      </c>
      <c r="E64" s="336">
        <f>'pendapatan '!D72</f>
        <v>3</v>
      </c>
      <c r="F64" s="336">
        <v>0.0</v>
      </c>
      <c r="G64" s="337">
        <v>3.0</v>
      </c>
      <c r="H64" s="335">
        <f t="shared" si="9"/>
        <v>6</v>
      </c>
      <c r="I64" s="335">
        <f>'pendapatan '!F72</f>
        <v>12</v>
      </c>
      <c r="J64" s="336">
        <v>19.0</v>
      </c>
      <c r="K64" s="337">
        <v>22.0</v>
      </c>
      <c r="L64" s="357"/>
      <c r="M64" s="358"/>
      <c r="N64" s="358"/>
      <c r="O64" s="357"/>
      <c r="P64" s="357"/>
      <c r="Q64" s="358"/>
      <c r="R64" s="358"/>
      <c r="S64" s="357"/>
      <c r="T64" s="84"/>
    </row>
    <row r="65" ht="15.75" customHeight="1">
      <c r="A65" s="355">
        <f t="shared" ref="A65:B65" si="27">A26</f>
        <v>20</v>
      </c>
      <c r="B65" s="356">
        <f t="shared" si="27"/>
        <v>44216</v>
      </c>
      <c r="C65" s="334" t="str">
        <f t="shared" si="8"/>
        <v>#REF!</v>
      </c>
      <c r="D65" s="335">
        <f>'pendapatan '!D73</f>
        <v>2</v>
      </c>
      <c r="E65" s="336">
        <f>'pendapatan '!D73</f>
        <v>2</v>
      </c>
      <c r="F65" s="336">
        <v>0.0</v>
      </c>
      <c r="G65" s="337">
        <v>6.0</v>
      </c>
      <c r="H65" s="335">
        <f t="shared" si="9"/>
        <v>7</v>
      </c>
      <c r="I65" s="335">
        <f>'pendapatan '!F73</f>
        <v>14</v>
      </c>
      <c r="J65" s="336">
        <v>25.0</v>
      </c>
      <c r="K65" s="337">
        <v>29.0</v>
      </c>
      <c r="L65" s="357"/>
      <c r="M65" s="358"/>
      <c r="N65" s="358"/>
      <c r="O65" s="357"/>
      <c r="P65" s="357"/>
      <c r="Q65" s="358"/>
      <c r="R65" s="358"/>
      <c r="S65" s="357"/>
      <c r="T65" s="84"/>
    </row>
    <row r="66" ht="15.75" customHeight="1">
      <c r="A66" s="355">
        <f t="shared" ref="A66:B66" si="28">A27</f>
        <v>21</v>
      </c>
      <c r="B66" s="356">
        <f t="shared" si="28"/>
        <v>44217</v>
      </c>
      <c r="C66" s="334" t="str">
        <f t="shared" si="8"/>
        <v>#REF!</v>
      </c>
      <c r="D66" s="335">
        <f>'pendapatan '!D74</f>
        <v>2</v>
      </c>
      <c r="E66" s="336">
        <f>'pendapatan '!D74</f>
        <v>2</v>
      </c>
      <c r="F66" s="336">
        <v>1.0</v>
      </c>
      <c r="G66" s="337">
        <v>1.0</v>
      </c>
      <c r="H66" s="335">
        <f t="shared" si="9"/>
        <v>5</v>
      </c>
      <c r="I66" s="335">
        <f>'pendapatan '!F74</f>
        <v>10</v>
      </c>
      <c r="J66" s="336">
        <v>20.0</v>
      </c>
      <c r="K66" s="337">
        <v>22.0</v>
      </c>
      <c r="L66" s="357"/>
      <c r="M66" s="358"/>
      <c r="N66" s="358"/>
      <c r="O66" s="357"/>
      <c r="P66" s="357"/>
      <c r="Q66" s="358"/>
      <c r="R66" s="358"/>
      <c r="S66" s="357"/>
      <c r="T66" s="84"/>
    </row>
    <row r="67" ht="15.75" customHeight="1">
      <c r="A67" s="355">
        <f t="shared" ref="A67:B67" si="29">A28</f>
        <v>22</v>
      </c>
      <c r="B67" s="356">
        <f t="shared" si="29"/>
        <v>44218</v>
      </c>
      <c r="C67" s="334" t="str">
        <f t="shared" si="8"/>
        <v>#REF!</v>
      </c>
      <c r="D67" s="335">
        <f>'pendapatan '!D75</f>
        <v>2</v>
      </c>
      <c r="E67" s="336">
        <f>'pendapatan '!D75</f>
        <v>2</v>
      </c>
      <c r="F67" s="336">
        <v>0.0</v>
      </c>
      <c r="G67" s="337">
        <v>3.0</v>
      </c>
      <c r="H67" s="335">
        <f t="shared" si="9"/>
        <v>6</v>
      </c>
      <c r="I67" s="335">
        <f>'pendapatan '!F75</f>
        <v>12</v>
      </c>
      <c r="J67" s="336">
        <v>26.0</v>
      </c>
      <c r="K67" s="337">
        <v>19.0</v>
      </c>
      <c r="L67" s="357"/>
      <c r="M67" s="358"/>
      <c r="N67" s="358"/>
      <c r="O67" s="357"/>
      <c r="P67" s="357"/>
      <c r="Q67" s="358"/>
      <c r="R67" s="358"/>
      <c r="S67" s="357"/>
      <c r="T67" s="84"/>
    </row>
    <row r="68" ht="15.75" customHeight="1">
      <c r="A68" s="355">
        <f t="shared" ref="A68:B68" si="30">A29</f>
        <v>23</v>
      </c>
      <c r="B68" s="356">
        <f t="shared" si="30"/>
        <v>44219</v>
      </c>
      <c r="C68" s="334" t="str">
        <f t="shared" si="8"/>
        <v>#REF!</v>
      </c>
      <c r="D68" s="335">
        <f>'pendapatan '!D76</f>
        <v>2</v>
      </c>
      <c r="E68" s="336">
        <f>'pendapatan '!D76</f>
        <v>2</v>
      </c>
      <c r="F68" s="336">
        <v>3.0</v>
      </c>
      <c r="G68" s="337">
        <v>2.0</v>
      </c>
      <c r="H68" s="335">
        <f t="shared" si="9"/>
        <v>7</v>
      </c>
      <c r="I68" s="335">
        <f>'pendapatan '!F76</f>
        <v>14</v>
      </c>
      <c r="J68" s="336">
        <v>27.0</v>
      </c>
      <c r="K68" s="337">
        <v>21.0</v>
      </c>
      <c r="L68" s="357"/>
      <c r="M68" s="358"/>
      <c r="N68" s="358"/>
      <c r="O68" s="357"/>
      <c r="P68" s="357"/>
      <c r="Q68" s="358"/>
      <c r="R68" s="358"/>
      <c r="S68" s="357"/>
      <c r="T68" s="84"/>
    </row>
    <row r="69" ht="15.75" customHeight="1">
      <c r="A69" s="355">
        <f t="shared" ref="A69:B69" si="31">A30</f>
        <v>24</v>
      </c>
      <c r="B69" s="356">
        <f t="shared" si="31"/>
        <v>44220</v>
      </c>
      <c r="C69" s="334" t="str">
        <f t="shared" si="8"/>
        <v/>
      </c>
      <c r="D69" s="335">
        <f>'pendapatan '!D77</f>
        <v>2</v>
      </c>
      <c r="E69" s="336">
        <f>'pendapatan '!D77</f>
        <v>2</v>
      </c>
      <c r="F69" s="336">
        <v>0.0</v>
      </c>
      <c r="G69" s="337">
        <v>2.0</v>
      </c>
      <c r="H69" s="335">
        <f t="shared" si="9"/>
        <v>6</v>
      </c>
      <c r="I69" s="335">
        <f>'pendapatan '!F77</f>
        <v>12</v>
      </c>
      <c r="J69" s="336">
        <v>31.0</v>
      </c>
      <c r="K69" s="337">
        <v>21.0</v>
      </c>
      <c r="L69" s="357"/>
      <c r="M69" s="358"/>
      <c r="N69" s="358"/>
      <c r="O69" s="357"/>
      <c r="P69" s="357"/>
      <c r="Q69" s="358"/>
      <c r="R69" s="358"/>
      <c r="S69" s="357"/>
      <c r="T69" s="84"/>
    </row>
    <row r="70" ht="15.75" customHeight="1">
      <c r="A70" s="355">
        <f t="shared" ref="A70:B70" si="32">A31</f>
        <v>25</v>
      </c>
      <c r="B70" s="356">
        <f t="shared" si="32"/>
        <v>44221</v>
      </c>
      <c r="C70" s="334" t="str">
        <f t="shared" ref="C70:C76" si="34">#REF!</f>
        <v>#REF!</v>
      </c>
      <c r="D70" s="335">
        <f>'pendapatan '!D78</f>
        <v>2</v>
      </c>
      <c r="E70" s="336">
        <f>'pendapatan '!D78</f>
        <v>2</v>
      </c>
      <c r="F70" s="336">
        <v>2.0</v>
      </c>
      <c r="G70" s="337">
        <v>0.0</v>
      </c>
      <c r="H70" s="335">
        <f t="shared" si="9"/>
        <v>6</v>
      </c>
      <c r="I70" s="335">
        <f>'pendapatan '!F78</f>
        <v>12</v>
      </c>
      <c r="J70" s="336">
        <v>30.0</v>
      </c>
      <c r="K70" s="337">
        <v>25.0</v>
      </c>
      <c r="L70" s="357"/>
      <c r="M70" s="358"/>
      <c r="N70" s="358"/>
      <c r="O70" s="357"/>
      <c r="P70" s="357"/>
      <c r="Q70" s="358"/>
      <c r="R70" s="358"/>
      <c r="S70" s="357"/>
      <c r="T70" s="84"/>
    </row>
    <row r="71" ht="15.75" customHeight="1">
      <c r="A71" s="355">
        <f t="shared" ref="A71:B71" si="33">A32</f>
        <v>26</v>
      </c>
      <c r="B71" s="356">
        <f t="shared" si="33"/>
        <v>44222</v>
      </c>
      <c r="C71" s="334" t="str">
        <f t="shared" si="34"/>
        <v>#REF!</v>
      </c>
      <c r="D71" s="335">
        <f>'pendapatan '!D79</f>
        <v>2</v>
      </c>
      <c r="E71" s="336">
        <f>'pendapatan '!D79</f>
        <v>2</v>
      </c>
      <c r="F71" s="336">
        <v>2.0</v>
      </c>
      <c r="G71" s="337">
        <v>5.0</v>
      </c>
      <c r="H71" s="335">
        <f t="shared" si="9"/>
        <v>6</v>
      </c>
      <c r="I71" s="335">
        <f>'pendapatan '!F79</f>
        <v>12</v>
      </c>
      <c r="J71" s="336">
        <v>19.0</v>
      </c>
      <c r="K71" s="337">
        <v>16.0</v>
      </c>
      <c r="L71" s="357"/>
      <c r="M71" s="358"/>
      <c r="N71" s="358"/>
      <c r="O71" s="357"/>
      <c r="P71" s="357"/>
      <c r="Q71" s="358"/>
      <c r="R71" s="358"/>
      <c r="S71" s="357"/>
      <c r="T71" s="84"/>
    </row>
    <row r="72" ht="15.75" customHeight="1">
      <c r="A72" s="355">
        <f t="shared" ref="A72:B72" si="35">A33</f>
        <v>27</v>
      </c>
      <c r="B72" s="356">
        <f t="shared" si="35"/>
        <v>44223</v>
      </c>
      <c r="C72" s="334" t="str">
        <f t="shared" si="34"/>
        <v>#REF!</v>
      </c>
      <c r="D72" s="335">
        <f>'pendapatan '!D80</f>
        <v>2</v>
      </c>
      <c r="E72" s="336">
        <f>'pendapatan '!D80</f>
        <v>2</v>
      </c>
      <c r="F72" s="336">
        <v>1.0</v>
      </c>
      <c r="G72" s="337">
        <v>4.0</v>
      </c>
      <c r="H72" s="335">
        <f t="shared" si="9"/>
        <v>7</v>
      </c>
      <c r="I72" s="335">
        <f>'pendapatan '!F80</f>
        <v>14</v>
      </c>
      <c r="J72" s="336">
        <v>26.0</v>
      </c>
      <c r="K72" s="337">
        <v>19.0</v>
      </c>
      <c r="L72" s="357"/>
      <c r="M72" s="358"/>
      <c r="N72" s="358"/>
      <c r="O72" s="357"/>
      <c r="P72" s="357"/>
      <c r="Q72" s="358"/>
      <c r="R72" s="358"/>
      <c r="S72" s="357"/>
      <c r="T72" s="84"/>
    </row>
    <row r="73" ht="15.75" customHeight="1">
      <c r="A73" s="355">
        <f t="shared" ref="A73:B73" si="36">A34</f>
        <v>28</v>
      </c>
      <c r="B73" s="356">
        <f t="shared" si="36"/>
        <v>44224</v>
      </c>
      <c r="C73" s="334" t="str">
        <f t="shared" si="34"/>
        <v>#REF!</v>
      </c>
      <c r="D73" s="335">
        <f>'pendapatan '!D81</f>
        <v>2</v>
      </c>
      <c r="E73" s="336">
        <f>'pendapatan '!D81</f>
        <v>2</v>
      </c>
      <c r="F73" s="336">
        <v>0.0</v>
      </c>
      <c r="G73" s="337">
        <v>3.0</v>
      </c>
      <c r="H73" s="335">
        <f t="shared" si="9"/>
        <v>6</v>
      </c>
      <c r="I73" s="335">
        <f>'pendapatan '!F81</f>
        <v>12</v>
      </c>
      <c r="J73" s="336">
        <v>19.0</v>
      </c>
      <c r="K73" s="337">
        <v>31.0</v>
      </c>
      <c r="L73" s="357"/>
      <c r="M73" s="358"/>
      <c r="N73" s="358"/>
      <c r="O73" s="357"/>
      <c r="P73" s="357"/>
      <c r="Q73" s="358"/>
      <c r="R73" s="358"/>
      <c r="S73" s="357"/>
      <c r="T73" s="84"/>
    </row>
    <row r="74" ht="15.75" customHeight="1">
      <c r="A74" s="355">
        <f t="shared" ref="A74:B74" si="37">A35</f>
        <v>29</v>
      </c>
      <c r="B74" s="356">
        <f t="shared" si="37"/>
        <v>44225</v>
      </c>
      <c r="C74" s="334" t="str">
        <f t="shared" si="34"/>
        <v>#REF!</v>
      </c>
      <c r="D74" s="335">
        <f>'pendapatan '!D82</f>
        <v>2</v>
      </c>
      <c r="E74" s="336">
        <f>'pendapatan '!D82</f>
        <v>2</v>
      </c>
      <c r="F74" s="336">
        <v>0.0</v>
      </c>
      <c r="G74" s="337">
        <v>1.0</v>
      </c>
      <c r="H74" s="335">
        <f t="shared" si="9"/>
        <v>6</v>
      </c>
      <c r="I74" s="335">
        <f>'pendapatan '!F82</f>
        <v>12</v>
      </c>
      <c r="J74" s="336">
        <v>27.0</v>
      </c>
      <c r="K74" s="337">
        <v>24.0</v>
      </c>
      <c r="L74" s="357"/>
      <c r="M74" s="358"/>
      <c r="N74" s="358"/>
      <c r="O74" s="357"/>
      <c r="P74" s="357"/>
      <c r="Q74" s="358"/>
      <c r="R74" s="358"/>
      <c r="S74" s="357"/>
      <c r="T74" s="84"/>
    </row>
    <row r="75" ht="15.75" customHeight="1">
      <c r="A75" s="355">
        <f t="shared" ref="A75:B75" si="38">A36</f>
        <v>30</v>
      </c>
      <c r="B75" s="356">
        <f t="shared" si="38"/>
        <v>44226</v>
      </c>
      <c r="C75" s="334" t="str">
        <f t="shared" si="34"/>
        <v>#REF!</v>
      </c>
      <c r="D75" s="335">
        <f>'pendapatan '!D83</f>
        <v>2</v>
      </c>
      <c r="E75" s="336">
        <f>'pendapatan '!D83</f>
        <v>2</v>
      </c>
      <c r="F75" s="336">
        <v>0.0</v>
      </c>
      <c r="G75" s="337">
        <v>2.0</v>
      </c>
      <c r="H75" s="335">
        <f t="shared" si="9"/>
        <v>6</v>
      </c>
      <c r="I75" s="335">
        <f>'pendapatan '!F83</f>
        <v>12</v>
      </c>
      <c r="J75" s="336">
        <v>20.0</v>
      </c>
      <c r="K75" s="337">
        <v>19.0</v>
      </c>
      <c r="L75" s="357"/>
      <c r="M75" s="358"/>
      <c r="N75" s="358"/>
      <c r="O75" s="357"/>
      <c r="P75" s="357"/>
      <c r="Q75" s="358"/>
      <c r="R75" s="358"/>
      <c r="S75" s="357"/>
      <c r="T75" s="84"/>
    </row>
    <row r="76" ht="15.75" customHeight="1">
      <c r="A76" s="355">
        <f t="shared" ref="A76:B76" si="39">A37</f>
        <v>31</v>
      </c>
      <c r="B76" s="356">
        <f t="shared" si="39"/>
        <v>44227</v>
      </c>
      <c r="C76" s="340" t="str">
        <f t="shared" si="34"/>
        <v>#REF!</v>
      </c>
      <c r="D76" s="335">
        <f>'pendapatan '!D84</f>
        <v>3</v>
      </c>
      <c r="E76" s="336">
        <f>'pendapatan '!D84</f>
        <v>3</v>
      </c>
      <c r="F76" s="341">
        <v>0.0</v>
      </c>
      <c r="G76" s="359">
        <v>4.0</v>
      </c>
      <c r="H76" s="335">
        <f t="shared" si="9"/>
        <v>7</v>
      </c>
      <c r="I76" s="335">
        <f>'pendapatan '!F84</f>
        <v>14</v>
      </c>
      <c r="J76" s="341">
        <v>29.0</v>
      </c>
      <c r="K76" s="359">
        <v>31.0</v>
      </c>
      <c r="L76" s="360"/>
      <c r="M76" s="361"/>
      <c r="N76" s="361"/>
      <c r="O76" s="360"/>
      <c r="P76" s="360"/>
      <c r="Q76" s="361"/>
      <c r="R76" s="361"/>
      <c r="S76" s="360"/>
      <c r="T76" s="84"/>
    </row>
    <row r="77" ht="15.75" customHeight="1">
      <c r="A77" s="345" t="s">
        <v>15</v>
      </c>
      <c r="B77" s="144"/>
      <c r="C77" s="346"/>
      <c r="D77" s="347">
        <f t="shared" ref="D77:E77" si="40">SUM(D46:D76)</f>
        <v>71</v>
      </c>
      <c r="E77" s="347">
        <f t="shared" si="40"/>
        <v>71</v>
      </c>
      <c r="F77" s="347">
        <v>278.0</v>
      </c>
      <c r="G77" s="347">
        <v>481.0</v>
      </c>
      <c r="H77" s="347">
        <f t="shared" ref="H77:I77" si="41">SUM(H46:H76)</f>
        <v>195</v>
      </c>
      <c r="I77" s="347">
        <f t="shared" si="41"/>
        <v>390</v>
      </c>
      <c r="J77" s="347">
        <v>656.0</v>
      </c>
      <c r="K77" s="347">
        <v>673.0</v>
      </c>
      <c r="L77" s="347">
        <f t="shared" ref="L77:S77" si="42">SUM(L46:L76)</f>
        <v>0</v>
      </c>
      <c r="M77" s="347">
        <f t="shared" si="42"/>
        <v>0</v>
      </c>
      <c r="N77" s="347">
        <f t="shared" si="42"/>
        <v>0</v>
      </c>
      <c r="O77" s="347">
        <f t="shared" si="42"/>
        <v>0</v>
      </c>
      <c r="P77" s="347">
        <f t="shared" si="42"/>
        <v>0</v>
      </c>
      <c r="Q77" s="347">
        <f t="shared" si="42"/>
        <v>0</v>
      </c>
      <c r="R77" s="347">
        <f t="shared" si="42"/>
        <v>0</v>
      </c>
      <c r="S77" s="347">
        <f t="shared" si="42"/>
        <v>0</v>
      </c>
      <c r="T77" s="84"/>
    </row>
    <row r="78" ht="15.75" customHeight="1">
      <c r="A78" s="36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</row>
    <row r="79" ht="15.75" customHeight="1">
      <c r="A79" s="1" t="s">
        <v>66</v>
      </c>
    </row>
    <row r="80" ht="15.75" customHeight="1">
      <c r="A80" s="1" t="s">
        <v>26</v>
      </c>
    </row>
    <row r="81" ht="15.75" customHeight="1">
      <c r="A81" s="351" t="str">
        <f>A3</f>
        <v>BULAN      : JANUARI 2021</v>
      </c>
    </row>
    <row r="82" ht="15.75" customHeight="1">
      <c r="A82" s="315" t="s">
        <v>3</v>
      </c>
      <c r="B82" s="316" t="s">
        <v>4</v>
      </c>
      <c r="C82" s="316" t="s">
        <v>5</v>
      </c>
      <c r="D82" s="317" t="s">
        <v>6</v>
      </c>
      <c r="E82" s="13"/>
      <c r="F82" s="13"/>
      <c r="G82" s="14"/>
      <c r="H82" s="317" t="s">
        <v>7</v>
      </c>
      <c r="I82" s="13"/>
      <c r="J82" s="13"/>
      <c r="K82" s="14"/>
      <c r="L82" s="317" t="s">
        <v>8</v>
      </c>
      <c r="M82" s="13"/>
      <c r="N82" s="13"/>
      <c r="O82" s="14"/>
      <c r="P82" s="317" t="s">
        <v>9</v>
      </c>
      <c r="Q82" s="13"/>
      <c r="R82" s="13"/>
      <c r="S82" s="14"/>
      <c r="T82" s="84"/>
    </row>
    <row r="83" ht="15.75" customHeight="1">
      <c r="A83" s="318"/>
      <c r="B83" s="279"/>
      <c r="C83" s="279"/>
      <c r="D83" s="319" t="s">
        <v>67</v>
      </c>
      <c r="E83" s="319" t="s">
        <v>68</v>
      </c>
      <c r="F83" s="320" t="s">
        <v>69</v>
      </c>
      <c r="G83" s="21"/>
      <c r="H83" s="319" t="s">
        <v>67</v>
      </c>
      <c r="I83" s="319" t="s">
        <v>68</v>
      </c>
      <c r="J83" s="320" t="s">
        <v>69</v>
      </c>
      <c r="K83" s="21"/>
      <c r="L83" s="319" t="s">
        <v>67</v>
      </c>
      <c r="M83" s="319" t="s">
        <v>68</v>
      </c>
      <c r="N83" s="320" t="s">
        <v>69</v>
      </c>
      <c r="O83" s="21"/>
      <c r="P83" s="319" t="s">
        <v>67</v>
      </c>
      <c r="Q83" s="319" t="s">
        <v>68</v>
      </c>
      <c r="R83" s="320" t="s">
        <v>69</v>
      </c>
      <c r="S83" s="21"/>
      <c r="T83" s="84"/>
    </row>
    <row r="84" ht="15.75" customHeight="1">
      <c r="A84" s="321"/>
      <c r="B84" s="322"/>
      <c r="C84" s="322"/>
      <c r="D84" s="322"/>
      <c r="E84" s="322"/>
      <c r="F84" s="324" t="s">
        <v>70</v>
      </c>
      <c r="G84" s="324" t="s">
        <v>71</v>
      </c>
      <c r="H84" s="322"/>
      <c r="I84" s="322"/>
      <c r="J84" s="324" t="s">
        <v>70</v>
      </c>
      <c r="K84" s="324" t="s">
        <v>71</v>
      </c>
      <c r="L84" s="322"/>
      <c r="M84" s="322"/>
      <c r="N84" s="324" t="s">
        <v>70</v>
      </c>
      <c r="O84" s="324" t="s">
        <v>71</v>
      </c>
      <c r="P84" s="322"/>
      <c r="Q84" s="322"/>
      <c r="R84" s="324" t="s">
        <v>70</v>
      </c>
      <c r="S84" s="324" t="s">
        <v>71</v>
      </c>
      <c r="T84" s="84"/>
    </row>
    <row r="85" ht="15.75" customHeight="1">
      <c r="A85" s="352">
        <f t="shared" ref="A85:B85" si="43">A46</f>
        <v>1</v>
      </c>
      <c r="B85" s="33">
        <f t="shared" si="43"/>
        <v>44197</v>
      </c>
      <c r="C85" s="327" t="str">
        <f t="shared" ref="C85:C108" si="45">C54</f>
        <v>#REF!</v>
      </c>
      <c r="D85" s="363"/>
      <c r="E85" s="333"/>
      <c r="F85" s="333"/>
      <c r="G85" s="332"/>
      <c r="H85" s="337">
        <f t="shared" ref="H85:H115" si="46">I85/2</f>
        <v>4</v>
      </c>
      <c r="I85" s="336">
        <f>'pendapatan '!F100</f>
        <v>8</v>
      </c>
      <c r="J85" s="329">
        <v>13.0</v>
      </c>
      <c r="K85" s="331">
        <v>15.0</v>
      </c>
      <c r="L85" s="337">
        <f t="shared" ref="L85:L115" si="47">M85/2</f>
        <v>3</v>
      </c>
      <c r="M85" s="337">
        <f>'pendapatan '!H100</f>
        <v>6</v>
      </c>
      <c r="N85" s="329">
        <v>11.0</v>
      </c>
      <c r="O85" s="331">
        <v>14.0</v>
      </c>
      <c r="P85" s="337">
        <f t="shared" ref="P85:P115" si="48">Q85/3</f>
        <v>1</v>
      </c>
      <c r="Q85" s="337">
        <f>'pendapatan '!J100</f>
        <v>3</v>
      </c>
      <c r="R85" s="329">
        <v>3.0</v>
      </c>
      <c r="S85" s="331">
        <v>4.0</v>
      </c>
      <c r="T85" s="84"/>
    </row>
    <row r="86" ht="15.75" customHeight="1">
      <c r="A86" s="355">
        <f t="shared" ref="A86:B86" si="44">A47</f>
        <v>2</v>
      </c>
      <c r="B86" s="356">
        <f t="shared" si="44"/>
        <v>44198</v>
      </c>
      <c r="C86" s="334" t="str">
        <f t="shared" si="45"/>
        <v>#REF!</v>
      </c>
      <c r="D86" s="364"/>
      <c r="E86" s="339"/>
      <c r="F86" s="339"/>
      <c r="G86" s="338"/>
      <c r="H86" s="337">
        <f t="shared" si="46"/>
        <v>3</v>
      </c>
      <c r="I86" s="336">
        <f>'pendapatan '!F101</f>
        <v>6</v>
      </c>
      <c r="J86" s="336">
        <v>10.0</v>
      </c>
      <c r="K86" s="337">
        <v>12.0</v>
      </c>
      <c r="L86" s="337">
        <f t="shared" si="47"/>
        <v>3</v>
      </c>
      <c r="M86" s="337">
        <f>'pendapatan '!H101</f>
        <v>6</v>
      </c>
      <c r="N86" s="336">
        <v>13.0</v>
      </c>
      <c r="O86" s="337">
        <v>16.0</v>
      </c>
      <c r="P86" s="337">
        <f t="shared" si="48"/>
        <v>1</v>
      </c>
      <c r="Q86" s="337">
        <f>'pendapatan '!J101</f>
        <v>3</v>
      </c>
      <c r="R86" s="336">
        <v>2.0</v>
      </c>
      <c r="S86" s="337">
        <v>5.0</v>
      </c>
      <c r="T86" s="84"/>
    </row>
    <row r="87" ht="15.75" customHeight="1">
      <c r="A87" s="355">
        <f t="shared" ref="A87:B87" si="49">A48</f>
        <v>3</v>
      </c>
      <c r="B87" s="356">
        <f t="shared" si="49"/>
        <v>44199</v>
      </c>
      <c r="C87" s="334" t="str">
        <f t="shared" si="45"/>
        <v>#REF!</v>
      </c>
      <c r="D87" s="364"/>
      <c r="E87" s="339"/>
      <c r="F87" s="339"/>
      <c r="G87" s="338"/>
      <c r="H87" s="337">
        <f t="shared" si="46"/>
        <v>4</v>
      </c>
      <c r="I87" s="336">
        <f>'pendapatan '!F102</f>
        <v>8</v>
      </c>
      <c r="J87" s="336">
        <v>14.0</v>
      </c>
      <c r="K87" s="337">
        <v>17.0</v>
      </c>
      <c r="L87" s="337">
        <f t="shared" si="47"/>
        <v>4</v>
      </c>
      <c r="M87" s="337">
        <f>'pendapatan '!H102</f>
        <v>8</v>
      </c>
      <c r="N87" s="336">
        <v>15.0</v>
      </c>
      <c r="O87" s="337">
        <v>17.0</v>
      </c>
      <c r="P87" s="337">
        <f t="shared" si="48"/>
        <v>1</v>
      </c>
      <c r="Q87" s="337">
        <f>'pendapatan '!J102</f>
        <v>3</v>
      </c>
      <c r="R87" s="336">
        <v>3.0</v>
      </c>
      <c r="S87" s="337">
        <v>5.0</v>
      </c>
      <c r="T87" s="84"/>
    </row>
    <row r="88" ht="15.75" customHeight="1">
      <c r="A88" s="355">
        <f t="shared" ref="A88:B88" si="50">A49</f>
        <v>4</v>
      </c>
      <c r="B88" s="356">
        <f t="shared" si="50"/>
        <v>44200</v>
      </c>
      <c r="C88" s="334" t="str">
        <f t="shared" si="45"/>
        <v>#REF!</v>
      </c>
      <c r="D88" s="364"/>
      <c r="E88" s="339"/>
      <c r="F88" s="339"/>
      <c r="G88" s="338"/>
      <c r="H88" s="337">
        <f t="shared" si="46"/>
        <v>7</v>
      </c>
      <c r="I88" s="336">
        <f>'pendapatan '!F103</f>
        <v>14</v>
      </c>
      <c r="J88" s="336">
        <v>22.0</v>
      </c>
      <c r="K88" s="337">
        <v>28.0</v>
      </c>
      <c r="L88" s="337">
        <f t="shared" si="47"/>
        <v>6</v>
      </c>
      <c r="M88" s="337">
        <f>'pendapatan '!H103</f>
        <v>12</v>
      </c>
      <c r="N88" s="336">
        <v>19.0</v>
      </c>
      <c r="O88" s="337">
        <v>22.0</v>
      </c>
      <c r="P88" s="337">
        <f t="shared" si="48"/>
        <v>1</v>
      </c>
      <c r="Q88" s="337">
        <f>'pendapatan '!J103</f>
        <v>3</v>
      </c>
      <c r="R88" s="336">
        <v>4.0</v>
      </c>
      <c r="S88" s="337">
        <v>6.0</v>
      </c>
      <c r="T88" s="84"/>
    </row>
    <row r="89" ht="15.75" customHeight="1">
      <c r="A89" s="355">
        <f t="shared" ref="A89:B89" si="51">A50</f>
        <v>5</v>
      </c>
      <c r="B89" s="356">
        <f t="shared" si="51"/>
        <v>44201</v>
      </c>
      <c r="C89" s="334" t="str">
        <f t="shared" si="45"/>
        <v>#REF!</v>
      </c>
      <c r="D89" s="364"/>
      <c r="E89" s="339"/>
      <c r="F89" s="339"/>
      <c r="G89" s="338"/>
      <c r="H89" s="337">
        <f t="shared" si="46"/>
        <v>8</v>
      </c>
      <c r="I89" s="336">
        <f>'pendapatan '!F104</f>
        <v>16</v>
      </c>
      <c r="J89" s="336">
        <v>25.0</v>
      </c>
      <c r="K89" s="337">
        <v>31.0</v>
      </c>
      <c r="L89" s="337">
        <f t="shared" si="47"/>
        <v>5</v>
      </c>
      <c r="M89" s="337">
        <f>'pendapatan '!H104</f>
        <v>10</v>
      </c>
      <c r="N89" s="336">
        <v>18.0</v>
      </c>
      <c r="O89" s="337">
        <v>13.0</v>
      </c>
      <c r="P89" s="337">
        <f t="shared" si="48"/>
        <v>1</v>
      </c>
      <c r="Q89" s="337">
        <f>'pendapatan '!J104</f>
        <v>3</v>
      </c>
      <c r="R89" s="336">
        <v>3.0</v>
      </c>
      <c r="S89" s="337">
        <v>4.0</v>
      </c>
      <c r="T89" s="84"/>
    </row>
    <row r="90" ht="15.75" customHeight="1">
      <c r="A90" s="355">
        <f t="shared" ref="A90:B90" si="52">A51</f>
        <v>6</v>
      </c>
      <c r="B90" s="356">
        <f t="shared" si="52"/>
        <v>44202</v>
      </c>
      <c r="C90" s="334" t="str">
        <f t="shared" si="45"/>
        <v>#REF!</v>
      </c>
      <c r="D90" s="364"/>
      <c r="E90" s="339"/>
      <c r="F90" s="339"/>
      <c r="G90" s="338"/>
      <c r="H90" s="337">
        <f t="shared" si="46"/>
        <v>6</v>
      </c>
      <c r="I90" s="336">
        <f>'pendapatan '!F105</f>
        <v>12</v>
      </c>
      <c r="J90" s="336">
        <v>21.0</v>
      </c>
      <c r="K90" s="337">
        <v>27.0</v>
      </c>
      <c r="L90" s="337">
        <f t="shared" si="47"/>
        <v>6</v>
      </c>
      <c r="M90" s="337">
        <f>'pendapatan '!H105</f>
        <v>12</v>
      </c>
      <c r="N90" s="336">
        <v>20.0</v>
      </c>
      <c r="O90" s="337">
        <v>14.0</v>
      </c>
      <c r="P90" s="337">
        <f t="shared" si="48"/>
        <v>1</v>
      </c>
      <c r="Q90" s="337">
        <f>'pendapatan '!J105</f>
        <v>3</v>
      </c>
      <c r="R90" s="336">
        <v>6.0</v>
      </c>
      <c r="S90" s="337">
        <v>8.0</v>
      </c>
      <c r="T90" s="84"/>
    </row>
    <row r="91" ht="15.75" customHeight="1">
      <c r="A91" s="355">
        <f t="shared" ref="A91:B91" si="53">A52</f>
        <v>7</v>
      </c>
      <c r="B91" s="356">
        <f t="shared" si="53"/>
        <v>44203</v>
      </c>
      <c r="C91" s="334" t="str">
        <f t="shared" si="45"/>
        <v>#REF!</v>
      </c>
      <c r="D91" s="364"/>
      <c r="E91" s="339"/>
      <c r="F91" s="339"/>
      <c r="G91" s="338"/>
      <c r="H91" s="337">
        <f t="shared" si="46"/>
        <v>7</v>
      </c>
      <c r="I91" s="336">
        <f>'pendapatan '!F106</f>
        <v>14</v>
      </c>
      <c r="J91" s="336">
        <v>23.0</v>
      </c>
      <c r="K91" s="337">
        <v>29.0</v>
      </c>
      <c r="L91" s="337">
        <f t="shared" si="47"/>
        <v>6</v>
      </c>
      <c r="M91" s="337">
        <f>'pendapatan '!H106</f>
        <v>12</v>
      </c>
      <c r="N91" s="336">
        <v>17.0</v>
      </c>
      <c r="O91" s="337">
        <v>21.0</v>
      </c>
      <c r="P91" s="337">
        <f t="shared" si="48"/>
        <v>1</v>
      </c>
      <c r="Q91" s="337">
        <f>'pendapatan '!J106</f>
        <v>3</v>
      </c>
      <c r="R91" s="336">
        <v>5.0</v>
      </c>
      <c r="S91" s="337">
        <v>6.0</v>
      </c>
      <c r="T91" s="84"/>
    </row>
    <row r="92" ht="15.75" customHeight="1">
      <c r="A92" s="355">
        <f t="shared" ref="A92:B92" si="54">A53</f>
        <v>8</v>
      </c>
      <c r="B92" s="356">
        <f t="shared" si="54"/>
        <v>44204</v>
      </c>
      <c r="C92" s="334" t="str">
        <f t="shared" si="45"/>
        <v>#REF!</v>
      </c>
      <c r="D92" s="364"/>
      <c r="E92" s="339"/>
      <c r="F92" s="339"/>
      <c r="G92" s="338"/>
      <c r="H92" s="337">
        <f t="shared" si="46"/>
        <v>6</v>
      </c>
      <c r="I92" s="336">
        <f>'pendapatan '!F107</f>
        <v>12</v>
      </c>
      <c r="J92" s="336">
        <v>19.0</v>
      </c>
      <c r="K92" s="337">
        <v>24.0</v>
      </c>
      <c r="L92" s="337">
        <f t="shared" si="47"/>
        <v>5</v>
      </c>
      <c r="M92" s="337">
        <f>'pendapatan '!H107</f>
        <v>10</v>
      </c>
      <c r="N92" s="336">
        <v>19.0</v>
      </c>
      <c r="O92" s="337">
        <v>22.0</v>
      </c>
      <c r="P92" s="337">
        <f t="shared" si="48"/>
        <v>1</v>
      </c>
      <c r="Q92" s="337">
        <f>'pendapatan '!J107</f>
        <v>3</v>
      </c>
      <c r="R92" s="336">
        <v>3.0</v>
      </c>
      <c r="S92" s="337">
        <v>5.0</v>
      </c>
      <c r="T92" s="84"/>
    </row>
    <row r="93" ht="15.75" customHeight="1">
      <c r="A93" s="355">
        <f t="shared" ref="A93:B93" si="55">A54</f>
        <v>9</v>
      </c>
      <c r="B93" s="356">
        <f t="shared" si="55"/>
        <v>44205</v>
      </c>
      <c r="C93" s="334" t="str">
        <f t="shared" si="45"/>
        <v>#REF!</v>
      </c>
      <c r="D93" s="364"/>
      <c r="E93" s="339"/>
      <c r="F93" s="339"/>
      <c r="G93" s="338"/>
      <c r="H93" s="337">
        <f t="shared" si="46"/>
        <v>6</v>
      </c>
      <c r="I93" s="336">
        <f>'pendapatan '!F108</f>
        <v>12</v>
      </c>
      <c r="J93" s="336">
        <v>20.0</v>
      </c>
      <c r="K93" s="337">
        <v>22.0</v>
      </c>
      <c r="L93" s="337">
        <f t="shared" si="47"/>
        <v>6</v>
      </c>
      <c r="M93" s="337">
        <f>'pendapatan '!H108</f>
        <v>12</v>
      </c>
      <c r="N93" s="336">
        <v>17.0</v>
      </c>
      <c r="O93" s="337">
        <v>20.0</v>
      </c>
      <c r="P93" s="337">
        <f t="shared" si="48"/>
        <v>1</v>
      </c>
      <c r="Q93" s="337">
        <f>'pendapatan '!J108</f>
        <v>3</v>
      </c>
      <c r="R93" s="336">
        <v>4.0</v>
      </c>
      <c r="S93" s="337">
        <v>5.0</v>
      </c>
      <c r="T93" s="84"/>
    </row>
    <row r="94" ht="15.75" customHeight="1">
      <c r="A94" s="355">
        <f t="shared" ref="A94:B94" si="56">A55</f>
        <v>10</v>
      </c>
      <c r="B94" s="356">
        <f t="shared" si="56"/>
        <v>44206</v>
      </c>
      <c r="C94" s="334" t="str">
        <f t="shared" si="45"/>
        <v>#REF!</v>
      </c>
      <c r="D94" s="364"/>
      <c r="E94" s="339"/>
      <c r="F94" s="339"/>
      <c r="G94" s="338"/>
      <c r="H94" s="337">
        <f t="shared" si="46"/>
        <v>5</v>
      </c>
      <c r="I94" s="336">
        <f>'pendapatan '!F109</f>
        <v>10</v>
      </c>
      <c r="J94" s="336">
        <v>18.0</v>
      </c>
      <c r="K94" s="337">
        <v>21.0</v>
      </c>
      <c r="L94" s="337">
        <f t="shared" si="47"/>
        <v>6</v>
      </c>
      <c r="M94" s="337">
        <f>'pendapatan '!H109</f>
        <v>12</v>
      </c>
      <c r="N94" s="336">
        <v>18.0</v>
      </c>
      <c r="O94" s="337">
        <v>21.0</v>
      </c>
      <c r="P94" s="337">
        <f t="shared" si="48"/>
        <v>1</v>
      </c>
      <c r="Q94" s="337">
        <f>'pendapatan '!J109</f>
        <v>3</v>
      </c>
      <c r="R94" s="336">
        <v>6.0</v>
      </c>
      <c r="S94" s="337">
        <v>7.0</v>
      </c>
      <c r="T94" s="84"/>
    </row>
    <row r="95" ht="15.75" customHeight="1">
      <c r="A95" s="355">
        <f t="shared" ref="A95:B95" si="57">A56</f>
        <v>11</v>
      </c>
      <c r="B95" s="356">
        <f t="shared" si="57"/>
        <v>44207</v>
      </c>
      <c r="C95" s="334" t="str">
        <f t="shared" si="45"/>
        <v>#REF!</v>
      </c>
      <c r="D95" s="364"/>
      <c r="E95" s="339"/>
      <c r="F95" s="339"/>
      <c r="G95" s="338"/>
      <c r="H95" s="337">
        <f t="shared" si="46"/>
        <v>5</v>
      </c>
      <c r="I95" s="336">
        <f>'pendapatan '!F110</f>
        <v>10</v>
      </c>
      <c r="J95" s="336">
        <v>15.0</v>
      </c>
      <c r="K95" s="337">
        <v>18.0</v>
      </c>
      <c r="L95" s="337">
        <f t="shared" si="47"/>
        <v>5</v>
      </c>
      <c r="M95" s="337">
        <f>'pendapatan '!H110</f>
        <v>10</v>
      </c>
      <c r="N95" s="336">
        <v>13.0</v>
      </c>
      <c r="O95" s="337">
        <v>17.0</v>
      </c>
      <c r="P95" s="337">
        <f t="shared" si="48"/>
        <v>1</v>
      </c>
      <c r="Q95" s="337">
        <f>'pendapatan '!J110</f>
        <v>3</v>
      </c>
      <c r="R95" s="336">
        <v>3.0</v>
      </c>
      <c r="S95" s="337">
        <v>5.0</v>
      </c>
      <c r="T95" s="84"/>
    </row>
    <row r="96" ht="15.75" customHeight="1">
      <c r="A96" s="355">
        <f t="shared" ref="A96:B96" si="58">A57</f>
        <v>12</v>
      </c>
      <c r="B96" s="356">
        <f t="shared" si="58"/>
        <v>44208</v>
      </c>
      <c r="C96" s="334" t="str">
        <f t="shared" si="45"/>
        <v>#REF!</v>
      </c>
      <c r="D96" s="364"/>
      <c r="E96" s="339"/>
      <c r="F96" s="339"/>
      <c r="G96" s="338"/>
      <c r="H96" s="337">
        <f t="shared" si="46"/>
        <v>5</v>
      </c>
      <c r="I96" s="336">
        <f>'pendapatan '!F111</f>
        <v>10</v>
      </c>
      <c r="J96" s="336">
        <v>17.0</v>
      </c>
      <c r="K96" s="337">
        <v>19.0</v>
      </c>
      <c r="L96" s="337">
        <f t="shared" si="47"/>
        <v>4</v>
      </c>
      <c r="M96" s="337">
        <f>'pendapatan '!H111</f>
        <v>8</v>
      </c>
      <c r="N96" s="336">
        <v>12.0</v>
      </c>
      <c r="O96" s="337">
        <v>15.0</v>
      </c>
      <c r="P96" s="337">
        <f t="shared" si="48"/>
        <v>1</v>
      </c>
      <c r="Q96" s="337">
        <f>'pendapatan '!J111</f>
        <v>3</v>
      </c>
      <c r="R96" s="336">
        <v>2.0</v>
      </c>
      <c r="S96" s="337">
        <v>3.0</v>
      </c>
      <c r="T96" s="84"/>
    </row>
    <row r="97" ht="15.75" customHeight="1">
      <c r="A97" s="355">
        <f t="shared" ref="A97:B97" si="59">A58</f>
        <v>13</v>
      </c>
      <c r="B97" s="356">
        <f t="shared" si="59"/>
        <v>44209</v>
      </c>
      <c r="C97" s="334" t="str">
        <f t="shared" si="45"/>
        <v>#REF!</v>
      </c>
      <c r="D97" s="364"/>
      <c r="E97" s="339"/>
      <c r="F97" s="339"/>
      <c r="G97" s="338"/>
      <c r="H97" s="337">
        <f t="shared" si="46"/>
        <v>6</v>
      </c>
      <c r="I97" s="336">
        <f>'pendapatan '!F112</f>
        <v>12</v>
      </c>
      <c r="J97" s="336">
        <v>13.0</v>
      </c>
      <c r="K97" s="337">
        <v>18.0</v>
      </c>
      <c r="L97" s="337">
        <f t="shared" si="47"/>
        <v>5</v>
      </c>
      <c r="M97" s="337">
        <f>'pendapatan '!H112</f>
        <v>10</v>
      </c>
      <c r="N97" s="336">
        <v>13.0</v>
      </c>
      <c r="O97" s="337">
        <v>14.0</v>
      </c>
      <c r="P97" s="337">
        <f t="shared" si="48"/>
        <v>1</v>
      </c>
      <c r="Q97" s="337">
        <f>'pendapatan '!J112</f>
        <v>3</v>
      </c>
      <c r="R97" s="336">
        <v>2.0</v>
      </c>
      <c r="S97" s="337">
        <v>2.0</v>
      </c>
      <c r="T97" s="84"/>
    </row>
    <row r="98" ht="15.75" customHeight="1">
      <c r="A98" s="355">
        <f t="shared" ref="A98:B98" si="60">A59</f>
        <v>14</v>
      </c>
      <c r="B98" s="356">
        <f t="shared" si="60"/>
        <v>44210</v>
      </c>
      <c r="C98" s="334" t="str">
        <f t="shared" si="45"/>
        <v>#REF!</v>
      </c>
      <c r="D98" s="364"/>
      <c r="E98" s="339"/>
      <c r="F98" s="339"/>
      <c r="G98" s="338"/>
      <c r="H98" s="337">
        <f t="shared" si="46"/>
        <v>5</v>
      </c>
      <c r="I98" s="336">
        <f>'pendapatan '!F113</f>
        <v>10</v>
      </c>
      <c r="J98" s="336">
        <v>11.0</v>
      </c>
      <c r="K98" s="337">
        <v>17.0</v>
      </c>
      <c r="L98" s="337">
        <f t="shared" si="47"/>
        <v>5</v>
      </c>
      <c r="M98" s="337">
        <f>'pendapatan '!H113</f>
        <v>10</v>
      </c>
      <c r="N98" s="336">
        <v>10.0</v>
      </c>
      <c r="O98" s="337">
        <v>12.0</v>
      </c>
      <c r="P98" s="337">
        <f t="shared" si="48"/>
        <v>1</v>
      </c>
      <c r="Q98" s="337">
        <f>'pendapatan '!J113</f>
        <v>3</v>
      </c>
      <c r="R98" s="336">
        <v>2.0</v>
      </c>
      <c r="S98" s="337">
        <v>3.0</v>
      </c>
      <c r="T98" s="84"/>
    </row>
    <row r="99" ht="15.75" customHeight="1">
      <c r="A99" s="355">
        <f t="shared" ref="A99:B99" si="61">A60</f>
        <v>15</v>
      </c>
      <c r="B99" s="356">
        <f t="shared" si="61"/>
        <v>44211</v>
      </c>
      <c r="C99" s="334" t="str">
        <f t="shared" si="45"/>
        <v>#REF!</v>
      </c>
      <c r="D99" s="364"/>
      <c r="E99" s="339"/>
      <c r="F99" s="339"/>
      <c r="G99" s="338"/>
      <c r="H99" s="337">
        <f t="shared" si="46"/>
        <v>5</v>
      </c>
      <c r="I99" s="336">
        <f>'pendapatan '!F114</f>
        <v>10</v>
      </c>
      <c r="J99" s="336">
        <v>10.0</v>
      </c>
      <c r="K99" s="337">
        <v>12.0</v>
      </c>
      <c r="L99" s="337">
        <f t="shared" si="47"/>
        <v>4</v>
      </c>
      <c r="M99" s="337">
        <f>'pendapatan '!H114</f>
        <v>8</v>
      </c>
      <c r="N99" s="336">
        <v>18.0</v>
      </c>
      <c r="O99" s="337">
        <v>13.0</v>
      </c>
      <c r="P99" s="337">
        <f t="shared" si="48"/>
        <v>1</v>
      </c>
      <c r="Q99" s="337">
        <f>'pendapatan '!J114</f>
        <v>3</v>
      </c>
      <c r="R99" s="336">
        <v>3.0</v>
      </c>
      <c r="S99" s="337">
        <v>4.0</v>
      </c>
      <c r="T99" s="84"/>
    </row>
    <row r="100" ht="15.75" customHeight="1">
      <c r="A100" s="355">
        <f t="shared" ref="A100:B100" si="62">A61</f>
        <v>16</v>
      </c>
      <c r="B100" s="356">
        <f t="shared" si="62"/>
        <v>44212</v>
      </c>
      <c r="C100" s="334" t="str">
        <f t="shared" si="45"/>
        <v/>
      </c>
      <c r="D100" s="364"/>
      <c r="E100" s="339"/>
      <c r="F100" s="339"/>
      <c r="G100" s="338"/>
      <c r="H100" s="337">
        <f t="shared" si="46"/>
        <v>5</v>
      </c>
      <c r="I100" s="336">
        <f>'pendapatan '!F115</f>
        <v>10</v>
      </c>
      <c r="J100" s="336">
        <v>8.0</v>
      </c>
      <c r="K100" s="337">
        <v>14.0</v>
      </c>
      <c r="L100" s="337">
        <f t="shared" si="47"/>
        <v>4</v>
      </c>
      <c r="M100" s="337">
        <f>'pendapatan '!H115</f>
        <v>8</v>
      </c>
      <c r="N100" s="336">
        <v>11.0</v>
      </c>
      <c r="O100" s="337">
        <v>13.0</v>
      </c>
      <c r="P100" s="337">
        <f t="shared" si="48"/>
        <v>1</v>
      </c>
      <c r="Q100" s="337">
        <f>'pendapatan '!J115</f>
        <v>3</v>
      </c>
      <c r="R100" s="336">
        <v>2.0</v>
      </c>
      <c r="S100" s="337">
        <v>3.0</v>
      </c>
      <c r="T100" s="84"/>
    </row>
    <row r="101" ht="15.75" customHeight="1">
      <c r="A101" s="355">
        <f t="shared" ref="A101:B101" si="63">A62</f>
        <v>17</v>
      </c>
      <c r="B101" s="356">
        <f t="shared" si="63"/>
        <v>44213</v>
      </c>
      <c r="C101" s="334" t="str">
        <f t="shared" si="45"/>
        <v>#REF!</v>
      </c>
      <c r="D101" s="364"/>
      <c r="E101" s="339"/>
      <c r="F101" s="339"/>
      <c r="G101" s="338"/>
      <c r="H101" s="337">
        <f t="shared" si="46"/>
        <v>5</v>
      </c>
      <c r="I101" s="336">
        <f>'pendapatan '!F116</f>
        <v>10</v>
      </c>
      <c r="J101" s="336">
        <v>10.0</v>
      </c>
      <c r="K101" s="337">
        <v>13.0</v>
      </c>
      <c r="L101" s="337">
        <f t="shared" si="47"/>
        <v>5</v>
      </c>
      <c r="M101" s="337">
        <f>'pendapatan '!H116</f>
        <v>10</v>
      </c>
      <c r="N101" s="336">
        <v>12.0</v>
      </c>
      <c r="O101" s="337">
        <v>15.0</v>
      </c>
      <c r="P101" s="337">
        <f t="shared" si="48"/>
        <v>1</v>
      </c>
      <c r="Q101" s="337">
        <f>'pendapatan '!J116</f>
        <v>3</v>
      </c>
      <c r="R101" s="336">
        <v>2.0</v>
      </c>
      <c r="S101" s="337">
        <v>2.0</v>
      </c>
      <c r="T101" s="84"/>
    </row>
    <row r="102" ht="15.75" customHeight="1">
      <c r="A102" s="355">
        <f t="shared" ref="A102:B102" si="64">A63</f>
        <v>18</v>
      </c>
      <c r="B102" s="356">
        <f t="shared" si="64"/>
        <v>44214</v>
      </c>
      <c r="C102" s="334" t="str">
        <f t="shared" si="45"/>
        <v>#REF!</v>
      </c>
      <c r="D102" s="364"/>
      <c r="E102" s="339"/>
      <c r="F102" s="339"/>
      <c r="G102" s="338"/>
      <c r="H102" s="337">
        <f t="shared" si="46"/>
        <v>6</v>
      </c>
      <c r="I102" s="336">
        <f>'pendapatan '!F117</f>
        <v>12</v>
      </c>
      <c r="J102" s="336">
        <v>13.0</v>
      </c>
      <c r="K102" s="337">
        <v>17.0</v>
      </c>
      <c r="L102" s="337">
        <f t="shared" si="47"/>
        <v>4</v>
      </c>
      <c r="M102" s="337">
        <f>'pendapatan '!H117</f>
        <v>8</v>
      </c>
      <c r="N102" s="336">
        <v>9.0</v>
      </c>
      <c r="O102" s="337">
        <v>11.0</v>
      </c>
      <c r="P102" s="337">
        <f t="shared" si="48"/>
        <v>1</v>
      </c>
      <c r="Q102" s="337">
        <f>'pendapatan '!J117</f>
        <v>3</v>
      </c>
      <c r="R102" s="336">
        <v>3.0</v>
      </c>
      <c r="S102" s="337">
        <v>5.0</v>
      </c>
      <c r="T102" s="84"/>
    </row>
    <row r="103" ht="15.75" customHeight="1">
      <c r="A103" s="355">
        <f t="shared" ref="A103:B103" si="65">A64</f>
        <v>19</v>
      </c>
      <c r="B103" s="356">
        <f t="shared" si="65"/>
        <v>44215</v>
      </c>
      <c r="C103" s="334" t="str">
        <f t="shared" si="45"/>
        <v>#REF!</v>
      </c>
      <c r="D103" s="364"/>
      <c r="E103" s="339"/>
      <c r="F103" s="339"/>
      <c r="G103" s="338"/>
      <c r="H103" s="337">
        <f t="shared" si="46"/>
        <v>5</v>
      </c>
      <c r="I103" s="336">
        <f>'pendapatan '!F118</f>
        <v>10</v>
      </c>
      <c r="J103" s="336">
        <v>12.0</v>
      </c>
      <c r="K103" s="337">
        <v>15.0</v>
      </c>
      <c r="L103" s="337">
        <f t="shared" si="47"/>
        <v>5</v>
      </c>
      <c r="M103" s="337">
        <f>'pendapatan '!H118</f>
        <v>10</v>
      </c>
      <c r="N103" s="336">
        <v>11.0</v>
      </c>
      <c r="O103" s="337">
        <v>13.0</v>
      </c>
      <c r="P103" s="337">
        <f t="shared" si="48"/>
        <v>1</v>
      </c>
      <c r="Q103" s="337">
        <f>'pendapatan '!J118</f>
        <v>3</v>
      </c>
      <c r="R103" s="336">
        <v>2.0</v>
      </c>
      <c r="S103" s="337">
        <v>3.0</v>
      </c>
      <c r="T103" s="84"/>
    </row>
    <row r="104" ht="15.75" customHeight="1">
      <c r="A104" s="355">
        <f t="shared" ref="A104:B104" si="66">A65</f>
        <v>20</v>
      </c>
      <c r="B104" s="356">
        <f t="shared" si="66"/>
        <v>44216</v>
      </c>
      <c r="C104" s="334" t="str">
        <f t="shared" si="45"/>
        <v>#REF!</v>
      </c>
      <c r="D104" s="364"/>
      <c r="E104" s="339"/>
      <c r="F104" s="339"/>
      <c r="G104" s="338"/>
      <c r="H104" s="337">
        <f t="shared" si="46"/>
        <v>5</v>
      </c>
      <c r="I104" s="336">
        <f>'pendapatan '!F119</f>
        <v>10</v>
      </c>
      <c r="J104" s="336">
        <v>14.0</v>
      </c>
      <c r="K104" s="337">
        <v>21.0</v>
      </c>
      <c r="L104" s="337">
        <f t="shared" si="47"/>
        <v>5</v>
      </c>
      <c r="M104" s="337">
        <f>'pendapatan '!H119</f>
        <v>10</v>
      </c>
      <c r="N104" s="336">
        <v>15.0</v>
      </c>
      <c r="O104" s="337">
        <v>13.0</v>
      </c>
      <c r="P104" s="337">
        <f t="shared" si="48"/>
        <v>1</v>
      </c>
      <c r="Q104" s="337">
        <f>'pendapatan '!J119</f>
        <v>3</v>
      </c>
      <c r="R104" s="336">
        <v>3.0</v>
      </c>
      <c r="S104" s="337">
        <v>4.0</v>
      </c>
      <c r="T104" s="84"/>
    </row>
    <row r="105" ht="15.75" customHeight="1">
      <c r="A105" s="355">
        <f t="shared" ref="A105:B105" si="67">A66</f>
        <v>21</v>
      </c>
      <c r="B105" s="356">
        <f t="shared" si="67"/>
        <v>44217</v>
      </c>
      <c r="C105" s="334" t="str">
        <f t="shared" si="45"/>
        <v>#REF!</v>
      </c>
      <c r="D105" s="364"/>
      <c r="E105" s="339"/>
      <c r="F105" s="339"/>
      <c r="G105" s="338"/>
      <c r="H105" s="337">
        <f t="shared" si="46"/>
        <v>6</v>
      </c>
      <c r="I105" s="336">
        <f>'pendapatan '!F120</f>
        <v>12</v>
      </c>
      <c r="J105" s="336">
        <v>12.0</v>
      </c>
      <c r="K105" s="337">
        <v>16.0</v>
      </c>
      <c r="L105" s="337">
        <f t="shared" si="47"/>
        <v>4</v>
      </c>
      <c r="M105" s="337">
        <f>'pendapatan '!H120</f>
        <v>8</v>
      </c>
      <c r="N105" s="336">
        <v>11.0</v>
      </c>
      <c r="O105" s="337">
        <v>13.0</v>
      </c>
      <c r="P105" s="337">
        <f t="shared" si="48"/>
        <v>1</v>
      </c>
      <c r="Q105" s="337">
        <f>'pendapatan '!J120</f>
        <v>3</v>
      </c>
      <c r="R105" s="336">
        <v>2.0</v>
      </c>
      <c r="S105" s="337">
        <v>3.0</v>
      </c>
      <c r="T105" s="84"/>
    </row>
    <row r="106" ht="15.75" customHeight="1">
      <c r="A106" s="355">
        <f t="shared" ref="A106:B106" si="68">A67</f>
        <v>22</v>
      </c>
      <c r="B106" s="356">
        <f t="shared" si="68"/>
        <v>44218</v>
      </c>
      <c r="C106" s="334" t="str">
        <f t="shared" si="45"/>
        <v>#REF!</v>
      </c>
      <c r="D106" s="364"/>
      <c r="E106" s="339"/>
      <c r="F106" s="339"/>
      <c r="G106" s="338"/>
      <c r="H106" s="337">
        <f t="shared" si="46"/>
        <v>4</v>
      </c>
      <c r="I106" s="336">
        <f>'pendapatan '!F121</f>
        <v>8</v>
      </c>
      <c r="J106" s="336">
        <v>10.0</v>
      </c>
      <c r="K106" s="337">
        <v>11.0</v>
      </c>
      <c r="L106" s="337">
        <f t="shared" si="47"/>
        <v>5</v>
      </c>
      <c r="M106" s="337">
        <f>'pendapatan '!H121</f>
        <v>10</v>
      </c>
      <c r="N106" s="336">
        <v>10.0</v>
      </c>
      <c r="O106" s="337">
        <v>12.0</v>
      </c>
      <c r="P106" s="337">
        <f t="shared" si="48"/>
        <v>1</v>
      </c>
      <c r="Q106" s="337">
        <f>'pendapatan '!J121</f>
        <v>3</v>
      </c>
      <c r="R106" s="336">
        <v>3.0</v>
      </c>
      <c r="S106" s="337">
        <v>3.0</v>
      </c>
      <c r="T106" s="84"/>
    </row>
    <row r="107" ht="15.75" customHeight="1">
      <c r="A107" s="355">
        <f t="shared" ref="A107:B107" si="69">A68</f>
        <v>23</v>
      </c>
      <c r="B107" s="356">
        <f t="shared" si="69"/>
        <v>44219</v>
      </c>
      <c r="C107" s="334" t="str">
        <f t="shared" si="45"/>
        <v>#REF!</v>
      </c>
      <c r="D107" s="364"/>
      <c r="E107" s="339"/>
      <c r="F107" s="339"/>
      <c r="G107" s="338"/>
      <c r="H107" s="337">
        <f t="shared" si="46"/>
        <v>5</v>
      </c>
      <c r="I107" s="336">
        <f>'pendapatan '!F122</f>
        <v>10</v>
      </c>
      <c r="J107" s="336">
        <v>11.0</v>
      </c>
      <c r="K107" s="337">
        <v>13.0</v>
      </c>
      <c r="L107" s="337">
        <f t="shared" si="47"/>
        <v>4</v>
      </c>
      <c r="M107" s="337">
        <f>'pendapatan '!H122</f>
        <v>8</v>
      </c>
      <c r="N107" s="336">
        <v>8.0</v>
      </c>
      <c r="O107" s="337">
        <v>13.0</v>
      </c>
      <c r="P107" s="337">
        <f t="shared" si="48"/>
        <v>1</v>
      </c>
      <c r="Q107" s="337">
        <f>'pendapatan '!J122</f>
        <v>3</v>
      </c>
      <c r="R107" s="336">
        <v>4.0</v>
      </c>
      <c r="S107" s="337">
        <v>5.0</v>
      </c>
      <c r="T107" s="84"/>
    </row>
    <row r="108" ht="15.75" customHeight="1">
      <c r="A108" s="355">
        <f t="shared" ref="A108:B108" si="70">A69</f>
        <v>24</v>
      </c>
      <c r="B108" s="356">
        <f t="shared" si="70"/>
        <v>44220</v>
      </c>
      <c r="C108" s="334" t="str">
        <f t="shared" si="45"/>
        <v/>
      </c>
      <c r="D108" s="364"/>
      <c r="E108" s="339"/>
      <c r="F108" s="339"/>
      <c r="G108" s="338"/>
      <c r="H108" s="337">
        <f t="shared" si="46"/>
        <v>5</v>
      </c>
      <c r="I108" s="336">
        <f>'pendapatan '!F123</f>
        <v>10</v>
      </c>
      <c r="J108" s="336">
        <v>9.0</v>
      </c>
      <c r="K108" s="337">
        <v>15.0</v>
      </c>
      <c r="L108" s="337">
        <f t="shared" si="47"/>
        <v>5</v>
      </c>
      <c r="M108" s="337">
        <f>'pendapatan '!H123</f>
        <v>10</v>
      </c>
      <c r="N108" s="336">
        <v>13.0</v>
      </c>
      <c r="O108" s="337">
        <v>11.0</v>
      </c>
      <c r="P108" s="337">
        <f t="shared" si="48"/>
        <v>1</v>
      </c>
      <c r="Q108" s="337">
        <f>'pendapatan '!J123</f>
        <v>3</v>
      </c>
      <c r="R108" s="336">
        <v>2.0</v>
      </c>
      <c r="S108" s="337">
        <v>3.0</v>
      </c>
      <c r="T108" s="84"/>
    </row>
    <row r="109" ht="15.75" customHeight="1">
      <c r="A109" s="355">
        <f t="shared" ref="A109:B109" si="71">A70</f>
        <v>25</v>
      </c>
      <c r="B109" s="356">
        <f t="shared" si="71"/>
        <v>44221</v>
      </c>
      <c r="C109" s="334" t="str">
        <f t="shared" ref="C109:C114" si="73">#REF!</f>
        <v>#REF!</v>
      </c>
      <c r="D109" s="364"/>
      <c r="E109" s="339"/>
      <c r="F109" s="339"/>
      <c r="G109" s="338"/>
      <c r="H109" s="337">
        <f t="shared" si="46"/>
        <v>5</v>
      </c>
      <c r="I109" s="336">
        <f>'pendapatan '!F124</f>
        <v>10</v>
      </c>
      <c r="J109" s="336">
        <v>12.0</v>
      </c>
      <c r="K109" s="337">
        <v>14.0</v>
      </c>
      <c r="L109" s="337">
        <f t="shared" si="47"/>
        <v>4</v>
      </c>
      <c r="M109" s="337">
        <f>'pendapatan '!H124</f>
        <v>8</v>
      </c>
      <c r="N109" s="336">
        <v>9.0</v>
      </c>
      <c r="O109" s="337">
        <v>12.0</v>
      </c>
      <c r="P109" s="337">
        <f t="shared" si="48"/>
        <v>1</v>
      </c>
      <c r="Q109" s="337">
        <f>'pendapatan '!J124</f>
        <v>3</v>
      </c>
      <c r="R109" s="336">
        <v>1.0</v>
      </c>
      <c r="S109" s="337">
        <v>3.0</v>
      </c>
      <c r="T109" s="84"/>
    </row>
    <row r="110" ht="15.75" customHeight="1">
      <c r="A110" s="355">
        <f t="shared" ref="A110:B110" si="72">A71</f>
        <v>26</v>
      </c>
      <c r="B110" s="356">
        <f t="shared" si="72"/>
        <v>44222</v>
      </c>
      <c r="C110" s="334" t="str">
        <f t="shared" si="73"/>
        <v>#REF!</v>
      </c>
      <c r="D110" s="364"/>
      <c r="E110" s="339"/>
      <c r="F110" s="339"/>
      <c r="G110" s="338"/>
      <c r="H110" s="337">
        <f t="shared" si="46"/>
        <v>5</v>
      </c>
      <c r="I110" s="336">
        <f>'pendapatan '!F125</f>
        <v>10</v>
      </c>
      <c r="J110" s="336">
        <v>13.0</v>
      </c>
      <c r="K110" s="337">
        <v>15.0</v>
      </c>
      <c r="L110" s="337">
        <f t="shared" si="47"/>
        <v>5</v>
      </c>
      <c r="M110" s="337">
        <f>'pendapatan '!H125</f>
        <v>10</v>
      </c>
      <c r="N110" s="336">
        <v>11.0</v>
      </c>
      <c r="O110" s="337">
        <v>13.0</v>
      </c>
      <c r="P110" s="337">
        <f t="shared" si="48"/>
        <v>1</v>
      </c>
      <c r="Q110" s="337">
        <f>'pendapatan '!J125</f>
        <v>3</v>
      </c>
      <c r="R110" s="336">
        <v>2.0</v>
      </c>
      <c r="S110" s="337">
        <v>5.0</v>
      </c>
      <c r="T110" s="84"/>
    </row>
    <row r="111" ht="15.75" customHeight="1">
      <c r="A111" s="355">
        <f t="shared" ref="A111:B111" si="74">A72</f>
        <v>27</v>
      </c>
      <c r="B111" s="356">
        <f t="shared" si="74"/>
        <v>44223</v>
      </c>
      <c r="C111" s="334" t="str">
        <f t="shared" si="73"/>
        <v>#REF!</v>
      </c>
      <c r="D111" s="364"/>
      <c r="E111" s="339"/>
      <c r="F111" s="339"/>
      <c r="G111" s="338"/>
      <c r="H111" s="337">
        <f t="shared" si="46"/>
        <v>4</v>
      </c>
      <c r="I111" s="336">
        <f>'pendapatan '!F126</f>
        <v>8</v>
      </c>
      <c r="J111" s="336">
        <v>12.0</v>
      </c>
      <c r="K111" s="337">
        <v>14.0</v>
      </c>
      <c r="L111" s="337">
        <f t="shared" si="47"/>
        <v>5</v>
      </c>
      <c r="M111" s="337">
        <f>'pendapatan '!H126</f>
        <v>10</v>
      </c>
      <c r="N111" s="336">
        <v>14.0</v>
      </c>
      <c r="O111" s="337">
        <v>15.0</v>
      </c>
      <c r="P111" s="337">
        <f t="shared" si="48"/>
        <v>1</v>
      </c>
      <c r="Q111" s="337">
        <f>'pendapatan '!J126</f>
        <v>3</v>
      </c>
      <c r="R111" s="336">
        <v>3.0</v>
      </c>
      <c r="S111" s="337">
        <v>4.0</v>
      </c>
      <c r="T111" s="84"/>
    </row>
    <row r="112" ht="15.75" customHeight="1">
      <c r="A112" s="355">
        <f t="shared" ref="A112:B112" si="75">A73</f>
        <v>28</v>
      </c>
      <c r="B112" s="356">
        <f t="shared" si="75"/>
        <v>44224</v>
      </c>
      <c r="C112" s="334" t="str">
        <f t="shared" si="73"/>
        <v>#REF!</v>
      </c>
      <c r="D112" s="364"/>
      <c r="E112" s="339"/>
      <c r="F112" s="339"/>
      <c r="G112" s="338"/>
      <c r="H112" s="337">
        <f t="shared" si="46"/>
        <v>4</v>
      </c>
      <c r="I112" s="336">
        <f>'pendapatan '!F127</f>
        <v>8</v>
      </c>
      <c r="J112" s="336">
        <v>9.0</v>
      </c>
      <c r="K112" s="337">
        <v>11.0</v>
      </c>
      <c r="L112" s="337">
        <f t="shared" si="47"/>
        <v>4</v>
      </c>
      <c r="M112" s="337">
        <f>'pendapatan '!H127</f>
        <v>8</v>
      </c>
      <c r="N112" s="336">
        <v>10.0</v>
      </c>
      <c r="O112" s="337">
        <v>12.0</v>
      </c>
      <c r="P112" s="337">
        <f t="shared" si="48"/>
        <v>1</v>
      </c>
      <c r="Q112" s="337">
        <f>'pendapatan '!J127</f>
        <v>3</v>
      </c>
      <c r="R112" s="336">
        <v>1.0</v>
      </c>
      <c r="S112" s="337">
        <v>3.0</v>
      </c>
      <c r="T112" s="84"/>
    </row>
    <row r="113" ht="15.75" customHeight="1">
      <c r="A113" s="355">
        <f t="shared" ref="A113:B113" si="76">A74</f>
        <v>29</v>
      </c>
      <c r="B113" s="356">
        <f t="shared" si="76"/>
        <v>44225</v>
      </c>
      <c r="C113" s="334" t="str">
        <f t="shared" si="73"/>
        <v>#REF!</v>
      </c>
      <c r="D113" s="364"/>
      <c r="E113" s="339"/>
      <c r="F113" s="339"/>
      <c r="G113" s="338"/>
      <c r="H113" s="337">
        <f t="shared" si="46"/>
        <v>5</v>
      </c>
      <c r="I113" s="336">
        <f>'pendapatan '!F128</f>
        <v>10</v>
      </c>
      <c r="J113" s="336">
        <v>13.0</v>
      </c>
      <c r="K113" s="337">
        <v>16.0</v>
      </c>
      <c r="L113" s="337">
        <f t="shared" si="47"/>
        <v>5</v>
      </c>
      <c r="M113" s="337">
        <f>'pendapatan '!H128</f>
        <v>10</v>
      </c>
      <c r="N113" s="336">
        <v>13.0</v>
      </c>
      <c r="O113" s="337">
        <v>15.0</v>
      </c>
      <c r="P113" s="337">
        <f t="shared" si="48"/>
        <v>1</v>
      </c>
      <c r="Q113" s="337">
        <f>'pendapatan '!J128</f>
        <v>3</v>
      </c>
      <c r="R113" s="336">
        <v>3.0</v>
      </c>
      <c r="S113" s="337">
        <v>2.0</v>
      </c>
      <c r="T113" s="84"/>
    </row>
    <row r="114" ht="15.75" customHeight="1">
      <c r="A114" s="355">
        <f t="shared" ref="A114:B114" si="77">A75</f>
        <v>30</v>
      </c>
      <c r="B114" s="356">
        <f t="shared" si="77"/>
        <v>44226</v>
      </c>
      <c r="C114" s="334" t="str">
        <f t="shared" si="73"/>
        <v>#REF!</v>
      </c>
      <c r="D114" s="364"/>
      <c r="E114" s="339"/>
      <c r="F114" s="339"/>
      <c r="G114" s="338"/>
      <c r="H114" s="337">
        <f t="shared" si="46"/>
        <v>5</v>
      </c>
      <c r="I114" s="336">
        <f>'pendapatan '!F129</f>
        <v>10</v>
      </c>
      <c r="J114" s="336">
        <v>10.0</v>
      </c>
      <c r="K114" s="337">
        <v>14.0</v>
      </c>
      <c r="L114" s="337">
        <f t="shared" si="47"/>
        <v>4</v>
      </c>
      <c r="M114" s="337">
        <f>'pendapatan '!H129</f>
        <v>8</v>
      </c>
      <c r="N114" s="336">
        <v>12.0</v>
      </c>
      <c r="O114" s="337">
        <v>14.0</v>
      </c>
      <c r="P114" s="337">
        <f t="shared" si="48"/>
        <v>1</v>
      </c>
      <c r="Q114" s="337">
        <f>'pendapatan '!J129</f>
        <v>3</v>
      </c>
      <c r="R114" s="336">
        <v>3.0</v>
      </c>
      <c r="S114" s="337">
        <v>2.0</v>
      </c>
      <c r="T114" s="84"/>
    </row>
    <row r="115" ht="15.75" customHeight="1">
      <c r="A115" s="355">
        <f t="shared" ref="A115:B115" si="78">A76</f>
        <v>31</v>
      </c>
      <c r="B115" s="356">
        <f t="shared" si="78"/>
        <v>44227</v>
      </c>
      <c r="C115" s="340" t="str">
        <f>C78</f>
        <v/>
      </c>
      <c r="D115" s="365"/>
      <c r="E115" s="339"/>
      <c r="F115" s="344"/>
      <c r="G115" s="343"/>
      <c r="H115" s="337">
        <f t="shared" si="46"/>
        <v>4</v>
      </c>
      <c r="I115" s="336">
        <f>'pendapatan '!F130</f>
        <v>8</v>
      </c>
      <c r="J115" s="341">
        <v>12.0</v>
      </c>
      <c r="K115" s="359">
        <v>15.0</v>
      </c>
      <c r="L115" s="337">
        <f t="shared" si="47"/>
        <v>5</v>
      </c>
      <c r="M115" s="337">
        <f>'pendapatan '!H130</f>
        <v>10</v>
      </c>
      <c r="N115" s="341">
        <v>14.0</v>
      </c>
      <c r="O115" s="359">
        <v>18.0</v>
      </c>
      <c r="P115" s="337">
        <f t="shared" si="48"/>
        <v>1</v>
      </c>
      <c r="Q115" s="337">
        <f>'pendapatan '!J130</f>
        <v>3</v>
      </c>
      <c r="R115" s="341">
        <v>3.0</v>
      </c>
      <c r="S115" s="359">
        <v>2.0</v>
      </c>
      <c r="T115" s="84"/>
    </row>
    <row r="116" ht="15.75" customHeight="1">
      <c r="A116" s="345" t="s">
        <v>15</v>
      </c>
      <c r="B116" s="144"/>
      <c r="C116" s="346"/>
      <c r="D116" s="366">
        <f t="shared" ref="D116:S116" si="79">SUM(D85:D115)</f>
        <v>0</v>
      </c>
      <c r="E116" s="366">
        <f t="shared" si="79"/>
        <v>0</v>
      </c>
      <c r="F116" s="366">
        <f t="shared" si="79"/>
        <v>0</v>
      </c>
      <c r="G116" s="366">
        <f t="shared" si="79"/>
        <v>0</v>
      </c>
      <c r="H116" s="366">
        <f t="shared" si="79"/>
        <v>160</v>
      </c>
      <c r="I116" s="366">
        <f t="shared" si="79"/>
        <v>320</v>
      </c>
      <c r="J116" s="366">
        <f t="shared" si="79"/>
        <v>431</v>
      </c>
      <c r="K116" s="366">
        <f t="shared" si="79"/>
        <v>544</v>
      </c>
      <c r="L116" s="366">
        <f t="shared" si="79"/>
        <v>146</v>
      </c>
      <c r="M116" s="366">
        <f t="shared" si="79"/>
        <v>292</v>
      </c>
      <c r="N116" s="366">
        <f t="shared" si="79"/>
        <v>416</v>
      </c>
      <c r="O116" s="366">
        <f t="shared" si="79"/>
        <v>464</v>
      </c>
      <c r="P116" s="366">
        <f t="shared" si="79"/>
        <v>31</v>
      </c>
      <c r="Q116" s="366">
        <f t="shared" si="79"/>
        <v>93</v>
      </c>
      <c r="R116" s="366">
        <f t="shared" si="79"/>
        <v>90</v>
      </c>
      <c r="S116" s="366">
        <f t="shared" si="79"/>
        <v>124</v>
      </c>
      <c r="T116" s="84"/>
    </row>
    <row r="117" ht="15.75" customHeight="1">
      <c r="A117" s="36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</row>
    <row r="118" ht="15.75" customHeight="1">
      <c r="A118" s="362"/>
      <c r="B118" s="367"/>
      <c r="C118" s="367"/>
      <c r="D118" s="367"/>
      <c r="E118" s="367"/>
      <c r="F118" s="362"/>
      <c r="G118" s="367"/>
      <c r="H118" s="367"/>
      <c r="I118" s="367"/>
      <c r="J118" s="367"/>
      <c r="K118" s="367"/>
      <c r="L118" s="367"/>
      <c r="M118" s="367"/>
      <c r="N118" s="362"/>
      <c r="O118" s="367"/>
      <c r="P118" s="367"/>
      <c r="Q118" s="367"/>
      <c r="R118" s="362"/>
      <c r="S118" s="367"/>
      <c r="T118" s="52"/>
    </row>
    <row r="119" ht="15.75" customHeight="1">
      <c r="A119" s="1" t="s">
        <v>66</v>
      </c>
    </row>
    <row r="120" ht="15.75" customHeight="1">
      <c r="A120" s="1" t="s">
        <v>27</v>
      </c>
    </row>
    <row r="121" ht="15.75" customHeight="1">
      <c r="A121" s="351" t="str">
        <f>A3</f>
        <v>BULAN      : JANUARI 2021</v>
      </c>
    </row>
    <row r="122" ht="15.75" customHeight="1">
      <c r="A122" s="315" t="s">
        <v>3</v>
      </c>
      <c r="B122" s="316" t="s">
        <v>4</v>
      </c>
      <c r="C122" s="316" t="s">
        <v>5</v>
      </c>
      <c r="D122" s="317" t="s">
        <v>6</v>
      </c>
      <c r="E122" s="13"/>
      <c r="F122" s="13"/>
      <c r="G122" s="14"/>
      <c r="H122" s="317" t="s">
        <v>7</v>
      </c>
      <c r="I122" s="13"/>
      <c r="J122" s="13"/>
      <c r="K122" s="14"/>
      <c r="L122" s="317" t="s">
        <v>8</v>
      </c>
      <c r="M122" s="13"/>
      <c r="N122" s="13"/>
      <c r="O122" s="14"/>
      <c r="P122" s="317" t="s">
        <v>9</v>
      </c>
      <c r="Q122" s="13"/>
      <c r="R122" s="13"/>
      <c r="S122" s="14"/>
      <c r="T122" s="84"/>
    </row>
    <row r="123" ht="15.75" customHeight="1">
      <c r="A123" s="318"/>
      <c r="B123" s="279"/>
      <c r="C123" s="279"/>
      <c r="D123" s="319" t="s">
        <v>67</v>
      </c>
      <c r="E123" s="319" t="s">
        <v>68</v>
      </c>
      <c r="F123" s="320" t="s">
        <v>69</v>
      </c>
      <c r="G123" s="21"/>
      <c r="H123" s="319" t="s">
        <v>67</v>
      </c>
      <c r="I123" s="319" t="s">
        <v>68</v>
      </c>
      <c r="J123" s="320" t="s">
        <v>69</v>
      </c>
      <c r="K123" s="21"/>
      <c r="L123" s="319" t="s">
        <v>67</v>
      </c>
      <c r="M123" s="319" t="s">
        <v>68</v>
      </c>
      <c r="N123" s="320" t="s">
        <v>69</v>
      </c>
      <c r="O123" s="21"/>
      <c r="P123" s="319" t="s">
        <v>67</v>
      </c>
      <c r="Q123" s="319" t="s">
        <v>68</v>
      </c>
      <c r="R123" s="320" t="s">
        <v>69</v>
      </c>
      <c r="S123" s="21"/>
      <c r="T123" s="84"/>
    </row>
    <row r="124" ht="15.75" customHeight="1">
      <c r="A124" s="321"/>
      <c r="B124" s="322"/>
      <c r="C124" s="322"/>
      <c r="D124" s="22"/>
      <c r="E124" s="22"/>
      <c r="F124" s="368" t="s">
        <v>70</v>
      </c>
      <c r="G124" s="324" t="s">
        <v>71</v>
      </c>
      <c r="H124" s="22"/>
      <c r="I124" s="22"/>
      <c r="J124" s="368" t="s">
        <v>70</v>
      </c>
      <c r="K124" s="324" t="s">
        <v>71</v>
      </c>
      <c r="L124" s="22"/>
      <c r="M124" s="22"/>
      <c r="N124" s="368" t="s">
        <v>70</v>
      </c>
      <c r="O124" s="324" t="s">
        <v>71</v>
      </c>
      <c r="P124" s="22"/>
      <c r="Q124" s="22"/>
      <c r="R124" s="368" t="s">
        <v>70</v>
      </c>
      <c r="S124" s="324" t="s">
        <v>71</v>
      </c>
      <c r="T124" s="84"/>
    </row>
    <row r="125" ht="15.75" customHeight="1">
      <c r="A125" s="352">
        <f t="shared" ref="A125:B125" si="80">A85</f>
        <v>1</v>
      </c>
      <c r="B125" s="33">
        <f t="shared" si="80"/>
        <v>44197</v>
      </c>
      <c r="C125" s="369" t="str">
        <f t="shared" ref="C125:C150" si="82">C93</f>
        <v>#REF!</v>
      </c>
      <c r="D125" s="336">
        <f t="shared" ref="D125:D155" si="83">E125/1</f>
        <v>4</v>
      </c>
      <c r="E125" s="336">
        <f>'pendapatan '!D146</f>
        <v>4</v>
      </c>
      <c r="F125" s="329">
        <v>4.0</v>
      </c>
      <c r="G125" s="331">
        <v>20.0</v>
      </c>
      <c r="H125" s="336">
        <f t="shared" ref="H125:H155" si="84">I125/2</f>
        <v>10</v>
      </c>
      <c r="I125" s="336">
        <f>'pendapatan '!F146</f>
        <v>20</v>
      </c>
      <c r="J125" s="329">
        <v>20.0</v>
      </c>
      <c r="K125" s="331">
        <v>30.0</v>
      </c>
      <c r="L125" s="332"/>
      <c r="M125" s="333"/>
      <c r="N125" s="333"/>
      <c r="O125" s="332"/>
      <c r="P125" s="336">
        <f t="shared" ref="P125:P155" si="85">Q125/3</f>
        <v>4</v>
      </c>
      <c r="Q125" s="336">
        <f>'pendapatan '!J146</f>
        <v>12</v>
      </c>
      <c r="R125" s="329">
        <v>8.0</v>
      </c>
      <c r="S125" s="331">
        <v>12.0</v>
      </c>
      <c r="T125" s="84"/>
    </row>
    <row r="126" ht="15.75" customHeight="1">
      <c r="A126" s="355">
        <f t="shared" ref="A126:B126" si="81">A86</f>
        <v>2</v>
      </c>
      <c r="B126" s="356">
        <f t="shared" si="81"/>
        <v>44198</v>
      </c>
      <c r="C126" s="370" t="str">
        <f t="shared" si="82"/>
        <v>#REF!</v>
      </c>
      <c r="D126" s="336">
        <f t="shared" si="83"/>
        <v>6</v>
      </c>
      <c r="E126" s="336">
        <f>'pendapatan '!D147</f>
        <v>6</v>
      </c>
      <c r="F126" s="336">
        <v>5.0</v>
      </c>
      <c r="G126" s="337">
        <v>89.0</v>
      </c>
      <c r="H126" s="336">
        <f t="shared" si="84"/>
        <v>10</v>
      </c>
      <c r="I126" s="336">
        <f>'pendapatan '!F147</f>
        <v>20</v>
      </c>
      <c r="J126" s="336">
        <v>20.0</v>
      </c>
      <c r="K126" s="337">
        <v>24.0</v>
      </c>
      <c r="L126" s="338"/>
      <c r="M126" s="339"/>
      <c r="N126" s="339"/>
      <c r="O126" s="338"/>
      <c r="P126" s="336">
        <f t="shared" si="85"/>
        <v>6</v>
      </c>
      <c r="Q126" s="336">
        <f>'pendapatan '!J147</f>
        <v>18</v>
      </c>
      <c r="R126" s="336">
        <v>0.0</v>
      </c>
      <c r="S126" s="337">
        <v>10.0</v>
      </c>
      <c r="T126" s="84"/>
    </row>
    <row r="127" ht="15.75" customHeight="1">
      <c r="A127" s="355">
        <f t="shared" ref="A127:B127" si="86">A87</f>
        <v>3</v>
      </c>
      <c r="B127" s="356">
        <f t="shared" si="86"/>
        <v>44199</v>
      </c>
      <c r="C127" s="370" t="str">
        <f t="shared" si="82"/>
        <v>#REF!</v>
      </c>
      <c r="D127" s="336">
        <f t="shared" si="83"/>
        <v>7</v>
      </c>
      <c r="E127" s="336">
        <f>'pendapatan '!D148</f>
        <v>7</v>
      </c>
      <c r="F127" s="336">
        <v>8.0</v>
      </c>
      <c r="G127" s="337">
        <v>141.0</v>
      </c>
      <c r="H127" s="336">
        <f t="shared" si="84"/>
        <v>11</v>
      </c>
      <c r="I127" s="336">
        <f>'pendapatan '!F148</f>
        <v>22</v>
      </c>
      <c r="J127" s="336">
        <v>22.0</v>
      </c>
      <c r="K127" s="337">
        <v>38.0</v>
      </c>
      <c r="L127" s="338"/>
      <c r="M127" s="339"/>
      <c r="N127" s="339"/>
      <c r="O127" s="338"/>
      <c r="P127" s="336">
        <f t="shared" si="85"/>
        <v>4</v>
      </c>
      <c r="Q127" s="336">
        <f>'pendapatan '!J148</f>
        <v>12</v>
      </c>
      <c r="R127" s="336">
        <v>9.0</v>
      </c>
      <c r="S127" s="337">
        <v>11.0</v>
      </c>
      <c r="T127" s="84"/>
    </row>
    <row r="128" ht="15.75" customHeight="1">
      <c r="A128" s="355">
        <f t="shared" ref="A128:B128" si="87">A88</f>
        <v>4</v>
      </c>
      <c r="B128" s="356">
        <f t="shared" si="87"/>
        <v>44200</v>
      </c>
      <c r="C128" s="370" t="str">
        <f t="shared" si="82"/>
        <v>#REF!</v>
      </c>
      <c r="D128" s="336">
        <f t="shared" si="83"/>
        <v>4</v>
      </c>
      <c r="E128" s="336">
        <f>'pendapatan '!D149</f>
        <v>4</v>
      </c>
      <c r="F128" s="336">
        <v>5.0</v>
      </c>
      <c r="G128" s="337">
        <v>12.0</v>
      </c>
      <c r="H128" s="336">
        <f t="shared" si="84"/>
        <v>10</v>
      </c>
      <c r="I128" s="336">
        <f>'pendapatan '!F149</f>
        <v>20</v>
      </c>
      <c r="J128" s="336">
        <v>20.0</v>
      </c>
      <c r="K128" s="337">
        <v>35.0</v>
      </c>
      <c r="L128" s="338"/>
      <c r="M128" s="339"/>
      <c r="N128" s="339"/>
      <c r="O128" s="338"/>
      <c r="P128" s="336">
        <f t="shared" si="85"/>
        <v>6</v>
      </c>
      <c r="Q128" s="336">
        <f>'pendapatan '!J149</f>
        <v>18</v>
      </c>
      <c r="R128" s="336">
        <v>10.0</v>
      </c>
      <c r="S128" s="337">
        <v>13.0</v>
      </c>
      <c r="T128" s="84"/>
    </row>
    <row r="129" ht="15.75" customHeight="1">
      <c r="A129" s="355">
        <f t="shared" ref="A129:B129" si="88">A89</f>
        <v>5</v>
      </c>
      <c r="B129" s="356">
        <f t="shared" si="88"/>
        <v>44201</v>
      </c>
      <c r="C129" s="370" t="str">
        <f t="shared" si="82"/>
        <v>#REF!</v>
      </c>
      <c r="D129" s="336">
        <f t="shared" si="83"/>
        <v>4</v>
      </c>
      <c r="E129" s="336">
        <f>'pendapatan '!D150</f>
        <v>4</v>
      </c>
      <c r="F129" s="336">
        <v>4.0</v>
      </c>
      <c r="G129" s="337">
        <v>27.0</v>
      </c>
      <c r="H129" s="336">
        <f t="shared" si="84"/>
        <v>11</v>
      </c>
      <c r="I129" s="336">
        <f>'pendapatan '!F150</f>
        <v>22</v>
      </c>
      <c r="J129" s="336">
        <v>22.0</v>
      </c>
      <c r="K129" s="337">
        <v>34.0</v>
      </c>
      <c r="L129" s="338"/>
      <c r="M129" s="339"/>
      <c r="N129" s="339"/>
      <c r="O129" s="338"/>
      <c r="P129" s="336">
        <f t="shared" si="85"/>
        <v>6</v>
      </c>
      <c r="Q129" s="336">
        <f>'pendapatan '!J150</f>
        <v>18</v>
      </c>
      <c r="R129" s="336">
        <v>12.0</v>
      </c>
      <c r="S129" s="337">
        <v>15.0</v>
      </c>
      <c r="T129" s="84"/>
    </row>
    <row r="130" ht="15.75" customHeight="1">
      <c r="A130" s="355">
        <f t="shared" ref="A130:B130" si="89">A90</f>
        <v>6</v>
      </c>
      <c r="B130" s="356">
        <f t="shared" si="89"/>
        <v>44202</v>
      </c>
      <c r="C130" s="370" t="str">
        <f t="shared" si="82"/>
        <v>#REF!</v>
      </c>
      <c r="D130" s="336">
        <f t="shared" si="83"/>
        <v>4</v>
      </c>
      <c r="E130" s="336">
        <f>'pendapatan '!D151</f>
        <v>4</v>
      </c>
      <c r="F130" s="336">
        <v>6.0</v>
      </c>
      <c r="G130" s="337">
        <v>15.0</v>
      </c>
      <c r="H130" s="336">
        <f t="shared" si="84"/>
        <v>11</v>
      </c>
      <c r="I130" s="336">
        <f>'pendapatan '!F151</f>
        <v>22</v>
      </c>
      <c r="J130" s="336">
        <v>22.0</v>
      </c>
      <c r="K130" s="337">
        <v>36.0</v>
      </c>
      <c r="L130" s="338"/>
      <c r="M130" s="339"/>
      <c r="N130" s="339"/>
      <c r="O130" s="338"/>
      <c r="P130" s="336">
        <f t="shared" si="85"/>
        <v>6</v>
      </c>
      <c r="Q130" s="336">
        <f>'pendapatan '!J151</f>
        <v>18</v>
      </c>
      <c r="R130" s="336">
        <v>13.0</v>
      </c>
      <c r="S130" s="337">
        <v>14.0</v>
      </c>
      <c r="T130" s="84"/>
    </row>
    <row r="131" ht="15.75" customHeight="1">
      <c r="A131" s="355">
        <f t="shared" ref="A131:B131" si="90">A91</f>
        <v>7</v>
      </c>
      <c r="B131" s="356">
        <f t="shared" si="90"/>
        <v>44203</v>
      </c>
      <c r="C131" s="370" t="str">
        <f t="shared" si="82"/>
        <v>#REF!</v>
      </c>
      <c r="D131" s="336">
        <f t="shared" si="83"/>
        <v>4</v>
      </c>
      <c r="E131" s="336">
        <f>'pendapatan '!D152</f>
        <v>4</v>
      </c>
      <c r="F131" s="336">
        <v>3.0</v>
      </c>
      <c r="G131" s="337">
        <v>14.0</v>
      </c>
      <c r="H131" s="336">
        <f t="shared" si="84"/>
        <v>11</v>
      </c>
      <c r="I131" s="336">
        <f>'pendapatan '!F152</f>
        <v>22</v>
      </c>
      <c r="J131" s="336">
        <v>22.0</v>
      </c>
      <c r="K131" s="337">
        <v>33.0</v>
      </c>
      <c r="L131" s="338"/>
      <c r="M131" s="339"/>
      <c r="N131" s="339"/>
      <c r="O131" s="338"/>
      <c r="P131" s="336">
        <f t="shared" si="85"/>
        <v>4</v>
      </c>
      <c r="Q131" s="336">
        <f>'pendapatan '!J152</f>
        <v>12</v>
      </c>
      <c r="R131" s="336">
        <v>9.0</v>
      </c>
      <c r="S131" s="337">
        <v>12.0</v>
      </c>
      <c r="T131" s="84"/>
    </row>
    <row r="132" ht="15.75" customHeight="1">
      <c r="A132" s="355">
        <f t="shared" ref="A132:B132" si="91">A92</f>
        <v>8</v>
      </c>
      <c r="B132" s="356">
        <f t="shared" si="91"/>
        <v>44204</v>
      </c>
      <c r="C132" s="370" t="str">
        <f t="shared" si="82"/>
        <v/>
      </c>
      <c r="D132" s="336">
        <f t="shared" si="83"/>
        <v>5</v>
      </c>
      <c r="E132" s="336">
        <f>'pendapatan '!D153</f>
        <v>5</v>
      </c>
      <c r="F132" s="336">
        <v>2.0</v>
      </c>
      <c r="G132" s="337">
        <v>15.0</v>
      </c>
      <c r="H132" s="336">
        <f t="shared" si="84"/>
        <v>11</v>
      </c>
      <c r="I132" s="336">
        <f>'pendapatan '!F153</f>
        <v>22</v>
      </c>
      <c r="J132" s="336">
        <v>22.0</v>
      </c>
      <c r="K132" s="337">
        <v>34.0</v>
      </c>
      <c r="L132" s="338"/>
      <c r="M132" s="339"/>
      <c r="N132" s="339"/>
      <c r="O132" s="338"/>
      <c r="P132" s="336">
        <f t="shared" si="85"/>
        <v>6</v>
      </c>
      <c r="Q132" s="336">
        <f>'pendapatan '!J153</f>
        <v>18</v>
      </c>
      <c r="R132" s="336">
        <v>10.0</v>
      </c>
      <c r="S132" s="337">
        <v>11.0</v>
      </c>
      <c r="T132" s="84"/>
    </row>
    <row r="133" ht="15.75" customHeight="1">
      <c r="A133" s="355">
        <f t="shared" ref="A133:B133" si="92">A93</f>
        <v>9</v>
      </c>
      <c r="B133" s="356">
        <f t="shared" si="92"/>
        <v>44205</v>
      </c>
      <c r="C133" s="370" t="str">
        <f t="shared" si="82"/>
        <v>#REF!</v>
      </c>
      <c r="D133" s="336">
        <f t="shared" si="83"/>
        <v>5</v>
      </c>
      <c r="E133" s="336">
        <f>'pendapatan '!D154</f>
        <v>5</v>
      </c>
      <c r="F133" s="336">
        <v>4.0</v>
      </c>
      <c r="G133" s="337">
        <v>13.0</v>
      </c>
      <c r="H133" s="336">
        <f t="shared" si="84"/>
        <v>11</v>
      </c>
      <c r="I133" s="336">
        <f>'pendapatan '!F154</f>
        <v>22</v>
      </c>
      <c r="J133" s="336">
        <v>22.0</v>
      </c>
      <c r="K133" s="337">
        <v>32.0</v>
      </c>
      <c r="L133" s="338"/>
      <c r="M133" s="339"/>
      <c r="N133" s="339"/>
      <c r="O133" s="338"/>
      <c r="P133" s="336">
        <f t="shared" si="85"/>
        <v>6</v>
      </c>
      <c r="Q133" s="336">
        <f>'pendapatan '!J154</f>
        <v>18</v>
      </c>
      <c r="R133" s="336">
        <v>8.0</v>
      </c>
      <c r="S133" s="337">
        <v>14.0</v>
      </c>
      <c r="T133" s="84"/>
    </row>
    <row r="134" ht="15.75" customHeight="1">
      <c r="A134" s="355">
        <f t="shared" ref="A134:B134" si="93">A94</f>
        <v>10</v>
      </c>
      <c r="B134" s="356">
        <f t="shared" si="93"/>
        <v>44206</v>
      </c>
      <c r="C134" s="370" t="str">
        <f t="shared" si="82"/>
        <v>#REF!</v>
      </c>
      <c r="D134" s="336">
        <f t="shared" si="83"/>
        <v>4</v>
      </c>
      <c r="E134" s="336">
        <f>'pendapatan '!D155</f>
        <v>4</v>
      </c>
      <c r="F134" s="336">
        <v>2.0</v>
      </c>
      <c r="G134" s="337">
        <v>9.0</v>
      </c>
      <c r="H134" s="336">
        <f t="shared" si="84"/>
        <v>11</v>
      </c>
      <c r="I134" s="336">
        <f>'pendapatan '!F155</f>
        <v>22</v>
      </c>
      <c r="J134" s="336">
        <v>22.0</v>
      </c>
      <c r="K134" s="337">
        <v>30.0</v>
      </c>
      <c r="L134" s="338"/>
      <c r="M134" s="339"/>
      <c r="N134" s="339"/>
      <c r="O134" s="338"/>
      <c r="P134" s="336">
        <f t="shared" si="85"/>
        <v>6</v>
      </c>
      <c r="Q134" s="336">
        <f>'pendapatan '!J155</f>
        <v>18</v>
      </c>
      <c r="R134" s="336">
        <v>6.0</v>
      </c>
      <c r="S134" s="337">
        <v>12.0</v>
      </c>
      <c r="T134" s="84"/>
    </row>
    <row r="135" ht="15.75" customHeight="1">
      <c r="A135" s="355">
        <f t="shared" ref="A135:B135" si="94">A95</f>
        <v>11</v>
      </c>
      <c r="B135" s="356">
        <f t="shared" si="94"/>
        <v>44207</v>
      </c>
      <c r="C135" s="370" t="str">
        <f t="shared" si="82"/>
        <v>#REF!</v>
      </c>
      <c r="D135" s="336">
        <f t="shared" si="83"/>
        <v>4</v>
      </c>
      <c r="E135" s="336">
        <f>'pendapatan '!D156</f>
        <v>4</v>
      </c>
      <c r="F135" s="336">
        <v>1.0</v>
      </c>
      <c r="G135" s="337">
        <v>12.0</v>
      </c>
      <c r="H135" s="336">
        <f t="shared" si="84"/>
        <v>11</v>
      </c>
      <c r="I135" s="336">
        <f>'pendapatan '!F156</f>
        <v>22</v>
      </c>
      <c r="J135" s="336">
        <v>22.0</v>
      </c>
      <c r="K135" s="337">
        <v>32.0</v>
      </c>
      <c r="L135" s="338"/>
      <c r="M135" s="339"/>
      <c r="N135" s="339"/>
      <c r="O135" s="338"/>
      <c r="P135" s="336">
        <f t="shared" si="85"/>
        <v>6</v>
      </c>
      <c r="Q135" s="336">
        <f>'pendapatan '!J156</f>
        <v>18</v>
      </c>
      <c r="R135" s="336">
        <v>7.0</v>
      </c>
      <c r="S135" s="337">
        <v>11.0</v>
      </c>
      <c r="T135" s="84"/>
    </row>
    <row r="136" ht="15.75" customHeight="1">
      <c r="A136" s="355">
        <f t="shared" ref="A136:B136" si="95">A96</f>
        <v>12</v>
      </c>
      <c r="B136" s="356">
        <f t="shared" si="95"/>
        <v>44208</v>
      </c>
      <c r="C136" s="370" t="str">
        <f t="shared" si="82"/>
        <v>#REF!</v>
      </c>
      <c r="D136" s="336">
        <f t="shared" si="83"/>
        <v>4</v>
      </c>
      <c r="E136" s="336">
        <f>'pendapatan '!D157</f>
        <v>4</v>
      </c>
      <c r="F136" s="336">
        <v>2.0</v>
      </c>
      <c r="G136" s="337">
        <v>16.0</v>
      </c>
      <c r="H136" s="336">
        <f t="shared" si="84"/>
        <v>11</v>
      </c>
      <c r="I136" s="336">
        <f>'pendapatan '!F157</f>
        <v>22</v>
      </c>
      <c r="J136" s="336">
        <v>22.0</v>
      </c>
      <c r="K136" s="337">
        <v>34.0</v>
      </c>
      <c r="L136" s="338"/>
      <c r="M136" s="339"/>
      <c r="N136" s="339"/>
      <c r="O136" s="338"/>
      <c r="P136" s="336">
        <f t="shared" si="85"/>
        <v>6</v>
      </c>
      <c r="Q136" s="336">
        <f>'pendapatan '!J157</f>
        <v>18</v>
      </c>
      <c r="R136" s="336">
        <v>9.0</v>
      </c>
      <c r="S136" s="337">
        <v>12.0</v>
      </c>
      <c r="T136" s="84"/>
    </row>
    <row r="137" ht="15.75" customHeight="1">
      <c r="A137" s="355">
        <f t="shared" ref="A137:B137" si="96">A97</f>
        <v>13</v>
      </c>
      <c r="B137" s="356">
        <f t="shared" si="96"/>
        <v>44209</v>
      </c>
      <c r="C137" s="370" t="str">
        <f t="shared" si="82"/>
        <v>#REF!</v>
      </c>
      <c r="D137" s="336">
        <f t="shared" si="83"/>
        <v>4</v>
      </c>
      <c r="E137" s="336">
        <f>'pendapatan '!D158</f>
        <v>4</v>
      </c>
      <c r="F137" s="336">
        <v>0.0</v>
      </c>
      <c r="G137" s="337">
        <v>11.0</v>
      </c>
      <c r="H137" s="336">
        <f t="shared" si="84"/>
        <v>10</v>
      </c>
      <c r="I137" s="336">
        <f>'pendapatan '!F158</f>
        <v>20</v>
      </c>
      <c r="J137" s="336">
        <v>22.0</v>
      </c>
      <c r="K137" s="337">
        <v>31.0</v>
      </c>
      <c r="L137" s="338"/>
      <c r="M137" s="339"/>
      <c r="N137" s="339"/>
      <c r="O137" s="338"/>
      <c r="P137" s="336">
        <f t="shared" si="85"/>
        <v>6</v>
      </c>
      <c r="Q137" s="336">
        <f>'pendapatan '!J158</f>
        <v>18</v>
      </c>
      <c r="R137" s="336">
        <v>7.0</v>
      </c>
      <c r="S137" s="337">
        <v>10.0</v>
      </c>
      <c r="T137" s="84"/>
    </row>
    <row r="138" ht="15.75" customHeight="1">
      <c r="A138" s="355">
        <f t="shared" ref="A138:B138" si="97">A98</f>
        <v>14</v>
      </c>
      <c r="B138" s="356">
        <f t="shared" si="97"/>
        <v>44210</v>
      </c>
      <c r="C138" s="370" t="str">
        <f t="shared" si="82"/>
        <v>#REF!</v>
      </c>
      <c r="D138" s="336">
        <f t="shared" si="83"/>
        <v>4</v>
      </c>
      <c r="E138" s="336">
        <f>'pendapatan '!D159</f>
        <v>4</v>
      </c>
      <c r="F138" s="336">
        <v>1.0</v>
      </c>
      <c r="G138" s="337">
        <v>10.0</v>
      </c>
      <c r="H138" s="336">
        <f t="shared" si="84"/>
        <v>12</v>
      </c>
      <c r="I138" s="336">
        <f>'pendapatan '!F159</f>
        <v>24</v>
      </c>
      <c r="J138" s="336">
        <v>28.0</v>
      </c>
      <c r="K138" s="337">
        <v>34.0</v>
      </c>
      <c r="L138" s="338"/>
      <c r="M138" s="339"/>
      <c r="N138" s="339"/>
      <c r="O138" s="338"/>
      <c r="P138" s="336">
        <f t="shared" si="85"/>
        <v>6</v>
      </c>
      <c r="Q138" s="336">
        <f>'pendapatan '!J159</f>
        <v>18</v>
      </c>
      <c r="R138" s="336">
        <v>8.0</v>
      </c>
      <c r="S138" s="337">
        <v>10.0</v>
      </c>
      <c r="T138" s="84"/>
    </row>
    <row r="139" ht="15.75" customHeight="1">
      <c r="A139" s="355">
        <f t="shared" ref="A139:B139" si="98">A99</f>
        <v>15</v>
      </c>
      <c r="B139" s="356">
        <f t="shared" si="98"/>
        <v>44211</v>
      </c>
      <c r="C139" s="370" t="str">
        <f t="shared" si="82"/>
        <v>#REF!</v>
      </c>
      <c r="D139" s="336">
        <f t="shared" si="83"/>
        <v>4</v>
      </c>
      <c r="E139" s="336">
        <f>'pendapatan '!D160</f>
        <v>4</v>
      </c>
      <c r="F139" s="336">
        <v>0.0</v>
      </c>
      <c r="G139" s="337">
        <v>9.0</v>
      </c>
      <c r="H139" s="336">
        <f t="shared" si="84"/>
        <v>11</v>
      </c>
      <c r="I139" s="336">
        <f>'pendapatan '!F160</f>
        <v>22</v>
      </c>
      <c r="J139" s="336">
        <v>24.0</v>
      </c>
      <c r="K139" s="337">
        <v>30.0</v>
      </c>
      <c r="L139" s="338"/>
      <c r="M139" s="339"/>
      <c r="N139" s="339"/>
      <c r="O139" s="338"/>
      <c r="P139" s="336">
        <f t="shared" si="85"/>
        <v>4</v>
      </c>
      <c r="Q139" s="336">
        <f>'pendapatan '!J160</f>
        <v>12</v>
      </c>
      <c r="R139" s="336">
        <v>6.0</v>
      </c>
      <c r="S139" s="337">
        <v>12.0</v>
      </c>
      <c r="T139" s="84"/>
    </row>
    <row r="140" ht="15.75" customHeight="1">
      <c r="A140" s="355">
        <f t="shared" ref="A140:B140" si="99">A100</f>
        <v>16</v>
      </c>
      <c r="B140" s="356">
        <f t="shared" si="99"/>
        <v>44212</v>
      </c>
      <c r="C140" s="370" t="str">
        <f t="shared" si="82"/>
        <v/>
      </c>
      <c r="D140" s="336">
        <f t="shared" si="83"/>
        <v>4</v>
      </c>
      <c r="E140" s="336">
        <f>'pendapatan '!D161</f>
        <v>4</v>
      </c>
      <c r="F140" s="336">
        <v>0.0</v>
      </c>
      <c r="G140" s="337">
        <v>5.0</v>
      </c>
      <c r="H140" s="336">
        <f t="shared" si="84"/>
        <v>11</v>
      </c>
      <c r="I140" s="336">
        <f>'pendapatan '!F161</f>
        <v>22</v>
      </c>
      <c r="J140" s="336">
        <v>20.0</v>
      </c>
      <c r="K140" s="337">
        <v>30.0</v>
      </c>
      <c r="L140" s="338"/>
      <c r="M140" s="339"/>
      <c r="N140" s="339"/>
      <c r="O140" s="338"/>
      <c r="P140" s="336">
        <f t="shared" si="85"/>
        <v>6</v>
      </c>
      <c r="Q140" s="336">
        <f>'pendapatan '!J161</f>
        <v>18</v>
      </c>
      <c r="R140" s="336">
        <v>10.0</v>
      </c>
      <c r="S140" s="337">
        <v>11.0</v>
      </c>
      <c r="T140" s="84"/>
    </row>
    <row r="141" ht="15.75" customHeight="1">
      <c r="A141" s="355">
        <f t="shared" ref="A141:B141" si="100">A101</f>
        <v>17</v>
      </c>
      <c r="B141" s="356">
        <f t="shared" si="100"/>
        <v>44213</v>
      </c>
      <c r="C141" s="370" t="str">
        <f t="shared" si="82"/>
        <v>#REF!</v>
      </c>
      <c r="D141" s="336">
        <f t="shared" si="83"/>
        <v>4</v>
      </c>
      <c r="E141" s="336">
        <f>'pendapatan '!D162</f>
        <v>4</v>
      </c>
      <c r="F141" s="336">
        <v>0.0</v>
      </c>
      <c r="G141" s="337">
        <v>6.0</v>
      </c>
      <c r="H141" s="336">
        <f t="shared" si="84"/>
        <v>10</v>
      </c>
      <c r="I141" s="336">
        <f>'pendapatan '!F162</f>
        <v>20</v>
      </c>
      <c r="J141" s="336">
        <v>21.0</v>
      </c>
      <c r="K141" s="337">
        <v>32.0</v>
      </c>
      <c r="L141" s="338"/>
      <c r="M141" s="339"/>
      <c r="N141" s="339"/>
      <c r="O141" s="338"/>
      <c r="P141" s="336">
        <f t="shared" si="85"/>
        <v>4</v>
      </c>
      <c r="Q141" s="336">
        <f>'pendapatan '!J162</f>
        <v>12</v>
      </c>
      <c r="R141" s="336">
        <v>8.0</v>
      </c>
      <c r="S141" s="337">
        <v>14.0</v>
      </c>
      <c r="T141" s="84"/>
    </row>
    <row r="142" ht="15.75" customHeight="1">
      <c r="A142" s="355">
        <f t="shared" ref="A142:B142" si="101">A102</f>
        <v>18</v>
      </c>
      <c r="B142" s="356">
        <f t="shared" si="101"/>
        <v>44214</v>
      </c>
      <c r="C142" s="370" t="str">
        <f t="shared" si="82"/>
        <v>#REF!</v>
      </c>
      <c r="D142" s="336">
        <f t="shared" si="83"/>
        <v>4</v>
      </c>
      <c r="E142" s="336">
        <f>'pendapatan '!D163</f>
        <v>4</v>
      </c>
      <c r="F142" s="336">
        <v>0.0</v>
      </c>
      <c r="G142" s="337">
        <v>4.0</v>
      </c>
      <c r="H142" s="336">
        <f t="shared" si="84"/>
        <v>11</v>
      </c>
      <c r="I142" s="336">
        <f>'pendapatan '!F163</f>
        <v>22</v>
      </c>
      <c r="J142" s="336">
        <v>23.0</v>
      </c>
      <c r="K142" s="337">
        <v>34.0</v>
      </c>
      <c r="L142" s="338"/>
      <c r="M142" s="339"/>
      <c r="N142" s="339"/>
      <c r="O142" s="338"/>
      <c r="P142" s="336">
        <f t="shared" si="85"/>
        <v>6</v>
      </c>
      <c r="Q142" s="336">
        <f>'pendapatan '!J163</f>
        <v>18</v>
      </c>
      <c r="R142" s="336">
        <v>10.0</v>
      </c>
      <c r="S142" s="337">
        <v>14.0</v>
      </c>
      <c r="T142" s="84"/>
    </row>
    <row r="143" ht="15.75" customHeight="1">
      <c r="A143" s="355">
        <f t="shared" ref="A143:B143" si="102">A103</f>
        <v>19</v>
      </c>
      <c r="B143" s="356">
        <f t="shared" si="102"/>
        <v>44215</v>
      </c>
      <c r="C143" s="370" t="str">
        <f t="shared" si="82"/>
        <v>#REF!</v>
      </c>
      <c r="D143" s="336">
        <f t="shared" si="83"/>
        <v>4</v>
      </c>
      <c r="E143" s="336">
        <f>'pendapatan '!D164</f>
        <v>4</v>
      </c>
      <c r="F143" s="336">
        <v>0.0</v>
      </c>
      <c r="G143" s="337">
        <v>6.0</v>
      </c>
      <c r="H143" s="336">
        <f t="shared" si="84"/>
        <v>11</v>
      </c>
      <c r="I143" s="336">
        <f>'pendapatan '!F164</f>
        <v>22</v>
      </c>
      <c r="J143" s="336">
        <v>20.0</v>
      </c>
      <c r="K143" s="337">
        <v>32.0</v>
      </c>
      <c r="L143" s="338"/>
      <c r="M143" s="339"/>
      <c r="N143" s="339"/>
      <c r="O143" s="338"/>
      <c r="P143" s="336">
        <f t="shared" si="85"/>
        <v>6</v>
      </c>
      <c r="Q143" s="336">
        <f>'pendapatan '!J164</f>
        <v>18</v>
      </c>
      <c r="R143" s="336">
        <v>12.0</v>
      </c>
      <c r="S143" s="337">
        <v>12.0</v>
      </c>
      <c r="T143" s="84"/>
    </row>
    <row r="144" ht="15.75" customHeight="1">
      <c r="A144" s="355">
        <f t="shared" ref="A144:B144" si="103">A104</f>
        <v>20</v>
      </c>
      <c r="B144" s="356">
        <f t="shared" si="103"/>
        <v>44216</v>
      </c>
      <c r="C144" s="370" t="str">
        <f t="shared" si="82"/>
        <v>#REF!</v>
      </c>
      <c r="D144" s="336">
        <f t="shared" si="83"/>
        <v>4</v>
      </c>
      <c r="E144" s="336">
        <f>'pendapatan '!D165</f>
        <v>4</v>
      </c>
      <c r="F144" s="336">
        <v>0.0</v>
      </c>
      <c r="G144" s="337">
        <v>8.0</v>
      </c>
      <c r="H144" s="336">
        <f t="shared" si="84"/>
        <v>10</v>
      </c>
      <c r="I144" s="336">
        <f>'pendapatan '!F165</f>
        <v>20</v>
      </c>
      <c r="J144" s="336">
        <v>20.0</v>
      </c>
      <c r="K144" s="337">
        <v>30.0</v>
      </c>
      <c r="L144" s="338"/>
      <c r="M144" s="339"/>
      <c r="N144" s="339"/>
      <c r="O144" s="338"/>
      <c r="P144" s="336">
        <f t="shared" si="85"/>
        <v>6</v>
      </c>
      <c r="Q144" s="336">
        <f>'pendapatan '!J165</f>
        <v>18</v>
      </c>
      <c r="R144" s="336">
        <v>16.0</v>
      </c>
      <c r="S144" s="337">
        <v>11.0</v>
      </c>
      <c r="T144" s="84"/>
    </row>
    <row r="145" ht="15.75" customHeight="1">
      <c r="A145" s="355">
        <f t="shared" ref="A145:B145" si="104">A105</f>
        <v>21</v>
      </c>
      <c r="B145" s="356">
        <f t="shared" si="104"/>
        <v>44217</v>
      </c>
      <c r="C145" s="370" t="str">
        <f t="shared" si="82"/>
        <v>#REF!</v>
      </c>
      <c r="D145" s="336">
        <f t="shared" si="83"/>
        <v>4</v>
      </c>
      <c r="E145" s="336">
        <f>'pendapatan '!D166</f>
        <v>4</v>
      </c>
      <c r="F145" s="336">
        <v>2.0</v>
      </c>
      <c r="G145" s="337">
        <v>6.0</v>
      </c>
      <c r="H145" s="336">
        <f t="shared" si="84"/>
        <v>10</v>
      </c>
      <c r="I145" s="336">
        <f>'pendapatan '!F166</f>
        <v>20</v>
      </c>
      <c r="J145" s="336">
        <v>22.0</v>
      </c>
      <c r="K145" s="337">
        <v>29.0</v>
      </c>
      <c r="L145" s="338"/>
      <c r="M145" s="339"/>
      <c r="N145" s="339"/>
      <c r="O145" s="338"/>
      <c r="P145" s="336">
        <f t="shared" si="85"/>
        <v>4</v>
      </c>
      <c r="Q145" s="336">
        <f>'pendapatan '!J166</f>
        <v>12</v>
      </c>
      <c r="R145" s="336">
        <v>10.0</v>
      </c>
      <c r="S145" s="337">
        <v>10.0</v>
      </c>
      <c r="T145" s="84"/>
    </row>
    <row r="146" ht="15.75" customHeight="1">
      <c r="A146" s="355">
        <f t="shared" ref="A146:B146" si="105">A106</f>
        <v>22</v>
      </c>
      <c r="B146" s="356">
        <f t="shared" si="105"/>
        <v>44218</v>
      </c>
      <c r="C146" s="370" t="str">
        <f t="shared" si="82"/>
        <v>#REF!</v>
      </c>
      <c r="D146" s="336">
        <f t="shared" si="83"/>
        <v>4</v>
      </c>
      <c r="E146" s="336">
        <f>'pendapatan '!D167</f>
        <v>4</v>
      </c>
      <c r="F146" s="336">
        <v>1.0</v>
      </c>
      <c r="G146" s="337">
        <v>5.0</v>
      </c>
      <c r="H146" s="336">
        <f t="shared" si="84"/>
        <v>10</v>
      </c>
      <c r="I146" s="336">
        <f>'pendapatan '!F167</f>
        <v>20</v>
      </c>
      <c r="J146" s="336">
        <v>20.0</v>
      </c>
      <c r="K146" s="337">
        <v>30.0</v>
      </c>
      <c r="L146" s="338"/>
      <c r="M146" s="339"/>
      <c r="N146" s="339"/>
      <c r="O146" s="338"/>
      <c r="P146" s="336">
        <f t="shared" si="85"/>
        <v>4</v>
      </c>
      <c r="Q146" s="336">
        <f>'pendapatan '!J167</f>
        <v>12</v>
      </c>
      <c r="R146" s="336">
        <v>8.0</v>
      </c>
      <c r="S146" s="337">
        <v>12.0</v>
      </c>
      <c r="T146" s="84"/>
    </row>
    <row r="147" ht="15.75" customHeight="1">
      <c r="A147" s="355">
        <f t="shared" ref="A147:B147" si="106">A107</f>
        <v>23</v>
      </c>
      <c r="B147" s="356">
        <f t="shared" si="106"/>
        <v>44219</v>
      </c>
      <c r="C147" s="370" t="str">
        <f t="shared" si="82"/>
        <v/>
      </c>
      <c r="D147" s="336">
        <f t="shared" si="83"/>
        <v>4</v>
      </c>
      <c r="E147" s="336">
        <f>'pendapatan '!D168</f>
        <v>4</v>
      </c>
      <c r="F147" s="336">
        <v>1.0</v>
      </c>
      <c r="G147" s="337">
        <v>6.0</v>
      </c>
      <c r="H147" s="336">
        <f t="shared" si="84"/>
        <v>10</v>
      </c>
      <c r="I147" s="336">
        <f>'pendapatan '!F168</f>
        <v>20</v>
      </c>
      <c r="J147" s="336">
        <v>20.0</v>
      </c>
      <c r="K147" s="337">
        <v>30.0</v>
      </c>
      <c r="L147" s="338"/>
      <c r="M147" s="339"/>
      <c r="N147" s="339"/>
      <c r="O147" s="338"/>
      <c r="P147" s="336">
        <f t="shared" si="85"/>
        <v>6</v>
      </c>
      <c r="Q147" s="336">
        <f>'pendapatan '!J168</f>
        <v>18</v>
      </c>
      <c r="R147" s="336">
        <v>10.0</v>
      </c>
      <c r="S147" s="337">
        <v>11.0</v>
      </c>
      <c r="T147" s="84"/>
    </row>
    <row r="148" ht="15.75" customHeight="1">
      <c r="A148" s="355">
        <f t="shared" ref="A148:B148" si="107">A108</f>
        <v>24</v>
      </c>
      <c r="B148" s="356">
        <f t="shared" si="107"/>
        <v>44220</v>
      </c>
      <c r="C148" s="370" t="str">
        <f t="shared" si="82"/>
        <v/>
      </c>
      <c r="D148" s="336">
        <f t="shared" si="83"/>
        <v>4</v>
      </c>
      <c r="E148" s="336">
        <f>'pendapatan '!D169</f>
        <v>4</v>
      </c>
      <c r="F148" s="336">
        <v>2.0</v>
      </c>
      <c r="G148" s="337">
        <v>7.0</v>
      </c>
      <c r="H148" s="336">
        <f t="shared" si="84"/>
        <v>10</v>
      </c>
      <c r="I148" s="336">
        <f>'pendapatan '!F169</f>
        <v>20</v>
      </c>
      <c r="J148" s="336">
        <v>21.0</v>
      </c>
      <c r="K148" s="337">
        <v>31.0</v>
      </c>
      <c r="L148" s="338"/>
      <c r="M148" s="339"/>
      <c r="N148" s="339"/>
      <c r="O148" s="338"/>
      <c r="P148" s="336">
        <f t="shared" si="85"/>
        <v>6</v>
      </c>
      <c r="Q148" s="336">
        <f>'pendapatan '!J169</f>
        <v>18</v>
      </c>
      <c r="R148" s="336">
        <v>10.0</v>
      </c>
      <c r="S148" s="337">
        <v>10.0</v>
      </c>
      <c r="T148" s="84"/>
    </row>
    <row r="149" ht="15.75" customHeight="1">
      <c r="A149" s="355">
        <f t="shared" ref="A149:B149" si="108">A109</f>
        <v>25</v>
      </c>
      <c r="B149" s="356">
        <f t="shared" si="108"/>
        <v>44221</v>
      </c>
      <c r="C149" s="370" t="str">
        <f t="shared" si="82"/>
        <v/>
      </c>
      <c r="D149" s="336">
        <f t="shared" si="83"/>
        <v>4</v>
      </c>
      <c r="E149" s="336">
        <f>'pendapatan '!D170</f>
        <v>4</v>
      </c>
      <c r="F149" s="336">
        <v>0.0</v>
      </c>
      <c r="G149" s="337">
        <v>6.0</v>
      </c>
      <c r="H149" s="336">
        <f t="shared" si="84"/>
        <v>10</v>
      </c>
      <c r="I149" s="336">
        <f>'pendapatan '!F170</f>
        <v>20</v>
      </c>
      <c r="J149" s="336">
        <v>24.0</v>
      </c>
      <c r="K149" s="337">
        <v>33.0</v>
      </c>
      <c r="L149" s="338"/>
      <c r="M149" s="339"/>
      <c r="N149" s="339"/>
      <c r="O149" s="338"/>
      <c r="P149" s="336">
        <f t="shared" si="85"/>
        <v>6</v>
      </c>
      <c r="Q149" s="336">
        <f>'pendapatan '!J170</f>
        <v>18</v>
      </c>
      <c r="R149" s="336">
        <v>9.0</v>
      </c>
      <c r="S149" s="337">
        <v>11.0</v>
      </c>
      <c r="T149" s="84"/>
    </row>
    <row r="150" ht="15.75" customHeight="1">
      <c r="A150" s="355">
        <f t="shared" ref="A150:B150" si="109">A110</f>
        <v>26</v>
      </c>
      <c r="B150" s="356">
        <f t="shared" si="109"/>
        <v>44222</v>
      </c>
      <c r="C150" s="370" t="str">
        <f t="shared" si="82"/>
        <v/>
      </c>
      <c r="D150" s="336">
        <f t="shared" si="83"/>
        <v>4</v>
      </c>
      <c r="E150" s="336">
        <f>'pendapatan '!D171</f>
        <v>4</v>
      </c>
      <c r="F150" s="336">
        <v>0.0</v>
      </c>
      <c r="G150" s="337">
        <v>11.0</v>
      </c>
      <c r="H150" s="336">
        <f t="shared" si="84"/>
        <v>11</v>
      </c>
      <c r="I150" s="336">
        <f>'pendapatan '!F171</f>
        <v>22</v>
      </c>
      <c r="J150" s="336">
        <v>26.0</v>
      </c>
      <c r="K150" s="337">
        <v>60.0</v>
      </c>
      <c r="L150" s="338"/>
      <c r="M150" s="339"/>
      <c r="N150" s="339"/>
      <c r="O150" s="338"/>
      <c r="P150" s="336">
        <f t="shared" si="85"/>
        <v>6</v>
      </c>
      <c r="Q150" s="336">
        <f>'pendapatan '!J171</f>
        <v>18</v>
      </c>
      <c r="R150" s="337">
        <v>10.0</v>
      </c>
      <c r="S150" s="337">
        <v>12.0</v>
      </c>
      <c r="T150" s="84"/>
    </row>
    <row r="151" ht="15.75" customHeight="1">
      <c r="A151" s="355">
        <f t="shared" ref="A151:B151" si="110">A111</f>
        <v>27</v>
      </c>
      <c r="B151" s="356">
        <f t="shared" si="110"/>
        <v>44223</v>
      </c>
      <c r="C151" s="370" t="str">
        <f t="shared" ref="C151:C155" si="112">#REF!</f>
        <v>#REF!</v>
      </c>
      <c r="D151" s="336">
        <f t="shared" si="83"/>
        <v>4</v>
      </c>
      <c r="E151" s="336">
        <f>'pendapatan '!D172</f>
        <v>4</v>
      </c>
      <c r="F151" s="336">
        <v>0.0</v>
      </c>
      <c r="G151" s="337">
        <v>10.0</v>
      </c>
      <c r="H151" s="336">
        <f t="shared" si="84"/>
        <v>10</v>
      </c>
      <c r="I151" s="336">
        <f>'pendapatan '!F172</f>
        <v>20</v>
      </c>
      <c r="J151" s="336">
        <v>22.0</v>
      </c>
      <c r="K151" s="337">
        <v>32.0</v>
      </c>
      <c r="L151" s="338"/>
      <c r="M151" s="339"/>
      <c r="N151" s="339"/>
      <c r="O151" s="338"/>
      <c r="P151" s="336">
        <f t="shared" si="85"/>
        <v>6</v>
      </c>
      <c r="Q151" s="336">
        <f>'pendapatan '!J172</f>
        <v>18</v>
      </c>
      <c r="R151" s="337">
        <v>11.0</v>
      </c>
      <c r="S151" s="337">
        <v>10.0</v>
      </c>
      <c r="T151" s="84"/>
    </row>
    <row r="152" ht="15.75" customHeight="1">
      <c r="A152" s="355">
        <f t="shared" ref="A152:B152" si="111">A112</f>
        <v>28</v>
      </c>
      <c r="B152" s="356">
        <f t="shared" si="111"/>
        <v>44224</v>
      </c>
      <c r="C152" s="370" t="str">
        <f t="shared" si="112"/>
        <v>#REF!</v>
      </c>
      <c r="D152" s="336">
        <f t="shared" si="83"/>
        <v>4</v>
      </c>
      <c r="E152" s="336">
        <f>'pendapatan '!D173</f>
        <v>4</v>
      </c>
      <c r="F152" s="336">
        <v>0.0</v>
      </c>
      <c r="G152" s="337">
        <v>10.0</v>
      </c>
      <c r="H152" s="336">
        <f t="shared" si="84"/>
        <v>10</v>
      </c>
      <c r="I152" s="336">
        <f>'pendapatan '!F173</f>
        <v>20</v>
      </c>
      <c r="J152" s="336">
        <v>21.0</v>
      </c>
      <c r="K152" s="337">
        <v>30.0</v>
      </c>
      <c r="L152" s="338"/>
      <c r="M152" s="339"/>
      <c r="N152" s="339"/>
      <c r="O152" s="338"/>
      <c r="P152" s="336">
        <f t="shared" si="85"/>
        <v>4</v>
      </c>
      <c r="Q152" s="336">
        <f>'pendapatan '!J173</f>
        <v>12</v>
      </c>
      <c r="R152" s="337">
        <v>8.0</v>
      </c>
      <c r="S152" s="337">
        <v>9.0</v>
      </c>
      <c r="T152" s="84"/>
    </row>
    <row r="153" ht="15.75" customHeight="1">
      <c r="A153" s="355">
        <f t="shared" ref="A153:B153" si="113">A113</f>
        <v>29</v>
      </c>
      <c r="B153" s="356">
        <f t="shared" si="113"/>
        <v>44225</v>
      </c>
      <c r="C153" s="370" t="str">
        <f t="shared" si="112"/>
        <v>#REF!</v>
      </c>
      <c r="D153" s="336">
        <f t="shared" si="83"/>
        <v>4</v>
      </c>
      <c r="E153" s="336">
        <f>'pendapatan '!D174</f>
        <v>4</v>
      </c>
      <c r="F153" s="336" t="s">
        <v>72</v>
      </c>
      <c r="G153" s="337">
        <v>10.0</v>
      </c>
      <c r="H153" s="336">
        <f t="shared" si="84"/>
        <v>10</v>
      </c>
      <c r="I153" s="336">
        <f>'pendapatan '!F174</f>
        <v>20</v>
      </c>
      <c r="J153" s="336">
        <v>23.0</v>
      </c>
      <c r="K153" s="337">
        <v>34.0</v>
      </c>
      <c r="L153" s="338"/>
      <c r="M153" s="339"/>
      <c r="N153" s="339"/>
      <c r="O153" s="338"/>
      <c r="P153" s="336">
        <f t="shared" si="85"/>
        <v>6</v>
      </c>
      <c r="Q153" s="336">
        <f>'pendapatan '!J174</f>
        <v>18</v>
      </c>
      <c r="R153" s="337">
        <v>9.0</v>
      </c>
      <c r="S153" s="337">
        <v>12.0</v>
      </c>
      <c r="T153" s="84"/>
    </row>
    <row r="154" ht="15.75" customHeight="1">
      <c r="A154" s="355">
        <f t="shared" ref="A154:B154" si="114">A114</f>
        <v>30</v>
      </c>
      <c r="B154" s="356">
        <f t="shared" si="114"/>
        <v>44226</v>
      </c>
      <c r="C154" s="370" t="str">
        <f t="shared" si="112"/>
        <v>#REF!</v>
      </c>
      <c r="D154" s="336">
        <f t="shared" si="83"/>
        <v>4</v>
      </c>
      <c r="E154" s="336">
        <f>'pendapatan '!D175</f>
        <v>4</v>
      </c>
      <c r="F154" s="336">
        <v>1.0</v>
      </c>
      <c r="G154" s="337">
        <v>10.0</v>
      </c>
      <c r="H154" s="336">
        <f t="shared" si="84"/>
        <v>10</v>
      </c>
      <c r="I154" s="336">
        <f>'pendapatan '!F175</f>
        <v>20</v>
      </c>
      <c r="J154" s="336">
        <v>20.0</v>
      </c>
      <c r="K154" s="337">
        <v>30.0</v>
      </c>
      <c r="L154" s="338"/>
      <c r="M154" s="339"/>
      <c r="N154" s="339"/>
      <c r="O154" s="338"/>
      <c r="P154" s="336">
        <f t="shared" si="85"/>
        <v>4</v>
      </c>
      <c r="Q154" s="336">
        <f>'pendapatan '!J175</f>
        <v>12</v>
      </c>
      <c r="R154" s="337">
        <v>8.0</v>
      </c>
      <c r="S154" s="337">
        <v>10.0</v>
      </c>
      <c r="T154" s="84"/>
    </row>
    <row r="155" ht="15.75" customHeight="1">
      <c r="A155" s="355">
        <f t="shared" ref="A155:B155" si="115">A115</f>
        <v>31</v>
      </c>
      <c r="B155" s="356">
        <f t="shared" si="115"/>
        <v>44227</v>
      </c>
      <c r="C155" s="371" t="str">
        <f t="shared" si="112"/>
        <v>#REF!</v>
      </c>
      <c r="D155" s="336">
        <f t="shared" si="83"/>
        <v>4</v>
      </c>
      <c r="E155" s="336">
        <f>'pendapatan '!D176</f>
        <v>4</v>
      </c>
      <c r="F155" s="372">
        <v>0.0</v>
      </c>
      <c r="G155" s="373">
        <v>10.0</v>
      </c>
      <c r="H155" s="336">
        <f t="shared" si="84"/>
        <v>10</v>
      </c>
      <c r="I155" s="336">
        <f>'pendapatan '!F176</f>
        <v>20</v>
      </c>
      <c r="J155" s="372">
        <v>20.0</v>
      </c>
      <c r="K155" s="373">
        <v>30.0</v>
      </c>
      <c r="L155" s="374"/>
      <c r="M155" s="375"/>
      <c r="N155" s="375"/>
      <c r="O155" s="374"/>
      <c r="P155" s="336">
        <f t="shared" si="85"/>
        <v>6</v>
      </c>
      <c r="Q155" s="336">
        <f>'pendapatan '!J176</f>
        <v>18</v>
      </c>
      <c r="R155" s="373">
        <v>7.0</v>
      </c>
      <c r="S155" s="373">
        <v>12.0</v>
      </c>
      <c r="T155" s="84"/>
    </row>
    <row r="156" ht="15.75" customHeight="1">
      <c r="A156" s="345" t="s">
        <v>15</v>
      </c>
      <c r="B156" s="144"/>
      <c r="C156" s="346"/>
      <c r="D156" s="376">
        <f t="shared" ref="D156:E156" si="116">SUM(D125:D155)</f>
        <v>131</v>
      </c>
      <c r="E156" s="376">
        <f t="shared" si="116"/>
        <v>131</v>
      </c>
      <c r="F156" s="376">
        <v>64.0</v>
      </c>
      <c r="G156" s="376">
        <v>292.0</v>
      </c>
      <c r="H156" s="376">
        <f t="shared" ref="H156:I156" si="117">SUM(H125:H155)</f>
        <v>326</v>
      </c>
      <c r="I156" s="376">
        <f t="shared" si="117"/>
        <v>652</v>
      </c>
      <c r="J156" s="376">
        <v>639.0</v>
      </c>
      <c r="K156" s="376">
        <v>890.0</v>
      </c>
      <c r="L156" s="377"/>
      <c r="M156" s="377"/>
      <c r="N156" s="377"/>
      <c r="O156" s="377"/>
      <c r="P156" s="376">
        <f t="shared" ref="P156:Q156" si="118">SUM(P125:P155)</f>
        <v>168</v>
      </c>
      <c r="Q156" s="376">
        <f t="shared" si="118"/>
        <v>504</v>
      </c>
      <c r="R156" s="376">
        <v>252.0</v>
      </c>
      <c r="S156" s="376">
        <v>326.0</v>
      </c>
      <c r="T156" s="84"/>
    </row>
    <row r="157" ht="15.75" customHeight="1">
      <c r="A157" s="36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</row>
    <row r="158" ht="15.75" customHeight="1">
      <c r="A158" s="1" t="s">
        <v>66</v>
      </c>
    </row>
    <row r="159" ht="15.75" customHeight="1">
      <c r="A159" s="1" t="s">
        <v>28</v>
      </c>
    </row>
    <row r="160" ht="15.75" customHeight="1">
      <c r="A160" s="1" t="s">
        <v>73</v>
      </c>
    </row>
    <row r="161" ht="15.75" customHeight="1">
      <c r="A161" s="315" t="s">
        <v>3</v>
      </c>
      <c r="B161" s="316" t="s">
        <v>4</v>
      </c>
      <c r="C161" s="316" t="s">
        <v>5</v>
      </c>
      <c r="D161" s="317" t="s">
        <v>6</v>
      </c>
      <c r="E161" s="13"/>
      <c r="F161" s="13"/>
      <c r="G161" s="14"/>
      <c r="H161" s="317" t="s">
        <v>7</v>
      </c>
      <c r="I161" s="13"/>
      <c r="J161" s="13"/>
      <c r="K161" s="14"/>
      <c r="L161" s="317" t="s">
        <v>8</v>
      </c>
      <c r="M161" s="13"/>
      <c r="N161" s="13"/>
      <c r="O161" s="14"/>
      <c r="P161" s="317" t="s">
        <v>9</v>
      </c>
      <c r="Q161" s="13"/>
      <c r="R161" s="13"/>
      <c r="S161" s="14"/>
      <c r="T161" s="84"/>
    </row>
    <row r="162" ht="15.75" customHeight="1">
      <c r="A162" s="318"/>
      <c r="B162" s="279"/>
      <c r="C162" s="279"/>
      <c r="D162" s="319" t="s">
        <v>67</v>
      </c>
      <c r="E162" s="319" t="s">
        <v>68</v>
      </c>
      <c r="F162" s="320" t="s">
        <v>69</v>
      </c>
      <c r="G162" s="21"/>
      <c r="H162" s="319" t="s">
        <v>67</v>
      </c>
      <c r="I162" s="319" t="s">
        <v>68</v>
      </c>
      <c r="J162" s="320" t="s">
        <v>69</v>
      </c>
      <c r="K162" s="21"/>
      <c r="L162" s="319" t="s">
        <v>67</v>
      </c>
      <c r="M162" s="319" t="s">
        <v>68</v>
      </c>
      <c r="N162" s="320" t="s">
        <v>69</v>
      </c>
      <c r="O162" s="21"/>
      <c r="P162" s="319" t="s">
        <v>67</v>
      </c>
      <c r="Q162" s="319" t="s">
        <v>68</v>
      </c>
      <c r="R162" s="320" t="s">
        <v>69</v>
      </c>
      <c r="S162" s="21"/>
      <c r="T162" s="84"/>
    </row>
    <row r="163" ht="15.75" customHeight="1">
      <c r="A163" s="321"/>
      <c r="B163" s="322"/>
      <c r="C163" s="322"/>
      <c r="D163" s="322"/>
      <c r="E163" s="322"/>
      <c r="F163" s="324" t="s">
        <v>70</v>
      </c>
      <c r="G163" s="324" t="s">
        <v>71</v>
      </c>
      <c r="H163" s="322"/>
      <c r="I163" s="322"/>
      <c r="J163" s="324" t="s">
        <v>70</v>
      </c>
      <c r="K163" s="324" t="s">
        <v>71</v>
      </c>
      <c r="L163" s="322"/>
      <c r="M163" s="322"/>
      <c r="N163" s="324" t="s">
        <v>70</v>
      </c>
      <c r="O163" s="324" t="s">
        <v>71</v>
      </c>
      <c r="P163" s="322"/>
      <c r="Q163" s="322"/>
      <c r="R163" s="324" t="s">
        <v>70</v>
      </c>
      <c r="S163" s="324" t="s">
        <v>71</v>
      </c>
      <c r="T163" s="84"/>
    </row>
    <row r="164" ht="15.75" customHeight="1">
      <c r="A164" s="352">
        <f t="shared" ref="A164:B164" si="119">A125</f>
        <v>1</v>
      </c>
      <c r="B164" s="33">
        <f t="shared" si="119"/>
        <v>44197</v>
      </c>
      <c r="C164" s="327" t="str">
        <f t="shared" ref="C164:C188" si="121">C133</f>
        <v>#REF!</v>
      </c>
      <c r="D164" s="328">
        <f>E164/1</f>
        <v>15</v>
      </c>
      <c r="E164" s="328">
        <f>'pendapatan '!D192</f>
        <v>15</v>
      </c>
      <c r="F164" s="329">
        <v>30.0</v>
      </c>
      <c r="G164" s="331">
        <v>54.0</v>
      </c>
      <c r="H164" s="331">
        <f t="shared" ref="H164:H194" si="122">I164/2</f>
        <v>8</v>
      </c>
      <c r="I164" s="328">
        <f>'pendapatan '!F192</f>
        <v>16</v>
      </c>
      <c r="J164" s="329">
        <v>15.0</v>
      </c>
      <c r="K164" s="331">
        <v>33.0</v>
      </c>
      <c r="L164" s="331">
        <f t="shared" ref="L164:L194" si="123">M164/3</f>
        <v>7</v>
      </c>
      <c r="M164" s="328">
        <f>'pendapatan '!H192</f>
        <v>21</v>
      </c>
      <c r="N164" s="329">
        <v>49.0</v>
      </c>
      <c r="O164" s="331">
        <v>49.0</v>
      </c>
      <c r="P164" s="332"/>
      <c r="Q164" s="333"/>
      <c r="R164" s="333"/>
      <c r="S164" s="332"/>
      <c r="T164" s="84"/>
    </row>
    <row r="165" ht="15.75" customHeight="1">
      <c r="A165" s="355">
        <f t="shared" ref="A165:B165" si="120">A126</f>
        <v>2</v>
      </c>
      <c r="B165" s="356">
        <f t="shared" si="120"/>
        <v>44198</v>
      </c>
      <c r="C165" s="334" t="str">
        <f t="shared" si="121"/>
        <v>#REF!</v>
      </c>
      <c r="D165" s="335">
        <f t="shared" ref="D165:D194" si="125">E165</f>
        <v>11</v>
      </c>
      <c r="E165" s="335">
        <f>'pendapatan '!D193</f>
        <v>11</v>
      </c>
      <c r="F165" s="336">
        <v>62.0</v>
      </c>
      <c r="G165" s="337">
        <v>38.0</v>
      </c>
      <c r="H165" s="337">
        <f t="shared" si="122"/>
        <v>9</v>
      </c>
      <c r="I165" s="335">
        <f>'pendapatan '!F193</f>
        <v>18</v>
      </c>
      <c r="J165" s="336">
        <v>36.0</v>
      </c>
      <c r="K165" s="337">
        <v>35.0</v>
      </c>
      <c r="L165" s="337">
        <f t="shared" si="123"/>
        <v>9</v>
      </c>
      <c r="M165" s="335">
        <f>'pendapatan '!H193</f>
        <v>27</v>
      </c>
      <c r="N165" s="336">
        <v>96.0</v>
      </c>
      <c r="O165" s="337">
        <v>61.0</v>
      </c>
      <c r="P165" s="338"/>
      <c r="Q165" s="339"/>
      <c r="R165" s="339"/>
      <c r="S165" s="338"/>
      <c r="T165" s="84"/>
    </row>
    <row r="166" ht="15.75" customHeight="1">
      <c r="A166" s="355">
        <f t="shared" ref="A166:B166" si="124">A127</f>
        <v>3</v>
      </c>
      <c r="B166" s="356">
        <f t="shared" si="124"/>
        <v>44199</v>
      </c>
      <c r="C166" s="334" t="str">
        <f t="shared" si="121"/>
        <v>#REF!</v>
      </c>
      <c r="D166" s="335">
        <f t="shared" si="125"/>
        <v>12</v>
      </c>
      <c r="E166" s="335">
        <f>'pendapatan '!D194</f>
        <v>12</v>
      </c>
      <c r="F166" s="336">
        <v>21.0</v>
      </c>
      <c r="G166" s="337">
        <v>108.0</v>
      </c>
      <c r="H166" s="337">
        <f t="shared" si="122"/>
        <v>10</v>
      </c>
      <c r="I166" s="335">
        <f>'pendapatan '!F194</f>
        <v>20</v>
      </c>
      <c r="J166" s="336">
        <v>45.0</v>
      </c>
      <c r="K166" s="337">
        <v>38.0</v>
      </c>
      <c r="L166" s="337">
        <f t="shared" si="123"/>
        <v>7</v>
      </c>
      <c r="M166" s="335">
        <f>'pendapatan '!H194</f>
        <v>21</v>
      </c>
      <c r="N166" s="336">
        <v>97.0</v>
      </c>
      <c r="O166" s="337">
        <v>108.0</v>
      </c>
      <c r="P166" s="338"/>
      <c r="Q166" s="339"/>
      <c r="R166" s="339"/>
      <c r="S166" s="338"/>
      <c r="T166" s="84"/>
    </row>
    <row r="167" ht="15.75" customHeight="1">
      <c r="A167" s="355">
        <f t="shared" ref="A167:B167" si="126">A128</f>
        <v>4</v>
      </c>
      <c r="B167" s="356">
        <f t="shared" si="126"/>
        <v>44200</v>
      </c>
      <c r="C167" s="334" t="str">
        <f t="shared" si="121"/>
        <v>#REF!</v>
      </c>
      <c r="D167" s="335">
        <f t="shared" si="125"/>
        <v>14</v>
      </c>
      <c r="E167" s="335">
        <f>'pendapatan '!D195</f>
        <v>14</v>
      </c>
      <c r="F167" s="336">
        <v>29.0</v>
      </c>
      <c r="G167" s="337">
        <v>58.0</v>
      </c>
      <c r="H167" s="337">
        <f t="shared" si="122"/>
        <v>10</v>
      </c>
      <c r="I167" s="335">
        <f>'pendapatan '!F195</f>
        <v>20</v>
      </c>
      <c r="J167" s="336">
        <v>21.0</v>
      </c>
      <c r="K167" s="337">
        <v>28.0</v>
      </c>
      <c r="L167" s="337">
        <f t="shared" si="123"/>
        <v>14</v>
      </c>
      <c r="M167" s="335">
        <f>'pendapatan '!H195</f>
        <v>42</v>
      </c>
      <c r="N167" s="336">
        <v>110.0</v>
      </c>
      <c r="O167" s="337">
        <v>95.0</v>
      </c>
      <c r="P167" s="338"/>
      <c r="Q167" s="339"/>
      <c r="R167" s="339"/>
      <c r="S167" s="338"/>
      <c r="T167" s="84"/>
    </row>
    <row r="168" ht="15.75" customHeight="1">
      <c r="A168" s="355">
        <f t="shared" ref="A168:B168" si="127">A129</f>
        <v>5</v>
      </c>
      <c r="B168" s="356">
        <f t="shared" si="127"/>
        <v>44201</v>
      </c>
      <c r="C168" s="334" t="str">
        <f t="shared" si="121"/>
        <v>#REF!</v>
      </c>
      <c r="D168" s="335">
        <f t="shared" si="125"/>
        <v>15</v>
      </c>
      <c r="E168" s="335">
        <f>'pendapatan '!D196</f>
        <v>15</v>
      </c>
      <c r="F168" s="336">
        <v>51.0</v>
      </c>
      <c r="G168" s="337">
        <v>75.0</v>
      </c>
      <c r="H168" s="337">
        <f t="shared" si="122"/>
        <v>11</v>
      </c>
      <c r="I168" s="335">
        <f>'pendapatan '!F196</f>
        <v>22</v>
      </c>
      <c r="J168" s="336">
        <v>24.0</v>
      </c>
      <c r="K168" s="337">
        <v>35.0</v>
      </c>
      <c r="L168" s="337">
        <f t="shared" si="123"/>
        <v>14</v>
      </c>
      <c r="M168" s="335">
        <f>'pendapatan '!H196</f>
        <v>42</v>
      </c>
      <c r="N168" s="336">
        <v>99.0</v>
      </c>
      <c r="O168" s="337">
        <v>101.0</v>
      </c>
      <c r="P168" s="338"/>
      <c r="Q168" s="339"/>
      <c r="R168" s="339"/>
      <c r="S168" s="338"/>
      <c r="T168" s="84"/>
    </row>
    <row r="169" ht="15.75" customHeight="1">
      <c r="A169" s="355">
        <f t="shared" ref="A169:B169" si="128">A130</f>
        <v>6</v>
      </c>
      <c r="B169" s="356">
        <f t="shared" si="128"/>
        <v>44202</v>
      </c>
      <c r="C169" s="334" t="str">
        <f t="shared" si="121"/>
        <v>#REF!</v>
      </c>
      <c r="D169" s="335">
        <f t="shared" si="125"/>
        <v>15</v>
      </c>
      <c r="E169" s="335">
        <f>'pendapatan '!D197</f>
        <v>15</v>
      </c>
      <c r="F169" s="336">
        <v>50.0</v>
      </c>
      <c r="G169" s="337">
        <v>54.0</v>
      </c>
      <c r="H169" s="337">
        <f t="shared" si="122"/>
        <v>11</v>
      </c>
      <c r="I169" s="335">
        <f>'pendapatan '!F197</f>
        <v>22</v>
      </c>
      <c r="J169" s="336">
        <v>42.0</v>
      </c>
      <c r="K169" s="337">
        <v>46.0</v>
      </c>
      <c r="L169" s="337">
        <f t="shared" si="123"/>
        <v>14</v>
      </c>
      <c r="M169" s="335">
        <f>'pendapatan '!H197</f>
        <v>42</v>
      </c>
      <c r="N169" s="336">
        <v>131.0</v>
      </c>
      <c r="O169" s="337">
        <v>125.0</v>
      </c>
      <c r="P169" s="338"/>
      <c r="Q169" s="339"/>
      <c r="R169" s="339"/>
      <c r="S169" s="338"/>
      <c r="T169" s="84" t="s">
        <v>23</v>
      </c>
    </row>
    <row r="170" ht="15.75" customHeight="1">
      <c r="A170" s="355">
        <f t="shared" ref="A170:B170" si="129">A131</f>
        <v>7</v>
      </c>
      <c r="B170" s="356">
        <f t="shared" si="129"/>
        <v>44203</v>
      </c>
      <c r="C170" s="334" t="str">
        <f t="shared" si="121"/>
        <v>#REF!</v>
      </c>
      <c r="D170" s="335">
        <f t="shared" si="125"/>
        <v>15</v>
      </c>
      <c r="E170" s="335">
        <f>'pendapatan '!D198</f>
        <v>15</v>
      </c>
      <c r="F170" s="336">
        <v>30.0</v>
      </c>
      <c r="G170" s="337">
        <v>53.0</v>
      </c>
      <c r="H170" s="337">
        <f t="shared" si="122"/>
        <v>10</v>
      </c>
      <c r="I170" s="335">
        <f>'pendapatan '!F198</f>
        <v>20</v>
      </c>
      <c r="J170" s="336">
        <v>19.0</v>
      </c>
      <c r="K170" s="337">
        <v>27.0</v>
      </c>
      <c r="L170" s="337">
        <f t="shared" si="123"/>
        <v>15</v>
      </c>
      <c r="M170" s="335">
        <f>'pendapatan '!H198</f>
        <v>45</v>
      </c>
      <c r="N170" s="336">
        <v>124.0</v>
      </c>
      <c r="O170" s="337">
        <v>113.0</v>
      </c>
      <c r="P170" s="338"/>
      <c r="Q170" s="339"/>
      <c r="R170" s="339"/>
      <c r="S170" s="338"/>
      <c r="T170" s="84"/>
    </row>
    <row r="171" ht="15.75" customHeight="1">
      <c r="A171" s="355">
        <f t="shared" ref="A171:B171" si="130">A132</f>
        <v>8</v>
      </c>
      <c r="B171" s="356">
        <f t="shared" si="130"/>
        <v>44204</v>
      </c>
      <c r="C171" s="334" t="str">
        <f t="shared" si="121"/>
        <v/>
      </c>
      <c r="D171" s="335">
        <f t="shared" si="125"/>
        <v>14</v>
      </c>
      <c r="E171" s="335">
        <f>'pendapatan '!D199</f>
        <v>14</v>
      </c>
      <c r="F171" s="336">
        <v>32.0</v>
      </c>
      <c r="G171" s="337">
        <v>49.0</v>
      </c>
      <c r="H171" s="337">
        <f t="shared" si="122"/>
        <v>10</v>
      </c>
      <c r="I171" s="335">
        <f>'pendapatan '!F199</f>
        <v>20</v>
      </c>
      <c r="J171" s="336">
        <v>29.0</v>
      </c>
      <c r="K171" s="337">
        <v>22.0</v>
      </c>
      <c r="L171" s="337">
        <f t="shared" si="123"/>
        <v>14</v>
      </c>
      <c r="M171" s="335">
        <f>'pendapatan '!H199</f>
        <v>42</v>
      </c>
      <c r="N171" s="336">
        <v>98.0</v>
      </c>
      <c r="O171" s="337">
        <v>107.0</v>
      </c>
      <c r="P171" s="338"/>
      <c r="Q171" s="339"/>
      <c r="R171" s="339"/>
      <c r="S171" s="338"/>
      <c r="T171" s="84"/>
    </row>
    <row r="172" ht="15.75" customHeight="1">
      <c r="A172" s="355">
        <f t="shared" ref="A172:B172" si="131">A133</f>
        <v>9</v>
      </c>
      <c r="B172" s="356">
        <f t="shared" si="131"/>
        <v>44205</v>
      </c>
      <c r="C172" s="334" t="str">
        <f t="shared" si="121"/>
        <v>#REF!</v>
      </c>
      <c r="D172" s="335">
        <f t="shared" si="125"/>
        <v>14</v>
      </c>
      <c r="E172" s="335">
        <f>'pendapatan '!D200</f>
        <v>14</v>
      </c>
      <c r="F172" s="336">
        <v>55.0</v>
      </c>
      <c r="G172" s="337">
        <v>59.0</v>
      </c>
      <c r="H172" s="337">
        <f t="shared" si="122"/>
        <v>11</v>
      </c>
      <c r="I172" s="335">
        <f>'pendapatan '!F200</f>
        <v>22</v>
      </c>
      <c r="J172" s="336">
        <v>50.0</v>
      </c>
      <c r="K172" s="337">
        <v>53.0</v>
      </c>
      <c r="L172" s="337">
        <f t="shared" si="123"/>
        <v>13</v>
      </c>
      <c r="M172" s="335">
        <f>'pendapatan '!H200</f>
        <v>39</v>
      </c>
      <c r="N172" s="336">
        <v>99.0</v>
      </c>
      <c r="O172" s="337">
        <v>108.0</v>
      </c>
      <c r="P172" s="338"/>
      <c r="Q172" s="339"/>
      <c r="R172" s="339"/>
      <c r="S172" s="338"/>
      <c r="T172" s="84"/>
    </row>
    <row r="173" ht="15.75" customHeight="1">
      <c r="A173" s="355">
        <f t="shared" ref="A173:B173" si="132">A134</f>
        <v>10</v>
      </c>
      <c r="B173" s="356">
        <f t="shared" si="132"/>
        <v>44206</v>
      </c>
      <c r="C173" s="334" t="str">
        <f t="shared" si="121"/>
        <v>#REF!</v>
      </c>
      <c r="D173" s="335">
        <f t="shared" si="125"/>
        <v>15</v>
      </c>
      <c r="E173" s="335">
        <f>'pendapatan '!D201</f>
        <v>15</v>
      </c>
      <c r="F173" s="336">
        <v>28.0</v>
      </c>
      <c r="G173" s="337">
        <v>58.0</v>
      </c>
      <c r="H173" s="337">
        <f t="shared" si="122"/>
        <v>10</v>
      </c>
      <c r="I173" s="335">
        <f>'pendapatan '!F201</f>
        <v>20</v>
      </c>
      <c r="J173" s="336">
        <v>21.0</v>
      </c>
      <c r="K173" s="337">
        <v>30.0</v>
      </c>
      <c r="L173" s="337">
        <f t="shared" si="123"/>
        <v>12</v>
      </c>
      <c r="M173" s="335">
        <f>'pendapatan '!H201</f>
        <v>36</v>
      </c>
      <c r="N173" s="336">
        <v>106.0</v>
      </c>
      <c r="O173" s="337">
        <v>102.0</v>
      </c>
      <c r="P173" s="338"/>
      <c r="Q173" s="339"/>
      <c r="R173" s="339"/>
      <c r="S173" s="338"/>
      <c r="T173" s="84"/>
    </row>
    <row r="174" ht="15.75" customHeight="1">
      <c r="A174" s="355">
        <f t="shared" ref="A174:B174" si="133">A135</f>
        <v>11</v>
      </c>
      <c r="B174" s="356">
        <f t="shared" si="133"/>
        <v>44207</v>
      </c>
      <c r="C174" s="334" t="str">
        <f t="shared" si="121"/>
        <v>#REF!</v>
      </c>
      <c r="D174" s="335">
        <f t="shared" si="125"/>
        <v>16</v>
      </c>
      <c r="E174" s="335">
        <f>'pendapatan '!D202</f>
        <v>16</v>
      </c>
      <c r="F174" s="336">
        <v>34.0</v>
      </c>
      <c r="G174" s="337">
        <v>39.0</v>
      </c>
      <c r="H174" s="337">
        <f t="shared" si="122"/>
        <v>10</v>
      </c>
      <c r="I174" s="335">
        <f>'pendapatan '!F202</f>
        <v>20</v>
      </c>
      <c r="J174" s="336">
        <v>26.0</v>
      </c>
      <c r="K174" s="337">
        <v>22.0</v>
      </c>
      <c r="L174" s="337">
        <f t="shared" si="123"/>
        <v>15</v>
      </c>
      <c r="M174" s="335">
        <f>'pendapatan '!H202</f>
        <v>45</v>
      </c>
      <c r="N174" s="336">
        <v>89.0</v>
      </c>
      <c r="O174" s="337">
        <v>114.0</v>
      </c>
      <c r="P174" s="338"/>
      <c r="Q174" s="339"/>
      <c r="R174" s="339"/>
      <c r="S174" s="338"/>
      <c r="T174" s="84"/>
    </row>
    <row r="175" ht="15.75" customHeight="1">
      <c r="A175" s="355">
        <f t="shared" ref="A175:B175" si="134">A136</f>
        <v>12</v>
      </c>
      <c r="B175" s="356">
        <f t="shared" si="134"/>
        <v>44208</v>
      </c>
      <c r="C175" s="334" t="str">
        <f t="shared" si="121"/>
        <v>#REF!</v>
      </c>
      <c r="D175" s="335">
        <f t="shared" si="125"/>
        <v>15</v>
      </c>
      <c r="E175" s="335">
        <f>'pendapatan '!D203</f>
        <v>15</v>
      </c>
      <c r="F175" s="336">
        <v>50.0</v>
      </c>
      <c r="G175" s="337">
        <v>44.0</v>
      </c>
      <c r="H175" s="337">
        <f t="shared" si="122"/>
        <v>11</v>
      </c>
      <c r="I175" s="335">
        <f>'pendapatan '!F203</f>
        <v>22</v>
      </c>
      <c r="J175" s="336">
        <v>45.0</v>
      </c>
      <c r="K175" s="337">
        <v>34.0</v>
      </c>
      <c r="L175" s="337">
        <f t="shared" si="123"/>
        <v>14</v>
      </c>
      <c r="M175" s="335">
        <f>'pendapatan '!H203</f>
        <v>42</v>
      </c>
      <c r="N175" s="336">
        <v>102.0</v>
      </c>
      <c r="O175" s="337">
        <v>99.0</v>
      </c>
      <c r="P175" s="338"/>
      <c r="Q175" s="339"/>
      <c r="R175" s="339"/>
      <c r="S175" s="338"/>
      <c r="T175" s="84"/>
    </row>
    <row r="176" ht="15.75" customHeight="1">
      <c r="A176" s="355">
        <f t="shared" ref="A176:B176" si="135">A137</f>
        <v>13</v>
      </c>
      <c r="B176" s="356">
        <f t="shared" si="135"/>
        <v>44209</v>
      </c>
      <c r="C176" s="334" t="str">
        <f t="shared" si="121"/>
        <v>#REF!</v>
      </c>
      <c r="D176" s="335">
        <f t="shared" si="125"/>
        <v>15</v>
      </c>
      <c r="E176" s="335">
        <f>'pendapatan '!D204</f>
        <v>15</v>
      </c>
      <c r="F176" s="336">
        <v>22.0</v>
      </c>
      <c r="G176" s="337">
        <v>42.0</v>
      </c>
      <c r="H176" s="337">
        <f t="shared" si="122"/>
        <v>10</v>
      </c>
      <c r="I176" s="335">
        <f>'pendapatan '!F204</f>
        <v>20</v>
      </c>
      <c r="J176" s="336">
        <v>18.0</v>
      </c>
      <c r="K176" s="337">
        <v>22.0</v>
      </c>
      <c r="L176" s="337">
        <f t="shared" si="123"/>
        <v>15</v>
      </c>
      <c r="M176" s="335">
        <f>'pendapatan '!H204</f>
        <v>45</v>
      </c>
      <c r="N176" s="336">
        <v>139.0</v>
      </c>
      <c r="O176" s="337">
        <v>137.0</v>
      </c>
      <c r="P176" s="338"/>
      <c r="Q176" s="339"/>
      <c r="R176" s="339"/>
      <c r="S176" s="338"/>
      <c r="T176" s="84"/>
    </row>
    <row r="177" ht="15.75" customHeight="1">
      <c r="A177" s="355">
        <f t="shared" ref="A177:B177" si="136">A138</f>
        <v>14</v>
      </c>
      <c r="B177" s="356">
        <f t="shared" si="136"/>
        <v>44210</v>
      </c>
      <c r="C177" s="334" t="str">
        <f t="shared" si="121"/>
        <v>#REF!</v>
      </c>
      <c r="D177" s="335">
        <f t="shared" si="125"/>
        <v>15</v>
      </c>
      <c r="E177" s="335">
        <f>'pendapatan '!D205</f>
        <v>15</v>
      </c>
      <c r="F177" s="336">
        <v>26.0</v>
      </c>
      <c r="G177" s="337">
        <v>41.0</v>
      </c>
      <c r="H177" s="337">
        <f t="shared" si="122"/>
        <v>9</v>
      </c>
      <c r="I177" s="335">
        <f>'pendapatan '!F205</f>
        <v>18</v>
      </c>
      <c r="J177" s="336">
        <v>16.0</v>
      </c>
      <c r="K177" s="337">
        <v>27.0</v>
      </c>
      <c r="L177" s="337">
        <f t="shared" si="123"/>
        <v>15</v>
      </c>
      <c r="M177" s="335">
        <f>'pendapatan '!H205</f>
        <v>45</v>
      </c>
      <c r="N177" s="336">
        <v>111.0</v>
      </c>
      <c r="O177" s="337">
        <v>119.0</v>
      </c>
      <c r="P177" s="338"/>
      <c r="Q177" s="339"/>
      <c r="R177" s="339"/>
      <c r="S177" s="338"/>
      <c r="T177" s="84"/>
    </row>
    <row r="178" ht="15.75" customHeight="1">
      <c r="A178" s="355">
        <f t="shared" ref="A178:B178" si="137">A139</f>
        <v>15</v>
      </c>
      <c r="B178" s="356">
        <f t="shared" si="137"/>
        <v>44211</v>
      </c>
      <c r="C178" s="334" t="str">
        <f t="shared" si="121"/>
        <v/>
      </c>
      <c r="D178" s="335">
        <f t="shared" si="125"/>
        <v>10</v>
      </c>
      <c r="E178" s="335">
        <f>'pendapatan '!D206</f>
        <v>10</v>
      </c>
      <c r="F178" s="336">
        <v>43.0</v>
      </c>
      <c r="G178" s="337">
        <v>47.0</v>
      </c>
      <c r="H178" s="337">
        <f t="shared" si="122"/>
        <v>10</v>
      </c>
      <c r="I178" s="335">
        <f>'pendapatan '!F206</f>
        <v>20</v>
      </c>
      <c r="J178" s="336">
        <v>54.0</v>
      </c>
      <c r="K178" s="337">
        <v>67.0</v>
      </c>
      <c r="L178" s="337">
        <f t="shared" si="123"/>
        <v>10</v>
      </c>
      <c r="M178" s="335">
        <f>'pendapatan '!H206</f>
        <v>30</v>
      </c>
      <c r="N178" s="336">
        <v>87.0</v>
      </c>
      <c r="O178" s="337">
        <v>97.0</v>
      </c>
      <c r="P178" s="338"/>
      <c r="Q178" s="339"/>
      <c r="R178" s="339"/>
      <c r="S178" s="338"/>
      <c r="T178" s="84"/>
    </row>
    <row r="179" ht="15.75" customHeight="1">
      <c r="A179" s="355">
        <f t="shared" ref="A179:B179" si="138">A140</f>
        <v>16</v>
      </c>
      <c r="B179" s="356">
        <f t="shared" si="138"/>
        <v>44212</v>
      </c>
      <c r="C179" s="334" t="str">
        <f t="shared" si="121"/>
        <v/>
      </c>
      <c r="D179" s="335">
        <f t="shared" si="125"/>
        <v>13</v>
      </c>
      <c r="E179" s="335">
        <f>'pendapatan '!D207</f>
        <v>13</v>
      </c>
      <c r="F179" s="336">
        <v>27.0</v>
      </c>
      <c r="G179" s="337">
        <v>29.0</v>
      </c>
      <c r="H179" s="337">
        <f t="shared" si="122"/>
        <v>9</v>
      </c>
      <c r="I179" s="335">
        <f>'pendapatan '!F207</f>
        <v>18</v>
      </c>
      <c r="J179" s="336">
        <v>17.0</v>
      </c>
      <c r="K179" s="337">
        <v>23.0</v>
      </c>
      <c r="L179" s="337">
        <f t="shared" si="123"/>
        <v>13</v>
      </c>
      <c r="M179" s="335">
        <f>'pendapatan '!H207</f>
        <v>39</v>
      </c>
      <c r="N179" s="336">
        <v>90.0</v>
      </c>
      <c r="O179" s="337">
        <v>89.0</v>
      </c>
      <c r="P179" s="338"/>
      <c r="Q179" s="339"/>
      <c r="R179" s="339"/>
      <c r="S179" s="338"/>
      <c r="T179" s="84"/>
    </row>
    <row r="180" ht="15.75" customHeight="1">
      <c r="A180" s="355">
        <f t="shared" ref="A180:B180" si="139">A141</f>
        <v>17</v>
      </c>
      <c r="B180" s="356">
        <f t="shared" si="139"/>
        <v>44213</v>
      </c>
      <c r="C180" s="334" t="str">
        <f t="shared" si="121"/>
        <v/>
      </c>
      <c r="D180" s="335">
        <f t="shared" si="125"/>
        <v>13</v>
      </c>
      <c r="E180" s="335">
        <f>'pendapatan '!D208</f>
        <v>13</v>
      </c>
      <c r="F180" s="336">
        <v>17.0</v>
      </c>
      <c r="G180" s="337">
        <v>42.0</v>
      </c>
      <c r="H180" s="337">
        <f t="shared" si="122"/>
        <v>10</v>
      </c>
      <c r="I180" s="335">
        <f>'pendapatan '!F208</f>
        <v>20</v>
      </c>
      <c r="J180" s="336">
        <v>18.0</v>
      </c>
      <c r="K180" s="337">
        <v>24.0</v>
      </c>
      <c r="L180" s="337">
        <f t="shared" si="123"/>
        <v>14</v>
      </c>
      <c r="M180" s="335">
        <f>'pendapatan '!H208</f>
        <v>42</v>
      </c>
      <c r="N180" s="336">
        <v>134.0</v>
      </c>
      <c r="O180" s="337">
        <v>120.0</v>
      </c>
      <c r="P180" s="338"/>
      <c r="Q180" s="339"/>
      <c r="R180" s="339"/>
      <c r="S180" s="338"/>
      <c r="T180" s="84"/>
    </row>
    <row r="181" ht="15.75" customHeight="1">
      <c r="A181" s="355">
        <f t="shared" ref="A181:B181" si="140">A142</f>
        <v>18</v>
      </c>
      <c r="B181" s="356">
        <f t="shared" si="140"/>
        <v>44214</v>
      </c>
      <c r="C181" s="334" t="str">
        <f t="shared" si="121"/>
        <v/>
      </c>
      <c r="D181" s="335">
        <f t="shared" si="125"/>
        <v>11</v>
      </c>
      <c r="E181" s="335">
        <f>'pendapatan '!D209</f>
        <v>11</v>
      </c>
      <c r="F181" s="336">
        <v>26.0</v>
      </c>
      <c r="G181" s="337">
        <v>32.0</v>
      </c>
      <c r="H181" s="337">
        <f t="shared" si="122"/>
        <v>10</v>
      </c>
      <c r="I181" s="335">
        <f>'pendapatan '!F209</f>
        <v>20</v>
      </c>
      <c r="J181" s="336">
        <v>35.0</v>
      </c>
      <c r="K181" s="337">
        <v>33.0</v>
      </c>
      <c r="L181" s="337">
        <f t="shared" si="123"/>
        <v>14</v>
      </c>
      <c r="M181" s="335">
        <f>'pendapatan '!H209</f>
        <v>42</v>
      </c>
      <c r="N181" s="336">
        <v>93.0</v>
      </c>
      <c r="O181" s="337">
        <v>102.0</v>
      </c>
      <c r="P181" s="338"/>
      <c r="Q181" s="339"/>
      <c r="R181" s="339"/>
      <c r="S181" s="338"/>
      <c r="T181" s="84"/>
    </row>
    <row r="182" ht="15.75" customHeight="1">
      <c r="A182" s="355">
        <f t="shared" ref="A182:B182" si="141">A143</f>
        <v>19</v>
      </c>
      <c r="B182" s="356">
        <f t="shared" si="141"/>
        <v>44215</v>
      </c>
      <c r="C182" s="334" t="str">
        <f t="shared" si="121"/>
        <v>#REF!</v>
      </c>
      <c r="D182" s="335">
        <f t="shared" si="125"/>
        <v>12</v>
      </c>
      <c r="E182" s="335">
        <f>'pendapatan '!D210</f>
        <v>12</v>
      </c>
      <c r="F182" s="336">
        <v>18.0</v>
      </c>
      <c r="G182" s="337">
        <v>28.0</v>
      </c>
      <c r="H182" s="337">
        <f t="shared" si="122"/>
        <v>10</v>
      </c>
      <c r="I182" s="335">
        <f>'pendapatan '!F210</f>
        <v>20</v>
      </c>
      <c r="J182" s="336">
        <v>14.0</v>
      </c>
      <c r="K182" s="337">
        <v>19.0</v>
      </c>
      <c r="L182" s="337">
        <f t="shared" si="123"/>
        <v>13</v>
      </c>
      <c r="M182" s="335">
        <f>'pendapatan '!H210</f>
        <v>39</v>
      </c>
      <c r="N182" s="336">
        <v>110.0</v>
      </c>
      <c r="O182" s="337">
        <v>90.0</v>
      </c>
      <c r="P182" s="338"/>
      <c r="Q182" s="339"/>
      <c r="R182" s="339"/>
      <c r="S182" s="338"/>
      <c r="T182" s="84"/>
    </row>
    <row r="183" ht="15.75" customHeight="1">
      <c r="A183" s="355">
        <f t="shared" ref="A183:B183" si="142">A144</f>
        <v>20</v>
      </c>
      <c r="B183" s="356">
        <f t="shared" si="142"/>
        <v>44216</v>
      </c>
      <c r="C183" s="334" t="str">
        <f t="shared" si="121"/>
        <v>#REF!</v>
      </c>
      <c r="D183" s="335">
        <f t="shared" si="125"/>
        <v>14</v>
      </c>
      <c r="E183" s="335">
        <f>'pendapatan '!D211</f>
        <v>14</v>
      </c>
      <c r="F183" s="336">
        <v>24.0</v>
      </c>
      <c r="G183" s="337">
        <v>33.0</v>
      </c>
      <c r="H183" s="337">
        <f t="shared" si="122"/>
        <v>10</v>
      </c>
      <c r="I183" s="335">
        <f>'pendapatan '!F211</f>
        <v>20</v>
      </c>
      <c r="J183" s="336">
        <v>19.0</v>
      </c>
      <c r="K183" s="337">
        <v>28.0</v>
      </c>
      <c r="L183" s="337">
        <f t="shared" si="123"/>
        <v>14</v>
      </c>
      <c r="M183" s="335">
        <f>'pendapatan '!H211</f>
        <v>42</v>
      </c>
      <c r="N183" s="336">
        <v>105.0</v>
      </c>
      <c r="O183" s="337">
        <v>100.0</v>
      </c>
      <c r="P183" s="338"/>
      <c r="Q183" s="339"/>
      <c r="R183" s="339"/>
      <c r="S183" s="338"/>
      <c r="T183" s="84"/>
    </row>
    <row r="184" ht="15.75" customHeight="1">
      <c r="A184" s="355">
        <f t="shared" ref="A184:B184" si="143">A145</f>
        <v>21</v>
      </c>
      <c r="B184" s="356">
        <f t="shared" si="143"/>
        <v>44217</v>
      </c>
      <c r="C184" s="334" t="str">
        <f t="shared" si="121"/>
        <v>#REF!</v>
      </c>
      <c r="D184" s="335">
        <f t="shared" si="125"/>
        <v>10</v>
      </c>
      <c r="E184" s="335">
        <f>'pendapatan '!D212</f>
        <v>10</v>
      </c>
      <c r="F184" s="336">
        <v>41.0</v>
      </c>
      <c r="G184" s="337">
        <v>35.0</v>
      </c>
      <c r="H184" s="337">
        <f t="shared" si="122"/>
        <v>10</v>
      </c>
      <c r="I184" s="335">
        <f>'pendapatan '!F212</f>
        <v>20</v>
      </c>
      <c r="J184" s="336">
        <v>50.0</v>
      </c>
      <c r="K184" s="337">
        <v>59.0</v>
      </c>
      <c r="L184" s="337">
        <f t="shared" si="123"/>
        <v>10</v>
      </c>
      <c r="M184" s="335">
        <f>'pendapatan '!H212</f>
        <v>30</v>
      </c>
      <c r="N184" s="336">
        <v>67.0</v>
      </c>
      <c r="O184" s="337">
        <v>81.0</v>
      </c>
      <c r="P184" s="338"/>
      <c r="Q184" s="339"/>
      <c r="R184" s="339"/>
      <c r="S184" s="338"/>
      <c r="T184" s="84"/>
    </row>
    <row r="185" ht="15.75" customHeight="1">
      <c r="A185" s="355">
        <f t="shared" ref="A185:B185" si="144">A146</f>
        <v>22</v>
      </c>
      <c r="B185" s="356">
        <f t="shared" si="144"/>
        <v>44218</v>
      </c>
      <c r="C185" s="334" t="str">
        <f t="shared" si="121"/>
        <v>#REF!</v>
      </c>
      <c r="D185" s="335">
        <f t="shared" si="125"/>
        <v>10</v>
      </c>
      <c r="E185" s="335">
        <f>'pendapatan '!D213</f>
        <v>10</v>
      </c>
      <c r="F185" s="336">
        <v>23.0</v>
      </c>
      <c r="G185" s="337">
        <v>34.0</v>
      </c>
      <c r="H185" s="337">
        <f t="shared" si="122"/>
        <v>9</v>
      </c>
      <c r="I185" s="335">
        <f>'pendapatan '!F213</f>
        <v>18</v>
      </c>
      <c r="J185" s="336">
        <v>18.0</v>
      </c>
      <c r="K185" s="337">
        <v>22.0</v>
      </c>
      <c r="L185" s="337">
        <f t="shared" si="123"/>
        <v>10</v>
      </c>
      <c r="M185" s="335">
        <f>'pendapatan '!H213</f>
        <v>30</v>
      </c>
      <c r="N185" s="336">
        <v>85.0</v>
      </c>
      <c r="O185" s="337">
        <v>69.0</v>
      </c>
      <c r="P185" s="338"/>
      <c r="Q185" s="339"/>
      <c r="R185" s="339"/>
      <c r="S185" s="338"/>
      <c r="T185" s="84"/>
    </row>
    <row r="186" ht="15.75" customHeight="1">
      <c r="A186" s="355">
        <f t="shared" ref="A186:B186" si="145">A147</f>
        <v>23</v>
      </c>
      <c r="B186" s="356">
        <f t="shared" si="145"/>
        <v>44219</v>
      </c>
      <c r="C186" s="334" t="str">
        <f t="shared" si="121"/>
        <v>#REF!</v>
      </c>
      <c r="D186" s="335">
        <f t="shared" si="125"/>
        <v>12</v>
      </c>
      <c r="E186" s="335">
        <f>'pendapatan '!D214</f>
        <v>12</v>
      </c>
      <c r="F186" s="336">
        <v>17.0</v>
      </c>
      <c r="G186" s="337">
        <v>23.0</v>
      </c>
      <c r="H186" s="337">
        <f t="shared" si="122"/>
        <v>10</v>
      </c>
      <c r="I186" s="335">
        <f>'pendapatan '!F214</f>
        <v>20</v>
      </c>
      <c r="J186" s="336">
        <v>15.0</v>
      </c>
      <c r="K186" s="337">
        <v>18.0</v>
      </c>
      <c r="L186" s="337">
        <f t="shared" si="123"/>
        <v>10</v>
      </c>
      <c r="M186" s="335">
        <f>'pendapatan '!H214</f>
        <v>30</v>
      </c>
      <c r="N186" s="336">
        <v>85.0</v>
      </c>
      <c r="O186" s="337">
        <v>71.0</v>
      </c>
      <c r="P186" s="338"/>
      <c r="Q186" s="339"/>
      <c r="R186" s="339"/>
      <c r="S186" s="338"/>
      <c r="T186" s="84"/>
    </row>
    <row r="187" ht="15.75" customHeight="1">
      <c r="A187" s="355">
        <f t="shared" ref="A187:B187" si="146">A148</f>
        <v>24</v>
      </c>
      <c r="B187" s="356">
        <f t="shared" si="146"/>
        <v>44220</v>
      </c>
      <c r="C187" s="334" t="str">
        <f t="shared" si="121"/>
        <v/>
      </c>
      <c r="D187" s="335">
        <f t="shared" si="125"/>
        <v>13</v>
      </c>
      <c r="E187" s="335">
        <f>'pendapatan '!D215</f>
        <v>13</v>
      </c>
      <c r="F187" s="336">
        <v>26.0</v>
      </c>
      <c r="G187" s="337">
        <v>30.0</v>
      </c>
      <c r="H187" s="337">
        <f t="shared" si="122"/>
        <v>10</v>
      </c>
      <c r="I187" s="335">
        <f>'pendapatan '!F215</f>
        <v>20</v>
      </c>
      <c r="J187" s="336">
        <v>14.0</v>
      </c>
      <c r="K187" s="337">
        <v>39.0</v>
      </c>
      <c r="L187" s="337">
        <f t="shared" si="123"/>
        <v>13</v>
      </c>
      <c r="M187" s="335">
        <f>'pendapatan '!H215</f>
        <v>39</v>
      </c>
      <c r="N187" s="336">
        <v>75.0</v>
      </c>
      <c r="O187" s="337">
        <v>89.0</v>
      </c>
      <c r="P187" s="338"/>
      <c r="Q187" s="339"/>
      <c r="R187" s="339"/>
      <c r="S187" s="338"/>
      <c r="T187" s="84"/>
    </row>
    <row r="188" ht="15.75" customHeight="1">
      <c r="A188" s="355">
        <f t="shared" ref="A188:B188" si="147">A149</f>
        <v>25</v>
      </c>
      <c r="B188" s="356">
        <f t="shared" si="147"/>
        <v>44221</v>
      </c>
      <c r="C188" s="334" t="str">
        <f t="shared" si="121"/>
        <v/>
      </c>
      <c r="D188" s="335">
        <f t="shared" si="125"/>
        <v>12</v>
      </c>
      <c r="E188" s="335">
        <f>'pendapatan '!D216</f>
        <v>12</v>
      </c>
      <c r="F188" s="336">
        <v>26.0</v>
      </c>
      <c r="G188" s="337">
        <v>35.0</v>
      </c>
      <c r="H188" s="337">
        <f t="shared" si="122"/>
        <v>9</v>
      </c>
      <c r="I188" s="335">
        <f>'pendapatan '!F216</f>
        <v>18</v>
      </c>
      <c r="J188" s="336">
        <v>14.0</v>
      </c>
      <c r="K188" s="337">
        <v>20.0</v>
      </c>
      <c r="L188" s="337">
        <f t="shared" si="123"/>
        <v>15</v>
      </c>
      <c r="M188" s="335">
        <f>'pendapatan '!H216</f>
        <v>45</v>
      </c>
      <c r="N188" s="336">
        <v>93.0</v>
      </c>
      <c r="O188" s="337">
        <v>115.0</v>
      </c>
      <c r="P188" s="338"/>
      <c r="Q188" s="339"/>
      <c r="R188" s="339"/>
      <c r="S188" s="338"/>
      <c r="T188" s="84"/>
    </row>
    <row r="189" ht="15.75" customHeight="1">
      <c r="A189" s="355">
        <f t="shared" ref="A189:B189" si="148">A150</f>
        <v>26</v>
      </c>
      <c r="B189" s="356">
        <f t="shared" si="148"/>
        <v>44222</v>
      </c>
      <c r="C189" s="334" t="str">
        <f t="shared" ref="C189:C194" si="150">#REF!</f>
        <v>#REF!</v>
      </c>
      <c r="D189" s="335">
        <f t="shared" si="125"/>
        <v>13</v>
      </c>
      <c r="E189" s="335">
        <f>'pendapatan '!D217</f>
        <v>13</v>
      </c>
      <c r="F189" s="336">
        <v>17.0</v>
      </c>
      <c r="G189" s="337">
        <v>26.0</v>
      </c>
      <c r="H189" s="337">
        <f t="shared" si="122"/>
        <v>10</v>
      </c>
      <c r="I189" s="335">
        <f>'pendapatan '!F217</f>
        <v>20</v>
      </c>
      <c r="J189" s="336">
        <v>13.0</v>
      </c>
      <c r="K189" s="337">
        <v>15.0</v>
      </c>
      <c r="L189" s="337">
        <f t="shared" si="123"/>
        <v>14</v>
      </c>
      <c r="M189" s="335">
        <f>'pendapatan '!H217</f>
        <v>42</v>
      </c>
      <c r="N189" s="336">
        <v>113.0</v>
      </c>
      <c r="O189" s="337">
        <v>89.0</v>
      </c>
      <c r="P189" s="338"/>
      <c r="Q189" s="339"/>
      <c r="R189" s="339"/>
      <c r="S189" s="338"/>
      <c r="T189" s="84"/>
    </row>
    <row r="190" ht="15.75" customHeight="1">
      <c r="A190" s="355">
        <f t="shared" ref="A190:B190" si="149">A151</f>
        <v>27</v>
      </c>
      <c r="B190" s="356">
        <f t="shared" si="149"/>
        <v>44223</v>
      </c>
      <c r="C190" s="334" t="str">
        <f t="shared" si="150"/>
        <v>#REF!</v>
      </c>
      <c r="D190" s="335">
        <f t="shared" si="125"/>
        <v>12</v>
      </c>
      <c r="E190" s="335">
        <f>'pendapatan '!D218</f>
        <v>12</v>
      </c>
      <c r="F190" s="336">
        <v>28.0</v>
      </c>
      <c r="G190" s="337">
        <v>34.0</v>
      </c>
      <c r="H190" s="337">
        <f t="shared" si="122"/>
        <v>10</v>
      </c>
      <c r="I190" s="335">
        <f>'pendapatan '!F218</f>
        <v>20</v>
      </c>
      <c r="J190" s="336">
        <v>24.0</v>
      </c>
      <c r="K190" s="337">
        <v>36.0</v>
      </c>
      <c r="L190" s="337">
        <f t="shared" si="123"/>
        <v>13</v>
      </c>
      <c r="M190" s="335">
        <f>'pendapatan '!H218</f>
        <v>39</v>
      </c>
      <c r="N190" s="336">
        <v>89.0</v>
      </c>
      <c r="O190" s="337">
        <v>114.0</v>
      </c>
      <c r="P190" s="338"/>
      <c r="Q190" s="339"/>
      <c r="R190" s="339"/>
      <c r="S190" s="338"/>
      <c r="T190" s="84"/>
    </row>
    <row r="191" ht="15.75" customHeight="1">
      <c r="A191" s="355">
        <f t="shared" ref="A191:B191" si="151">A152</f>
        <v>28</v>
      </c>
      <c r="B191" s="356">
        <f t="shared" si="151"/>
        <v>44224</v>
      </c>
      <c r="C191" s="334" t="str">
        <f t="shared" si="150"/>
        <v>#REF!</v>
      </c>
      <c r="D191" s="335">
        <f t="shared" si="125"/>
        <v>13</v>
      </c>
      <c r="E191" s="335">
        <f>'pendapatan '!D219</f>
        <v>13</v>
      </c>
      <c r="F191" s="336">
        <v>26.0</v>
      </c>
      <c r="G191" s="337">
        <v>29.0</v>
      </c>
      <c r="H191" s="337">
        <f t="shared" si="122"/>
        <v>9</v>
      </c>
      <c r="I191" s="335">
        <f>'pendapatan '!F219</f>
        <v>18</v>
      </c>
      <c r="J191" s="336">
        <v>19.0</v>
      </c>
      <c r="K191" s="337">
        <v>21.0</v>
      </c>
      <c r="L191" s="337">
        <f t="shared" si="123"/>
        <v>10</v>
      </c>
      <c r="M191" s="335">
        <f>'pendapatan '!H219</f>
        <v>30</v>
      </c>
      <c r="N191" s="336">
        <v>80.0</v>
      </c>
      <c r="O191" s="337">
        <v>84.0</v>
      </c>
      <c r="P191" s="338"/>
      <c r="Q191" s="339"/>
      <c r="R191" s="339"/>
      <c r="S191" s="338"/>
      <c r="T191" s="84"/>
    </row>
    <row r="192" ht="15.75" customHeight="1">
      <c r="A192" s="355">
        <f t="shared" ref="A192:B192" si="152">A153</f>
        <v>29</v>
      </c>
      <c r="B192" s="356">
        <f t="shared" si="152"/>
        <v>44225</v>
      </c>
      <c r="C192" s="334" t="str">
        <f t="shared" si="150"/>
        <v>#REF!</v>
      </c>
      <c r="D192" s="335">
        <f t="shared" si="125"/>
        <v>12</v>
      </c>
      <c r="E192" s="335">
        <f>'pendapatan '!D220</f>
        <v>12</v>
      </c>
      <c r="F192" s="336">
        <v>18.0</v>
      </c>
      <c r="G192" s="337">
        <v>29.0</v>
      </c>
      <c r="H192" s="337">
        <f t="shared" si="122"/>
        <v>9</v>
      </c>
      <c r="I192" s="335">
        <f>'pendapatan '!F220</f>
        <v>18</v>
      </c>
      <c r="J192" s="336">
        <v>11.0</v>
      </c>
      <c r="K192" s="337">
        <v>14.0</v>
      </c>
      <c r="L192" s="337">
        <f t="shared" si="123"/>
        <v>10</v>
      </c>
      <c r="M192" s="335">
        <f>'pendapatan '!H220</f>
        <v>30</v>
      </c>
      <c r="N192" s="336">
        <v>81.0</v>
      </c>
      <c r="O192" s="337">
        <v>64.0</v>
      </c>
      <c r="P192" s="338"/>
      <c r="Q192" s="339"/>
      <c r="R192" s="339"/>
      <c r="S192" s="338"/>
      <c r="T192" s="84"/>
    </row>
    <row r="193" ht="15.75" customHeight="1">
      <c r="A193" s="355">
        <f t="shared" ref="A193:B193" si="153">A154</f>
        <v>30</v>
      </c>
      <c r="B193" s="356">
        <f t="shared" si="153"/>
        <v>44226</v>
      </c>
      <c r="C193" s="334" t="str">
        <f t="shared" si="150"/>
        <v>#REF!</v>
      </c>
      <c r="D193" s="335">
        <f t="shared" si="125"/>
        <v>5</v>
      </c>
      <c r="E193" s="335">
        <f>'pendapatan '!D221</f>
        <v>5</v>
      </c>
      <c r="F193" s="336">
        <v>8.0</v>
      </c>
      <c r="G193" s="337">
        <v>10.0</v>
      </c>
      <c r="H193" s="337">
        <f t="shared" si="122"/>
        <v>7</v>
      </c>
      <c r="I193" s="335">
        <f>'pendapatan '!F221</f>
        <v>14</v>
      </c>
      <c r="J193" s="336">
        <v>7.0</v>
      </c>
      <c r="K193" s="337">
        <v>8.0</v>
      </c>
      <c r="L193" s="337">
        <f t="shared" si="123"/>
        <v>5</v>
      </c>
      <c r="M193" s="335">
        <f>'pendapatan '!H221</f>
        <v>15</v>
      </c>
      <c r="N193" s="336">
        <v>33.0</v>
      </c>
      <c r="O193" s="337">
        <v>27.0</v>
      </c>
      <c r="P193" s="338"/>
      <c r="Q193" s="339"/>
      <c r="R193" s="339"/>
      <c r="S193" s="338"/>
      <c r="T193" s="84"/>
    </row>
    <row r="194" ht="15.75" customHeight="1">
      <c r="A194" s="355">
        <f t="shared" ref="A194:B194" si="154">A155</f>
        <v>31</v>
      </c>
      <c r="B194" s="356">
        <f t="shared" si="154"/>
        <v>44227</v>
      </c>
      <c r="C194" s="340" t="str">
        <f t="shared" si="150"/>
        <v>#REF!</v>
      </c>
      <c r="D194" s="335">
        <f t="shared" si="125"/>
        <v>13</v>
      </c>
      <c r="E194" s="335">
        <f>'pendapatan '!D222</f>
        <v>13</v>
      </c>
      <c r="F194" s="336">
        <v>19.0</v>
      </c>
      <c r="G194" s="337">
        <v>34.0</v>
      </c>
      <c r="H194" s="337">
        <f t="shared" si="122"/>
        <v>11</v>
      </c>
      <c r="I194" s="335">
        <f>'pendapatan '!F222</f>
        <v>22</v>
      </c>
      <c r="J194" s="336">
        <v>24.0</v>
      </c>
      <c r="K194" s="337">
        <v>33.0</v>
      </c>
      <c r="L194" s="337">
        <f t="shared" si="123"/>
        <v>19</v>
      </c>
      <c r="M194" s="335">
        <f>'pendapatan '!H222</f>
        <v>57</v>
      </c>
      <c r="N194" s="336">
        <v>103.0</v>
      </c>
      <c r="O194" s="337">
        <v>117.0</v>
      </c>
      <c r="P194" s="338"/>
      <c r="Q194" s="339"/>
      <c r="R194" s="344"/>
      <c r="S194" s="343"/>
      <c r="T194" s="84"/>
    </row>
    <row r="195" ht="15.75" customHeight="1">
      <c r="A195" s="345" t="s">
        <v>15</v>
      </c>
      <c r="B195" s="144"/>
      <c r="C195" s="346"/>
      <c r="D195" s="366">
        <f t="shared" ref="D195:S195" si="155">SUM(D164:D194)</f>
        <v>399</v>
      </c>
      <c r="E195" s="366">
        <f t="shared" si="155"/>
        <v>399</v>
      </c>
      <c r="F195" s="366">
        <f t="shared" si="155"/>
        <v>924</v>
      </c>
      <c r="G195" s="366">
        <f t="shared" si="155"/>
        <v>1302</v>
      </c>
      <c r="H195" s="366">
        <f t="shared" si="155"/>
        <v>303</v>
      </c>
      <c r="I195" s="366">
        <f t="shared" si="155"/>
        <v>606</v>
      </c>
      <c r="J195" s="366">
        <f t="shared" si="155"/>
        <v>773</v>
      </c>
      <c r="K195" s="366">
        <f t="shared" si="155"/>
        <v>931</v>
      </c>
      <c r="L195" s="366">
        <f t="shared" si="155"/>
        <v>385</v>
      </c>
      <c r="M195" s="366">
        <f t="shared" si="155"/>
        <v>1155</v>
      </c>
      <c r="N195" s="366">
        <f t="shared" si="155"/>
        <v>2973</v>
      </c>
      <c r="O195" s="366">
        <f t="shared" si="155"/>
        <v>2956</v>
      </c>
      <c r="P195" s="366">
        <f t="shared" si="155"/>
        <v>0</v>
      </c>
      <c r="Q195" s="366">
        <f t="shared" si="155"/>
        <v>0</v>
      </c>
      <c r="R195" s="366">
        <f t="shared" si="155"/>
        <v>0</v>
      </c>
      <c r="S195" s="366">
        <f t="shared" si="155"/>
        <v>0</v>
      </c>
      <c r="T195" s="84"/>
    </row>
    <row r="196" ht="15.75" customHeight="1">
      <c r="A196" s="36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</row>
    <row r="197" ht="15.75" customHeight="1">
      <c r="A197" s="1" t="s">
        <v>66</v>
      </c>
    </row>
    <row r="198" ht="15.75" customHeight="1">
      <c r="A198" s="1" t="s">
        <v>29</v>
      </c>
    </row>
    <row r="199" ht="15.75" customHeight="1">
      <c r="A199" s="1" t="s">
        <v>73</v>
      </c>
    </row>
    <row r="200" ht="15.75" customHeight="1">
      <c r="A200" s="315" t="s">
        <v>3</v>
      </c>
      <c r="B200" s="316" t="s">
        <v>4</v>
      </c>
      <c r="C200" s="316" t="s">
        <v>5</v>
      </c>
      <c r="D200" s="317" t="s">
        <v>6</v>
      </c>
      <c r="E200" s="13"/>
      <c r="F200" s="13"/>
      <c r="G200" s="14"/>
      <c r="H200" s="317" t="s">
        <v>7</v>
      </c>
      <c r="I200" s="13"/>
      <c r="J200" s="13"/>
      <c r="K200" s="14"/>
      <c r="L200" s="317" t="s">
        <v>8</v>
      </c>
      <c r="M200" s="13"/>
      <c r="N200" s="13"/>
      <c r="O200" s="14"/>
      <c r="P200" s="317" t="s">
        <v>9</v>
      </c>
      <c r="Q200" s="13"/>
      <c r="R200" s="13"/>
      <c r="S200" s="14"/>
      <c r="T200" s="84"/>
    </row>
    <row r="201" ht="15.75" customHeight="1">
      <c r="A201" s="318"/>
      <c r="B201" s="279"/>
      <c r="C201" s="279"/>
      <c r="D201" s="319" t="s">
        <v>67</v>
      </c>
      <c r="E201" s="319" t="s">
        <v>68</v>
      </c>
      <c r="F201" s="320" t="s">
        <v>69</v>
      </c>
      <c r="G201" s="21"/>
      <c r="H201" s="319" t="s">
        <v>67</v>
      </c>
      <c r="I201" s="319" t="s">
        <v>68</v>
      </c>
      <c r="J201" s="320" t="s">
        <v>69</v>
      </c>
      <c r="K201" s="21"/>
      <c r="L201" s="319" t="s">
        <v>67</v>
      </c>
      <c r="M201" s="319" t="s">
        <v>68</v>
      </c>
      <c r="N201" s="320" t="s">
        <v>69</v>
      </c>
      <c r="O201" s="21"/>
      <c r="P201" s="319" t="s">
        <v>67</v>
      </c>
      <c r="Q201" s="319" t="s">
        <v>68</v>
      </c>
      <c r="R201" s="320" t="s">
        <v>69</v>
      </c>
      <c r="S201" s="21"/>
      <c r="T201" s="84"/>
    </row>
    <row r="202" ht="15.75" customHeight="1">
      <c r="A202" s="321"/>
      <c r="B202" s="322"/>
      <c r="C202" s="322"/>
      <c r="D202" s="322"/>
      <c r="E202" s="322"/>
      <c r="F202" s="324" t="s">
        <v>70</v>
      </c>
      <c r="G202" s="324" t="s">
        <v>71</v>
      </c>
      <c r="H202" s="322"/>
      <c r="I202" s="322"/>
      <c r="J202" s="324" t="s">
        <v>70</v>
      </c>
      <c r="K202" s="324" t="s">
        <v>71</v>
      </c>
      <c r="L202" s="322"/>
      <c r="M202" s="322"/>
      <c r="N202" s="324" t="s">
        <v>70</v>
      </c>
      <c r="O202" s="324" t="s">
        <v>71</v>
      </c>
      <c r="P202" s="322"/>
      <c r="Q202" s="322"/>
      <c r="R202" s="324" t="s">
        <v>70</v>
      </c>
      <c r="S202" s="324" t="s">
        <v>71</v>
      </c>
      <c r="T202" s="84"/>
    </row>
    <row r="203" ht="15.75" customHeight="1">
      <c r="A203" s="352">
        <f t="shared" ref="A203:B203" si="156">A164</f>
        <v>1</v>
      </c>
      <c r="B203" s="33">
        <f t="shared" si="156"/>
        <v>44197</v>
      </c>
      <c r="C203" s="327" t="str">
        <f t="shared" ref="C203:C227" si="158">C172</f>
        <v>#REF!</v>
      </c>
      <c r="D203" s="378"/>
      <c r="E203" s="354"/>
      <c r="F203" s="354"/>
      <c r="G203" s="353"/>
      <c r="H203" s="331">
        <f t="shared" ref="H203:H232" si="159">I203/1</f>
        <v>1</v>
      </c>
      <c r="I203" s="331">
        <f>'pendapatan '!F239</f>
        <v>1</v>
      </c>
      <c r="J203" s="329">
        <v>2.0</v>
      </c>
      <c r="K203" s="331">
        <v>3.0</v>
      </c>
      <c r="L203" s="331">
        <f t="shared" ref="L203:L233" si="160">M203/2</f>
        <v>8</v>
      </c>
      <c r="M203" s="331">
        <f>'pendapatan '!H239</f>
        <v>16</v>
      </c>
      <c r="N203" s="329">
        <v>72.0</v>
      </c>
      <c r="O203" s="331">
        <v>73.0</v>
      </c>
      <c r="P203" s="331">
        <f t="shared" ref="P203:P233" si="161">Q203/3</f>
        <v>5</v>
      </c>
      <c r="Q203" s="331">
        <f>'pendapatan '!J239</f>
        <v>15</v>
      </c>
      <c r="R203" s="329">
        <v>80.0</v>
      </c>
      <c r="S203" s="331">
        <v>72.0</v>
      </c>
      <c r="T203" s="84"/>
    </row>
    <row r="204" ht="15.75" customHeight="1">
      <c r="A204" s="355">
        <f t="shared" ref="A204:B204" si="157">A165</f>
        <v>2</v>
      </c>
      <c r="B204" s="356">
        <f t="shared" si="157"/>
        <v>44198</v>
      </c>
      <c r="C204" s="334" t="str">
        <f t="shared" si="158"/>
        <v>#REF!</v>
      </c>
      <c r="D204" s="379"/>
      <c r="E204" s="358"/>
      <c r="F204" s="358"/>
      <c r="G204" s="357"/>
      <c r="H204" s="337">
        <f t="shared" si="159"/>
        <v>1</v>
      </c>
      <c r="I204" s="337">
        <f>'pendapatan '!F240</f>
        <v>1</v>
      </c>
      <c r="J204" s="336">
        <v>4.0</v>
      </c>
      <c r="K204" s="337">
        <v>3.0</v>
      </c>
      <c r="L204" s="337">
        <f t="shared" si="160"/>
        <v>11</v>
      </c>
      <c r="M204" s="337">
        <f>'pendapatan '!H240</f>
        <v>22</v>
      </c>
      <c r="N204" s="336">
        <v>70.0</v>
      </c>
      <c r="O204" s="337">
        <v>68.0</v>
      </c>
      <c r="P204" s="337">
        <f t="shared" si="161"/>
        <v>6.666666667</v>
      </c>
      <c r="Q204" s="337">
        <f>'pendapatan '!J240</f>
        <v>20</v>
      </c>
      <c r="R204" s="336">
        <v>68.0</v>
      </c>
      <c r="S204" s="337">
        <v>71.0</v>
      </c>
      <c r="T204" s="84"/>
    </row>
    <row r="205" ht="15.75" customHeight="1">
      <c r="A205" s="355">
        <f t="shared" ref="A205:B205" si="162">A166</f>
        <v>3</v>
      </c>
      <c r="B205" s="356">
        <f t="shared" si="162"/>
        <v>44199</v>
      </c>
      <c r="C205" s="334" t="str">
        <f t="shared" si="158"/>
        <v>#REF!</v>
      </c>
      <c r="D205" s="379"/>
      <c r="E205" s="358"/>
      <c r="F205" s="358"/>
      <c r="G205" s="357"/>
      <c r="H205" s="337">
        <f t="shared" si="159"/>
        <v>1</v>
      </c>
      <c r="I205" s="337">
        <f>'pendapatan '!F241</f>
        <v>1</v>
      </c>
      <c r="J205" s="336">
        <v>2.0</v>
      </c>
      <c r="K205" s="337">
        <v>2.0</v>
      </c>
      <c r="L205" s="337">
        <f t="shared" si="160"/>
        <v>10</v>
      </c>
      <c r="M205" s="337">
        <f>'pendapatan '!H241</f>
        <v>20</v>
      </c>
      <c r="N205" s="336">
        <v>62.0</v>
      </c>
      <c r="O205" s="337">
        <v>79.0</v>
      </c>
      <c r="P205" s="337">
        <f t="shared" si="161"/>
        <v>7</v>
      </c>
      <c r="Q205" s="337">
        <f>'pendapatan '!J241</f>
        <v>21</v>
      </c>
      <c r="R205" s="336">
        <v>88.0</v>
      </c>
      <c r="S205" s="337">
        <v>82.0</v>
      </c>
      <c r="T205" s="84"/>
    </row>
    <row r="206" ht="15.75" customHeight="1">
      <c r="A206" s="355">
        <f t="shared" ref="A206:B206" si="163">A167</f>
        <v>4</v>
      </c>
      <c r="B206" s="356">
        <f t="shared" si="163"/>
        <v>44200</v>
      </c>
      <c r="C206" s="334" t="str">
        <f t="shared" si="158"/>
        <v>#REF!</v>
      </c>
      <c r="D206" s="379"/>
      <c r="E206" s="358"/>
      <c r="F206" s="358"/>
      <c r="G206" s="357"/>
      <c r="H206" s="337">
        <f t="shared" si="159"/>
        <v>2</v>
      </c>
      <c r="I206" s="337">
        <f>'pendapatan '!F242</f>
        <v>2</v>
      </c>
      <c r="J206" s="336">
        <v>3.0</v>
      </c>
      <c r="K206" s="337">
        <v>3.0</v>
      </c>
      <c r="L206" s="337">
        <f t="shared" si="160"/>
        <v>12.5</v>
      </c>
      <c r="M206" s="337">
        <f>'pendapatan '!H242</f>
        <v>25</v>
      </c>
      <c r="N206" s="336">
        <v>69.0</v>
      </c>
      <c r="O206" s="337">
        <v>72.0</v>
      </c>
      <c r="P206" s="337">
        <f t="shared" si="161"/>
        <v>8</v>
      </c>
      <c r="Q206" s="337">
        <f>'pendapatan '!J242</f>
        <v>24</v>
      </c>
      <c r="R206" s="336">
        <v>65.0</v>
      </c>
      <c r="S206" s="337">
        <v>71.0</v>
      </c>
      <c r="T206" s="84"/>
    </row>
    <row r="207" ht="15.75" customHeight="1">
      <c r="A207" s="355">
        <f t="shared" ref="A207:B207" si="164">A168</f>
        <v>5</v>
      </c>
      <c r="B207" s="356">
        <f t="shared" si="164"/>
        <v>44201</v>
      </c>
      <c r="C207" s="334" t="str">
        <f t="shared" si="158"/>
        <v>#REF!</v>
      </c>
      <c r="D207" s="379"/>
      <c r="E207" s="358"/>
      <c r="F207" s="358"/>
      <c r="G207" s="357"/>
      <c r="H207" s="337">
        <f t="shared" si="159"/>
        <v>1</v>
      </c>
      <c r="I207" s="337">
        <f>'pendapatan '!F243</f>
        <v>1</v>
      </c>
      <c r="J207" s="336">
        <v>3.0</v>
      </c>
      <c r="K207" s="337">
        <v>4.0</v>
      </c>
      <c r="L207" s="337">
        <f t="shared" si="160"/>
        <v>12</v>
      </c>
      <c r="M207" s="337">
        <f>'pendapatan '!H243</f>
        <v>24</v>
      </c>
      <c r="N207" s="336">
        <v>74.0</v>
      </c>
      <c r="O207" s="337">
        <v>75.0</v>
      </c>
      <c r="P207" s="337">
        <f t="shared" si="161"/>
        <v>8.333333333</v>
      </c>
      <c r="Q207" s="337">
        <f>'pendapatan '!J243</f>
        <v>25</v>
      </c>
      <c r="R207" s="336">
        <v>79.0</v>
      </c>
      <c r="S207" s="337">
        <v>80.0</v>
      </c>
      <c r="T207" s="84"/>
    </row>
    <row r="208" ht="15.75" customHeight="1">
      <c r="A208" s="355">
        <f t="shared" ref="A208:B208" si="165">A169</f>
        <v>6</v>
      </c>
      <c r="B208" s="356">
        <f t="shared" si="165"/>
        <v>44202</v>
      </c>
      <c r="C208" s="334" t="str">
        <f t="shared" si="158"/>
        <v>#REF!</v>
      </c>
      <c r="D208" s="379"/>
      <c r="E208" s="358"/>
      <c r="F208" s="358"/>
      <c r="G208" s="357"/>
      <c r="H208" s="337">
        <f t="shared" si="159"/>
        <v>2</v>
      </c>
      <c r="I208" s="337">
        <f>'pendapatan '!F244</f>
        <v>2</v>
      </c>
      <c r="J208" s="336">
        <v>5.0</v>
      </c>
      <c r="K208" s="337">
        <v>6.0</v>
      </c>
      <c r="L208" s="337">
        <f t="shared" si="160"/>
        <v>12</v>
      </c>
      <c r="M208" s="337">
        <f>'pendapatan '!H244</f>
        <v>24</v>
      </c>
      <c r="N208" s="336">
        <v>73.0</v>
      </c>
      <c r="O208" s="337">
        <v>72.0</v>
      </c>
      <c r="P208" s="337">
        <f t="shared" si="161"/>
        <v>8</v>
      </c>
      <c r="Q208" s="337">
        <f>'pendapatan '!J244</f>
        <v>24</v>
      </c>
      <c r="R208" s="336">
        <v>89.0</v>
      </c>
      <c r="S208" s="337">
        <v>79.0</v>
      </c>
      <c r="T208" s="84"/>
    </row>
    <row r="209" ht="15.75" customHeight="1">
      <c r="A209" s="355">
        <f t="shared" ref="A209:B209" si="166">A170</f>
        <v>7</v>
      </c>
      <c r="B209" s="356">
        <f t="shared" si="166"/>
        <v>44203</v>
      </c>
      <c r="C209" s="334" t="str">
        <f t="shared" si="158"/>
        <v/>
      </c>
      <c r="D209" s="379"/>
      <c r="E209" s="358"/>
      <c r="F209" s="358"/>
      <c r="G209" s="357"/>
      <c r="H209" s="337">
        <f t="shared" si="159"/>
        <v>1</v>
      </c>
      <c r="I209" s="337">
        <f>'pendapatan '!F245</f>
        <v>1</v>
      </c>
      <c r="J209" s="336">
        <v>3.0</v>
      </c>
      <c r="K209" s="337">
        <v>2.0</v>
      </c>
      <c r="L209" s="337">
        <f t="shared" si="160"/>
        <v>12</v>
      </c>
      <c r="M209" s="337">
        <f>'pendapatan '!H245</f>
        <v>24</v>
      </c>
      <c r="N209" s="336">
        <v>72.0</v>
      </c>
      <c r="O209" s="337">
        <v>76.0</v>
      </c>
      <c r="P209" s="337">
        <f t="shared" si="161"/>
        <v>8.333333333</v>
      </c>
      <c r="Q209" s="337">
        <f>'pendapatan '!J245</f>
        <v>25</v>
      </c>
      <c r="R209" s="336">
        <v>80.0</v>
      </c>
      <c r="S209" s="337">
        <v>80.0</v>
      </c>
      <c r="T209" s="84">
        <v>0.0</v>
      </c>
    </row>
    <row r="210" ht="15.75" customHeight="1">
      <c r="A210" s="355">
        <f t="shared" ref="A210:B210" si="167">A171</f>
        <v>8</v>
      </c>
      <c r="B210" s="356">
        <f t="shared" si="167"/>
        <v>44204</v>
      </c>
      <c r="C210" s="334" t="str">
        <f t="shared" si="158"/>
        <v/>
      </c>
      <c r="D210" s="379"/>
      <c r="E210" s="358"/>
      <c r="F210" s="358"/>
      <c r="G210" s="357"/>
      <c r="H210" s="337">
        <f t="shared" si="159"/>
        <v>1</v>
      </c>
      <c r="I210" s="337">
        <f>'pendapatan '!F246</f>
        <v>1</v>
      </c>
      <c r="J210" s="336">
        <v>2.0</v>
      </c>
      <c r="K210" s="337">
        <v>3.0</v>
      </c>
      <c r="L210" s="337">
        <f t="shared" si="160"/>
        <v>11</v>
      </c>
      <c r="M210" s="337">
        <f>'pendapatan '!H246</f>
        <v>22</v>
      </c>
      <c r="N210" s="336">
        <v>69.0</v>
      </c>
      <c r="O210" s="337">
        <v>70.0</v>
      </c>
      <c r="P210" s="337">
        <f t="shared" si="161"/>
        <v>8</v>
      </c>
      <c r="Q210" s="337">
        <f>'pendapatan '!J246</f>
        <v>24</v>
      </c>
      <c r="R210" s="336">
        <v>77.0</v>
      </c>
      <c r="S210" s="337">
        <v>78.0</v>
      </c>
      <c r="T210" s="84"/>
    </row>
    <row r="211" ht="15.75" customHeight="1">
      <c r="A211" s="355">
        <f t="shared" ref="A211:B211" si="168">A172</f>
        <v>9</v>
      </c>
      <c r="B211" s="356">
        <f t="shared" si="168"/>
        <v>44205</v>
      </c>
      <c r="C211" s="334" t="str">
        <f t="shared" si="158"/>
        <v/>
      </c>
      <c r="D211" s="379"/>
      <c r="E211" s="358"/>
      <c r="F211" s="358"/>
      <c r="G211" s="357"/>
      <c r="H211" s="337">
        <f t="shared" si="159"/>
        <v>1</v>
      </c>
      <c r="I211" s="337">
        <f>'pendapatan '!F247</f>
        <v>1</v>
      </c>
      <c r="J211" s="336">
        <v>3.0</v>
      </c>
      <c r="K211" s="337">
        <v>3.0</v>
      </c>
      <c r="L211" s="337">
        <f t="shared" si="160"/>
        <v>13</v>
      </c>
      <c r="M211" s="337">
        <f>'pendapatan '!H247</f>
        <v>26</v>
      </c>
      <c r="N211" s="336">
        <v>81.0</v>
      </c>
      <c r="O211" s="337">
        <v>77.0</v>
      </c>
      <c r="P211" s="337">
        <f t="shared" si="161"/>
        <v>8.333333333</v>
      </c>
      <c r="Q211" s="337">
        <f>'pendapatan '!J247</f>
        <v>25</v>
      </c>
      <c r="R211" s="336">
        <v>79.0</v>
      </c>
      <c r="S211" s="337">
        <v>79.0</v>
      </c>
      <c r="T211" s="84"/>
    </row>
    <row r="212" ht="15.75" customHeight="1">
      <c r="A212" s="355">
        <f t="shared" ref="A212:B212" si="169">A173</f>
        <v>10</v>
      </c>
      <c r="B212" s="356">
        <f t="shared" si="169"/>
        <v>44206</v>
      </c>
      <c r="C212" s="334" t="str">
        <f t="shared" si="158"/>
        <v/>
      </c>
      <c r="D212" s="379"/>
      <c r="E212" s="358"/>
      <c r="F212" s="358"/>
      <c r="G212" s="357"/>
      <c r="H212" s="337">
        <f t="shared" si="159"/>
        <v>1</v>
      </c>
      <c r="I212" s="337">
        <f>'pendapatan '!F248</f>
        <v>1</v>
      </c>
      <c r="J212" s="336">
        <v>3.0</v>
      </c>
      <c r="K212" s="337">
        <v>3.0</v>
      </c>
      <c r="L212" s="337">
        <f t="shared" si="160"/>
        <v>12</v>
      </c>
      <c r="M212" s="337">
        <f>'pendapatan '!H248</f>
        <v>24</v>
      </c>
      <c r="N212" s="336">
        <v>80.0</v>
      </c>
      <c r="O212" s="337">
        <v>79.0</v>
      </c>
      <c r="P212" s="337">
        <f t="shared" si="161"/>
        <v>8</v>
      </c>
      <c r="Q212" s="337">
        <f>'pendapatan '!J248</f>
        <v>24</v>
      </c>
      <c r="R212" s="336">
        <v>79.0</v>
      </c>
      <c r="S212" s="337">
        <v>78.0</v>
      </c>
      <c r="T212" s="84"/>
    </row>
    <row r="213" ht="15.75" customHeight="1">
      <c r="A213" s="355">
        <f t="shared" ref="A213:B213" si="170">A174</f>
        <v>11</v>
      </c>
      <c r="B213" s="356">
        <f t="shared" si="170"/>
        <v>44207</v>
      </c>
      <c r="C213" s="334" t="str">
        <f t="shared" si="158"/>
        <v>#REF!</v>
      </c>
      <c r="D213" s="379"/>
      <c r="E213" s="358"/>
      <c r="F213" s="358"/>
      <c r="G213" s="357"/>
      <c r="H213" s="337">
        <f t="shared" si="159"/>
        <v>1</v>
      </c>
      <c r="I213" s="337">
        <f>'pendapatan '!F249</f>
        <v>1</v>
      </c>
      <c r="J213" s="336">
        <v>2.0</v>
      </c>
      <c r="K213" s="337">
        <v>2.0</v>
      </c>
      <c r="L213" s="337">
        <f t="shared" si="160"/>
        <v>12.5</v>
      </c>
      <c r="M213" s="337">
        <f>'pendapatan '!H249</f>
        <v>25</v>
      </c>
      <c r="N213" s="336">
        <v>78.0</v>
      </c>
      <c r="O213" s="337">
        <v>76.0</v>
      </c>
      <c r="P213" s="337">
        <f t="shared" si="161"/>
        <v>8</v>
      </c>
      <c r="Q213" s="337">
        <f>'pendapatan '!J249</f>
        <v>24</v>
      </c>
      <c r="R213" s="336">
        <v>77.0</v>
      </c>
      <c r="S213" s="337">
        <v>77.0</v>
      </c>
      <c r="T213" s="84"/>
    </row>
    <row r="214" ht="15.75" customHeight="1">
      <c r="A214" s="355">
        <f t="shared" ref="A214:B214" si="171">A175</f>
        <v>12</v>
      </c>
      <c r="B214" s="356">
        <f t="shared" si="171"/>
        <v>44208</v>
      </c>
      <c r="C214" s="334" t="str">
        <f t="shared" si="158"/>
        <v>#REF!</v>
      </c>
      <c r="D214" s="379"/>
      <c r="E214" s="358"/>
      <c r="F214" s="358"/>
      <c r="G214" s="357"/>
      <c r="H214" s="337">
        <f t="shared" si="159"/>
        <v>1</v>
      </c>
      <c r="I214" s="337">
        <f>'pendapatan '!F250</f>
        <v>1</v>
      </c>
      <c r="J214" s="336">
        <v>1.0</v>
      </c>
      <c r="K214" s="337">
        <v>2.0</v>
      </c>
      <c r="L214" s="337">
        <f t="shared" si="160"/>
        <v>13</v>
      </c>
      <c r="M214" s="337">
        <f>'pendapatan '!H250</f>
        <v>26</v>
      </c>
      <c r="N214" s="336">
        <v>76.0</v>
      </c>
      <c r="O214" s="337">
        <v>77.0</v>
      </c>
      <c r="P214" s="337">
        <f t="shared" si="161"/>
        <v>8.333333333</v>
      </c>
      <c r="Q214" s="337">
        <f>'pendapatan '!J250</f>
        <v>25</v>
      </c>
      <c r="R214" s="336">
        <v>77.0</v>
      </c>
      <c r="S214" s="337">
        <v>77.0</v>
      </c>
      <c r="T214" s="84"/>
    </row>
    <row r="215" ht="15.75" customHeight="1">
      <c r="A215" s="355">
        <f t="shared" ref="A215:B215" si="172">A176</f>
        <v>13</v>
      </c>
      <c r="B215" s="356">
        <f t="shared" si="172"/>
        <v>44209</v>
      </c>
      <c r="C215" s="334" t="str">
        <f t="shared" si="158"/>
        <v>#REF!</v>
      </c>
      <c r="D215" s="379"/>
      <c r="E215" s="358"/>
      <c r="F215" s="358"/>
      <c r="G215" s="357"/>
      <c r="H215" s="337">
        <f t="shared" si="159"/>
        <v>1</v>
      </c>
      <c r="I215" s="337">
        <f>'pendapatan '!F251</f>
        <v>1</v>
      </c>
      <c r="J215" s="336">
        <v>1.0</v>
      </c>
      <c r="K215" s="337">
        <v>3.0</v>
      </c>
      <c r="L215" s="337">
        <f t="shared" si="160"/>
        <v>12</v>
      </c>
      <c r="M215" s="337">
        <f>'pendapatan '!H251</f>
        <v>24</v>
      </c>
      <c r="N215" s="336">
        <v>75.0</v>
      </c>
      <c r="O215" s="337">
        <v>74.0</v>
      </c>
      <c r="P215" s="337">
        <f t="shared" si="161"/>
        <v>8.333333333</v>
      </c>
      <c r="Q215" s="337">
        <f>'pendapatan '!J251</f>
        <v>25</v>
      </c>
      <c r="R215" s="336">
        <v>78.0</v>
      </c>
      <c r="S215" s="337">
        <v>76.0</v>
      </c>
      <c r="T215" s="84"/>
    </row>
    <row r="216" ht="15.75" customHeight="1">
      <c r="A216" s="355">
        <f t="shared" ref="A216:B216" si="173">A177</f>
        <v>14</v>
      </c>
      <c r="B216" s="356">
        <f t="shared" si="173"/>
        <v>44210</v>
      </c>
      <c r="C216" s="334" t="str">
        <f t="shared" si="158"/>
        <v>#REF!</v>
      </c>
      <c r="D216" s="379"/>
      <c r="E216" s="358"/>
      <c r="F216" s="358"/>
      <c r="G216" s="357"/>
      <c r="H216" s="337">
        <f t="shared" si="159"/>
        <v>1</v>
      </c>
      <c r="I216" s="337">
        <f>'pendapatan '!F252</f>
        <v>1</v>
      </c>
      <c r="J216" s="336">
        <v>2.0</v>
      </c>
      <c r="K216" s="337">
        <v>2.0</v>
      </c>
      <c r="L216" s="337">
        <f t="shared" si="160"/>
        <v>12.5</v>
      </c>
      <c r="M216" s="337">
        <f>'pendapatan '!H252</f>
        <v>25</v>
      </c>
      <c r="N216" s="336">
        <v>72.0</v>
      </c>
      <c r="O216" s="337">
        <v>73.0</v>
      </c>
      <c r="P216" s="337">
        <f t="shared" si="161"/>
        <v>8.333333333</v>
      </c>
      <c r="Q216" s="337">
        <f>'pendapatan '!J252</f>
        <v>25</v>
      </c>
      <c r="R216" s="336">
        <v>69.0</v>
      </c>
      <c r="S216" s="337">
        <v>71.0</v>
      </c>
      <c r="T216" s="84"/>
    </row>
    <row r="217" ht="15.75" customHeight="1">
      <c r="A217" s="355">
        <f t="shared" ref="A217:B217" si="174">A178</f>
        <v>15</v>
      </c>
      <c r="B217" s="356">
        <f t="shared" si="174"/>
        <v>44211</v>
      </c>
      <c r="C217" s="334" t="str">
        <f t="shared" si="158"/>
        <v>#REF!</v>
      </c>
      <c r="D217" s="379"/>
      <c r="E217" s="358"/>
      <c r="F217" s="358"/>
      <c r="G217" s="357"/>
      <c r="H217" s="337">
        <f t="shared" si="159"/>
        <v>1</v>
      </c>
      <c r="I217" s="337">
        <f>'pendapatan '!F253</f>
        <v>1</v>
      </c>
      <c r="J217" s="336">
        <v>3.0</v>
      </c>
      <c r="K217" s="337">
        <v>4.0</v>
      </c>
      <c r="L217" s="337">
        <f t="shared" si="160"/>
        <v>11</v>
      </c>
      <c r="M217" s="337">
        <f>'pendapatan '!H253</f>
        <v>22</v>
      </c>
      <c r="N217" s="336">
        <v>67.0</v>
      </c>
      <c r="O217" s="337">
        <v>68.0</v>
      </c>
      <c r="P217" s="337">
        <f t="shared" si="161"/>
        <v>6.666666667</v>
      </c>
      <c r="Q217" s="337">
        <f>'pendapatan '!J253</f>
        <v>20</v>
      </c>
      <c r="R217" s="336">
        <v>64.0</v>
      </c>
      <c r="S217" s="337">
        <v>65.0</v>
      </c>
      <c r="T217" s="84"/>
    </row>
    <row r="218" ht="15.75" customHeight="1">
      <c r="A218" s="355">
        <f t="shared" ref="A218:B218" si="175">A179</f>
        <v>16</v>
      </c>
      <c r="B218" s="356">
        <f t="shared" si="175"/>
        <v>44212</v>
      </c>
      <c r="C218" s="334" t="str">
        <f t="shared" si="158"/>
        <v/>
      </c>
      <c r="D218" s="379"/>
      <c r="E218" s="358"/>
      <c r="F218" s="358"/>
      <c r="G218" s="357"/>
      <c r="H218" s="337">
        <f t="shared" si="159"/>
        <v>1</v>
      </c>
      <c r="I218" s="337">
        <f>'pendapatan '!F254</f>
        <v>1</v>
      </c>
      <c r="J218" s="336">
        <v>1.0</v>
      </c>
      <c r="K218" s="337">
        <v>3.0</v>
      </c>
      <c r="L218" s="337">
        <f t="shared" si="160"/>
        <v>12</v>
      </c>
      <c r="M218" s="337">
        <f>'pendapatan '!H254</f>
        <v>24</v>
      </c>
      <c r="N218" s="336">
        <v>66.0</v>
      </c>
      <c r="O218" s="337">
        <v>65.0</v>
      </c>
      <c r="P218" s="337">
        <f t="shared" si="161"/>
        <v>7.333333333</v>
      </c>
      <c r="Q218" s="337">
        <f>'pendapatan '!J254</f>
        <v>22</v>
      </c>
      <c r="R218" s="336">
        <v>55.0</v>
      </c>
      <c r="S218" s="337">
        <v>53.0</v>
      </c>
      <c r="T218" s="84"/>
    </row>
    <row r="219" ht="15.75" customHeight="1">
      <c r="A219" s="355">
        <f t="shared" ref="A219:B219" si="176">A180</f>
        <v>17</v>
      </c>
      <c r="B219" s="356">
        <f t="shared" si="176"/>
        <v>44213</v>
      </c>
      <c r="C219" s="334" t="str">
        <f t="shared" si="158"/>
        <v/>
      </c>
      <c r="D219" s="379"/>
      <c r="E219" s="358"/>
      <c r="F219" s="358"/>
      <c r="G219" s="357"/>
      <c r="H219" s="337">
        <f t="shared" si="159"/>
        <v>1</v>
      </c>
      <c r="I219" s="337">
        <f>'pendapatan '!F255</f>
        <v>1</v>
      </c>
      <c r="J219" s="336">
        <v>3.0</v>
      </c>
      <c r="K219" s="337">
        <v>2.0</v>
      </c>
      <c r="L219" s="337">
        <f t="shared" si="160"/>
        <v>12</v>
      </c>
      <c r="M219" s="337">
        <f>'pendapatan '!H255</f>
        <v>24</v>
      </c>
      <c r="N219" s="336">
        <v>74.0</v>
      </c>
      <c r="O219" s="337">
        <v>74.0</v>
      </c>
      <c r="P219" s="337">
        <f t="shared" si="161"/>
        <v>7.666666667</v>
      </c>
      <c r="Q219" s="337">
        <f>'pendapatan '!J255</f>
        <v>23</v>
      </c>
      <c r="R219" s="336">
        <v>76.0</v>
      </c>
      <c r="S219" s="337">
        <v>75.0</v>
      </c>
      <c r="T219" s="84"/>
    </row>
    <row r="220" ht="15.75" customHeight="1">
      <c r="A220" s="355">
        <f t="shared" ref="A220:B220" si="177">A181</f>
        <v>18</v>
      </c>
      <c r="B220" s="356">
        <f t="shared" si="177"/>
        <v>44214</v>
      </c>
      <c r="C220" s="334" t="str">
        <f t="shared" si="158"/>
        <v>#REF!</v>
      </c>
      <c r="D220" s="379"/>
      <c r="E220" s="358"/>
      <c r="F220" s="358"/>
      <c r="G220" s="357"/>
      <c r="H220" s="337">
        <f t="shared" si="159"/>
        <v>2</v>
      </c>
      <c r="I220" s="337">
        <f>'pendapatan '!F256</f>
        <v>2</v>
      </c>
      <c r="J220" s="336">
        <v>4.0</v>
      </c>
      <c r="K220" s="337">
        <v>6.0</v>
      </c>
      <c r="L220" s="337">
        <f t="shared" si="160"/>
        <v>13</v>
      </c>
      <c r="M220" s="337">
        <f>'pendapatan '!H256</f>
        <v>26</v>
      </c>
      <c r="N220" s="336">
        <v>80.0</v>
      </c>
      <c r="O220" s="337">
        <v>84.0</v>
      </c>
      <c r="P220" s="337">
        <f t="shared" si="161"/>
        <v>7.666666667</v>
      </c>
      <c r="Q220" s="337">
        <f>'pendapatan '!J256</f>
        <v>23</v>
      </c>
      <c r="R220" s="336">
        <v>67.0</v>
      </c>
      <c r="S220" s="337">
        <v>67.0</v>
      </c>
      <c r="T220" s="84"/>
    </row>
    <row r="221" ht="15.75" customHeight="1">
      <c r="A221" s="355">
        <f t="shared" ref="A221:B221" si="178">A182</f>
        <v>19</v>
      </c>
      <c r="B221" s="356">
        <f t="shared" si="178"/>
        <v>44215</v>
      </c>
      <c r="C221" s="334" t="str">
        <f t="shared" si="158"/>
        <v>#REF!</v>
      </c>
      <c r="D221" s="379"/>
      <c r="E221" s="358"/>
      <c r="F221" s="358"/>
      <c r="G221" s="357"/>
      <c r="H221" s="337">
        <f t="shared" si="159"/>
        <v>2</v>
      </c>
      <c r="I221" s="337">
        <f>'pendapatan '!F257</f>
        <v>2</v>
      </c>
      <c r="J221" s="336">
        <v>5.0</v>
      </c>
      <c r="K221" s="337">
        <v>5.0</v>
      </c>
      <c r="L221" s="337">
        <f t="shared" si="160"/>
        <v>12</v>
      </c>
      <c r="M221" s="337">
        <f>'pendapatan '!H257</f>
        <v>24</v>
      </c>
      <c r="N221" s="336">
        <v>74.0</v>
      </c>
      <c r="O221" s="337">
        <v>76.0</v>
      </c>
      <c r="P221" s="337">
        <f t="shared" si="161"/>
        <v>6.333333333</v>
      </c>
      <c r="Q221" s="337">
        <f>'pendapatan '!J257</f>
        <v>19</v>
      </c>
      <c r="R221" s="336">
        <v>67.0</v>
      </c>
      <c r="S221" s="337">
        <v>65.0</v>
      </c>
      <c r="T221" s="84"/>
    </row>
    <row r="222" ht="15.75" customHeight="1">
      <c r="A222" s="355">
        <f t="shared" ref="A222:B222" si="179">A183</f>
        <v>20</v>
      </c>
      <c r="B222" s="356">
        <f t="shared" si="179"/>
        <v>44216</v>
      </c>
      <c r="C222" s="334" t="str">
        <f t="shared" si="158"/>
        <v>#REF!</v>
      </c>
      <c r="D222" s="379"/>
      <c r="E222" s="358"/>
      <c r="F222" s="358"/>
      <c r="G222" s="357"/>
      <c r="H222" s="337">
        <f t="shared" si="159"/>
        <v>1</v>
      </c>
      <c r="I222" s="337">
        <f>'pendapatan '!F258</f>
        <v>1</v>
      </c>
      <c r="J222" s="336">
        <v>3.0</v>
      </c>
      <c r="K222" s="337">
        <v>3.0</v>
      </c>
      <c r="L222" s="337">
        <f t="shared" si="160"/>
        <v>12</v>
      </c>
      <c r="M222" s="337">
        <f>'pendapatan '!H258</f>
        <v>24</v>
      </c>
      <c r="N222" s="336">
        <v>76.0</v>
      </c>
      <c r="O222" s="337">
        <v>74.0</v>
      </c>
      <c r="P222" s="337">
        <f t="shared" si="161"/>
        <v>8</v>
      </c>
      <c r="Q222" s="337">
        <f>'pendapatan '!J258</f>
        <v>24</v>
      </c>
      <c r="R222" s="336">
        <v>80.0</v>
      </c>
      <c r="S222" s="337">
        <v>77.0</v>
      </c>
      <c r="T222" s="84"/>
    </row>
    <row r="223" ht="15.75" customHeight="1">
      <c r="A223" s="355">
        <f t="shared" ref="A223:B223" si="180">A184</f>
        <v>21</v>
      </c>
      <c r="B223" s="356">
        <f t="shared" si="180"/>
        <v>44217</v>
      </c>
      <c r="C223" s="334" t="str">
        <f t="shared" si="158"/>
        <v>#REF!</v>
      </c>
      <c r="D223" s="379"/>
      <c r="E223" s="358"/>
      <c r="F223" s="358"/>
      <c r="G223" s="357"/>
      <c r="H223" s="337">
        <f t="shared" si="159"/>
        <v>2</v>
      </c>
      <c r="I223" s="337">
        <f>'pendapatan '!F259</f>
        <v>2</v>
      </c>
      <c r="J223" s="336">
        <v>4.0</v>
      </c>
      <c r="K223" s="337">
        <v>5.0</v>
      </c>
      <c r="L223" s="337">
        <f t="shared" si="160"/>
        <v>12</v>
      </c>
      <c r="M223" s="337">
        <f>'pendapatan '!H259</f>
        <v>24</v>
      </c>
      <c r="N223" s="336">
        <v>76.0</v>
      </c>
      <c r="O223" s="337">
        <v>71.0</v>
      </c>
      <c r="P223" s="337">
        <f t="shared" si="161"/>
        <v>8</v>
      </c>
      <c r="Q223" s="337">
        <f>'pendapatan '!J259</f>
        <v>24</v>
      </c>
      <c r="R223" s="336">
        <v>79.0</v>
      </c>
      <c r="S223" s="337">
        <v>78.0</v>
      </c>
      <c r="T223" s="84"/>
    </row>
    <row r="224" ht="15.75" customHeight="1">
      <c r="A224" s="355">
        <f t="shared" ref="A224:B224" si="181">A185</f>
        <v>22</v>
      </c>
      <c r="B224" s="356">
        <f t="shared" si="181"/>
        <v>44218</v>
      </c>
      <c r="C224" s="334" t="str">
        <f t="shared" si="158"/>
        <v>#REF!</v>
      </c>
      <c r="D224" s="379"/>
      <c r="E224" s="358"/>
      <c r="F224" s="358"/>
      <c r="G224" s="357"/>
      <c r="H224" s="337">
        <f t="shared" si="159"/>
        <v>1</v>
      </c>
      <c r="I224" s="337">
        <f>'pendapatan '!F260</f>
        <v>1</v>
      </c>
      <c r="J224" s="336">
        <v>1.0</v>
      </c>
      <c r="K224" s="337">
        <v>3.0</v>
      </c>
      <c r="L224" s="337">
        <f t="shared" si="160"/>
        <v>10.5</v>
      </c>
      <c r="M224" s="337">
        <f>'pendapatan '!H260</f>
        <v>21</v>
      </c>
      <c r="N224" s="336">
        <v>59.0</v>
      </c>
      <c r="O224" s="337">
        <v>69.0</v>
      </c>
      <c r="P224" s="337">
        <f t="shared" si="161"/>
        <v>6.333333333</v>
      </c>
      <c r="Q224" s="337">
        <f>'pendapatan '!J260</f>
        <v>19</v>
      </c>
      <c r="R224" s="336">
        <v>48.0</v>
      </c>
      <c r="S224" s="337">
        <v>50.0</v>
      </c>
      <c r="T224" s="84"/>
    </row>
    <row r="225" ht="15.75" customHeight="1">
      <c r="A225" s="355">
        <f t="shared" ref="A225:B225" si="182">A186</f>
        <v>23</v>
      </c>
      <c r="B225" s="356">
        <f t="shared" si="182"/>
        <v>44219</v>
      </c>
      <c r="C225" s="334" t="str">
        <f t="shared" si="158"/>
        <v>#REF!</v>
      </c>
      <c r="D225" s="379"/>
      <c r="E225" s="358"/>
      <c r="F225" s="358"/>
      <c r="G225" s="357"/>
      <c r="H225" s="337">
        <f t="shared" si="159"/>
        <v>2</v>
      </c>
      <c r="I225" s="337">
        <f>'pendapatan '!F261</f>
        <v>2</v>
      </c>
      <c r="J225" s="336">
        <v>3.0</v>
      </c>
      <c r="K225" s="337">
        <v>7.0</v>
      </c>
      <c r="L225" s="337">
        <f t="shared" si="160"/>
        <v>12.5</v>
      </c>
      <c r="M225" s="337">
        <f>'pendapatan '!H261</f>
        <v>25</v>
      </c>
      <c r="N225" s="336">
        <v>69.0</v>
      </c>
      <c r="O225" s="337">
        <v>68.0</v>
      </c>
      <c r="P225" s="337">
        <f t="shared" si="161"/>
        <v>7.333333333</v>
      </c>
      <c r="Q225" s="337">
        <f>'pendapatan '!J261</f>
        <v>22</v>
      </c>
      <c r="R225" s="336">
        <v>52.0</v>
      </c>
      <c r="S225" s="337">
        <v>54.0</v>
      </c>
      <c r="T225" s="84"/>
    </row>
    <row r="226" ht="15.75" customHeight="1">
      <c r="A226" s="355">
        <f t="shared" ref="A226:B226" si="183">A187</f>
        <v>24</v>
      </c>
      <c r="B226" s="356">
        <f t="shared" si="183"/>
        <v>44220</v>
      </c>
      <c r="C226" s="334" t="str">
        <f t="shared" si="158"/>
        <v/>
      </c>
      <c r="D226" s="379"/>
      <c r="E226" s="358"/>
      <c r="F226" s="358"/>
      <c r="G226" s="357"/>
      <c r="H226" s="337">
        <f t="shared" si="159"/>
        <v>2</v>
      </c>
      <c r="I226" s="337">
        <f>'pendapatan '!F262</f>
        <v>2</v>
      </c>
      <c r="J226" s="336">
        <v>5.0</v>
      </c>
      <c r="K226" s="337">
        <v>4.0</v>
      </c>
      <c r="L226" s="337">
        <f t="shared" si="160"/>
        <v>12</v>
      </c>
      <c r="M226" s="337">
        <f>'pendapatan '!H262</f>
        <v>24</v>
      </c>
      <c r="N226" s="336">
        <v>72.0</v>
      </c>
      <c r="O226" s="337">
        <v>73.0</v>
      </c>
      <c r="P226" s="337">
        <f t="shared" si="161"/>
        <v>8</v>
      </c>
      <c r="Q226" s="337">
        <f>'pendapatan '!J262</f>
        <v>24</v>
      </c>
      <c r="R226" s="336">
        <v>74.0</v>
      </c>
      <c r="S226" s="337">
        <v>74.0</v>
      </c>
      <c r="T226" s="84"/>
    </row>
    <row r="227" ht="15.75" customHeight="1">
      <c r="A227" s="355">
        <f t="shared" ref="A227:B227" si="184">A188</f>
        <v>25</v>
      </c>
      <c r="B227" s="356">
        <f t="shared" si="184"/>
        <v>44221</v>
      </c>
      <c r="C227" s="334" t="str">
        <f t="shared" si="158"/>
        <v/>
      </c>
      <c r="D227" s="379"/>
      <c r="E227" s="358"/>
      <c r="F227" s="358"/>
      <c r="G227" s="357"/>
      <c r="H227" s="337">
        <f t="shared" si="159"/>
        <v>1</v>
      </c>
      <c r="I227" s="337">
        <f>'pendapatan '!F263</f>
        <v>1</v>
      </c>
      <c r="J227" s="336">
        <v>2.0</v>
      </c>
      <c r="K227" s="337">
        <v>3.0</v>
      </c>
      <c r="L227" s="337">
        <f t="shared" si="160"/>
        <v>12</v>
      </c>
      <c r="M227" s="337">
        <f>'pendapatan '!H263</f>
        <v>24</v>
      </c>
      <c r="N227" s="336">
        <v>74.0</v>
      </c>
      <c r="O227" s="337">
        <v>73.0</v>
      </c>
      <c r="P227" s="337">
        <f t="shared" si="161"/>
        <v>8.333333333</v>
      </c>
      <c r="Q227" s="337">
        <f>'pendapatan '!J263</f>
        <v>25</v>
      </c>
      <c r="R227" s="336">
        <v>78.0</v>
      </c>
      <c r="S227" s="337">
        <v>79.0</v>
      </c>
      <c r="T227" s="84"/>
    </row>
    <row r="228" ht="15.75" customHeight="1">
      <c r="A228" s="355">
        <f t="shared" ref="A228:B228" si="185">A189</f>
        <v>26</v>
      </c>
      <c r="B228" s="356">
        <f t="shared" si="185"/>
        <v>44222</v>
      </c>
      <c r="C228" s="334" t="str">
        <f t="shared" ref="C228:C233" si="187">#REF!</f>
        <v>#REF!</v>
      </c>
      <c r="D228" s="379"/>
      <c r="E228" s="358"/>
      <c r="F228" s="358"/>
      <c r="G228" s="357"/>
      <c r="H228" s="337">
        <f t="shared" si="159"/>
        <v>2</v>
      </c>
      <c r="I228" s="337">
        <f>'pendapatan '!F264</f>
        <v>2</v>
      </c>
      <c r="J228" s="336">
        <v>5.0</v>
      </c>
      <c r="K228" s="337">
        <v>5.0</v>
      </c>
      <c r="L228" s="337">
        <f t="shared" si="160"/>
        <v>12.5</v>
      </c>
      <c r="M228" s="337">
        <f>'pendapatan '!H264</f>
        <v>25</v>
      </c>
      <c r="N228" s="336">
        <v>74.0</v>
      </c>
      <c r="O228" s="337">
        <v>74.0</v>
      </c>
      <c r="P228" s="337">
        <f t="shared" si="161"/>
        <v>8</v>
      </c>
      <c r="Q228" s="337">
        <f>'pendapatan '!J264</f>
        <v>24</v>
      </c>
      <c r="R228" s="336">
        <v>76.0</v>
      </c>
      <c r="S228" s="337">
        <v>76.0</v>
      </c>
      <c r="T228" s="84"/>
    </row>
    <row r="229" ht="15.75" customHeight="1">
      <c r="A229" s="355">
        <f t="shared" ref="A229:B229" si="186">A190</f>
        <v>27</v>
      </c>
      <c r="B229" s="356">
        <f t="shared" si="186"/>
        <v>44223</v>
      </c>
      <c r="C229" s="334" t="str">
        <f t="shared" si="187"/>
        <v>#REF!</v>
      </c>
      <c r="D229" s="379"/>
      <c r="E229" s="358"/>
      <c r="F229" s="358"/>
      <c r="G229" s="357"/>
      <c r="H229" s="337">
        <f t="shared" si="159"/>
        <v>1</v>
      </c>
      <c r="I229" s="337">
        <f>'pendapatan '!F265</f>
        <v>1</v>
      </c>
      <c r="J229" s="336">
        <v>2.0</v>
      </c>
      <c r="K229" s="337">
        <v>1.0</v>
      </c>
      <c r="L229" s="337">
        <f t="shared" si="160"/>
        <v>12</v>
      </c>
      <c r="M229" s="337">
        <f>'pendapatan '!H265</f>
        <v>24</v>
      </c>
      <c r="N229" s="336">
        <v>75.0</v>
      </c>
      <c r="O229" s="337">
        <v>71.0</v>
      </c>
      <c r="P229" s="337">
        <f t="shared" si="161"/>
        <v>7.666666667</v>
      </c>
      <c r="Q229" s="337">
        <f>'pendapatan '!J265</f>
        <v>23</v>
      </c>
      <c r="R229" s="336">
        <v>71.0</v>
      </c>
      <c r="S229" s="337">
        <v>79.0</v>
      </c>
      <c r="T229" s="84"/>
    </row>
    <row r="230" ht="15.75" customHeight="1">
      <c r="A230" s="355">
        <f t="shared" ref="A230:B230" si="188">A191</f>
        <v>28</v>
      </c>
      <c r="B230" s="356">
        <f t="shared" si="188"/>
        <v>44224</v>
      </c>
      <c r="C230" s="334" t="str">
        <f t="shared" si="187"/>
        <v>#REF!</v>
      </c>
      <c r="D230" s="379"/>
      <c r="E230" s="358"/>
      <c r="F230" s="358"/>
      <c r="G230" s="357"/>
      <c r="H230" s="337">
        <f t="shared" si="159"/>
        <v>1</v>
      </c>
      <c r="I230" s="337">
        <f>'pendapatan '!F266</f>
        <v>1</v>
      </c>
      <c r="J230" s="336">
        <v>2.0</v>
      </c>
      <c r="K230" s="337">
        <v>5.0</v>
      </c>
      <c r="L230" s="337">
        <f t="shared" si="160"/>
        <v>12.5</v>
      </c>
      <c r="M230" s="337">
        <f>'pendapatan '!H266</f>
        <v>25</v>
      </c>
      <c r="N230" s="336">
        <v>76.0</v>
      </c>
      <c r="O230" s="337">
        <v>77.0</v>
      </c>
      <c r="P230" s="337">
        <f t="shared" si="161"/>
        <v>7</v>
      </c>
      <c r="Q230" s="337">
        <f>'pendapatan '!J266</f>
        <v>21</v>
      </c>
      <c r="R230" s="336">
        <v>68.0</v>
      </c>
      <c r="S230" s="337">
        <v>67.0</v>
      </c>
      <c r="T230" s="84"/>
    </row>
    <row r="231" ht="15.75" customHeight="1">
      <c r="A231" s="355">
        <f t="shared" ref="A231:B231" si="189">A192</f>
        <v>29</v>
      </c>
      <c r="B231" s="356">
        <f t="shared" si="189"/>
        <v>44225</v>
      </c>
      <c r="C231" s="334" t="str">
        <f t="shared" si="187"/>
        <v>#REF!</v>
      </c>
      <c r="D231" s="379"/>
      <c r="E231" s="358"/>
      <c r="F231" s="358"/>
      <c r="G231" s="357"/>
      <c r="H231" s="337">
        <f t="shared" si="159"/>
        <v>1</v>
      </c>
      <c r="I231" s="337">
        <f>'pendapatan '!F267</f>
        <v>1</v>
      </c>
      <c r="J231" s="336">
        <v>3.0</v>
      </c>
      <c r="K231" s="337">
        <v>4.0</v>
      </c>
      <c r="L231" s="337">
        <f t="shared" si="160"/>
        <v>10</v>
      </c>
      <c r="M231" s="337">
        <f>'pendapatan '!H267</f>
        <v>20</v>
      </c>
      <c r="N231" s="336">
        <v>63.0</v>
      </c>
      <c r="O231" s="337">
        <v>64.0</v>
      </c>
      <c r="P231" s="337">
        <f t="shared" si="161"/>
        <v>7</v>
      </c>
      <c r="Q231" s="337">
        <f>'pendapatan '!J267</f>
        <v>21</v>
      </c>
      <c r="R231" s="336">
        <v>67.0</v>
      </c>
      <c r="S231" s="337">
        <v>65.0</v>
      </c>
      <c r="T231" s="84"/>
    </row>
    <row r="232" ht="15.75" customHeight="1">
      <c r="A232" s="355">
        <f t="shared" ref="A232:B232" si="190">A193</f>
        <v>30</v>
      </c>
      <c r="B232" s="356">
        <f t="shared" si="190"/>
        <v>44226</v>
      </c>
      <c r="C232" s="334" t="str">
        <f t="shared" si="187"/>
        <v>#REF!</v>
      </c>
      <c r="D232" s="379"/>
      <c r="E232" s="358"/>
      <c r="F232" s="358"/>
      <c r="G232" s="357"/>
      <c r="H232" s="337">
        <f t="shared" si="159"/>
        <v>1</v>
      </c>
      <c r="I232" s="337">
        <f>'pendapatan '!F268</f>
        <v>1</v>
      </c>
      <c r="J232" s="336">
        <v>2.0</v>
      </c>
      <c r="K232" s="337">
        <v>1.0</v>
      </c>
      <c r="L232" s="337">
        <f t="shared" si="160"/>
        <v>10.5</v>
      </c>
      <c r="M232" s="337">
        <f>'pendapatan '!H268</f>
        <v>21</v>
      </c>
      <c r="N232" s="336">
        <v>66.0</v>
      </c>
      <c r="O232" s="337">
        <v>67.0</v>
      </c>
      <c r="P232" s="337">
        <f t="shared" si="161"/>
        <v>6.333333333</v>
      </c>
      <c r="Q232" s="337">
        <f>'pendapatan '!J268</f>
        <v>19</v>
      </c>
      <c r="R232" s="336">
        <v>54.0</v>
      </c>
      <c r="S232" s="337">
        <v>57.0</v>
      </c>
      <c r="T232" s="84"/>
    </row>
    <row r="233" ht="15.75" customHeight="1">
      <c r="A233" s="355">
        <f t="shared" ref="A233:B233" si="191">A194</f>
        <v>31</v>
      </c>
      <c r="B233" s="356">
        <f t="shared" si="191"/>
        <v>44227</v>
      </c>
      <c r="C233" s="340" t="str">
        <f t="shared" si="187"/>
        <v>#REF!</v>
      </c>
      <c r="D233" s="380"/>
      <c r="E233" s="361"/>
      <c r="F233" s="361"/>
      <c r="G233" s="360"/>
      <c r="H233" s="337">
        <f>I233</f>
        <v>1</v>
      </c>
      <c r="I233" s="337">
        <f>'pendapatan '!F269</f>
        <v>1</v>
      </c>
      <c r="J233" s="336">
        <v>2.0</v>
      </c>
      <c r="K233" s="337">
        <v>2.0</v>
      </c>
      <c r="L233" s="337">
        <f t="shared" si="160"/>
        <v>10</v>
      </c>
      <c r="M233" s="337">
        <f>'pendapatan '!H269</f>
        <v>20</v>
      </c>
      <c r="N233" s="336">
        <v>63.0</v>
      </c>
      <c r="O233" s="337">
        <v>62.0</v>
      </c>
      <c r="P233" s="337">
        <f t="shared" si="161"/>
        <v>6.333333333</v>
      </c>
      <c r="Q233" s="337">
        <f>'pendapatan '!J269</f>
        <v>19</v>
      </c>
      <c r="R233" s="341">
        <v>60.0</v>
      </c>
      <c r="S233" s="359">
        <v>58.0</v>
      </c>
      <c r="T233" s="84"/>
    </row>
    <row r="234" ht="15.75" customHeight="1">
      <c r="A234" s="345" t="s">
        <v>15</v>
      </c>
      <c r="B234" s="144"/>
      <c r="C234" s="346"/>
      <c r="D234" s="381">
        <f t="shared" ref="D234:S234" si="192">SUM(D203:D233)</f>
        <v>0</v>
      </c>
      <c r="E234" s="381">
        <f t="shared" si="192"/>
        <v>0</v>
      </c>
      <c r="F234" s="381">
        <f t="shared" si="192"/>
        <v>0</v>
      </c>
      <c r="G234" s="381">
        <f t="shared" si="192"/>
        <v>0</v>
      </c>
      <c r="H234" s="366">
        <f t="shared" si="192"/>
        <v>39</v>
      </c>
      <c r="I234" s="366">
        <f t="shared" si="192"/>
        <v>39</v>
      </c>
      <c r="J234" s="366">
        <f t="shared" si="192"/>
        <v>86</v>
      </c>
      <c r="K234" s="366">
        <f t="shared" si="192"/>
        <v>104</v>
      </c>
      <c r="L234" s="366">
        <f t="shared" si="192"/>
        <v>362</v>
      </c>
      <c r="M234" s="366">
        <f t="shared" si="192"/>
        <v>724</v>
      </c>
      <c r="N234" s="366">
        <f t="shared" si="192"/>
        <v>2227</v>
      </c>
      <c r="O234" s="366">
        <f t="shared" si="192"/>
        <v>2251</v>
      </c>
      <c r="P234" s="366">
        <f t="shared" si="192"/>
        <v>232.6666667</v>
      </c>
      <c r="Q234" s="366">
        <f t="shared" si="192"/>
        <v>698</v>
      </c>
      <c r="R234" s="366">
        <f t="shared" si="192"/>
        <v>2221</v>
      </c>
      <c r="S234" s="366">
        <f t="shared" si="192"/>
        <v>2210</v>
      </c>
      <c r="T234" s="84"/>
    </row>
    <row r="235" ht="15.75" customHeight="1">
      <c r="A235" s="36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</row>
    <row r="236" ht="15.75" customHeight="1">
      <c r="A236" s="1" t="s">
        <v>66</v>
      </c>
    </row>
    <row r="237" ht="15.75" customHeight="1">
      <c r="A237" s="1" t="s">
        <v>30</v>
      </c>
    </row>
    <row r="238" ht="15.75" customHeight="1">
      <c r="A238" s="1" t="s">
        <v>73</v>
      </c>
    </row>
    <row r="239" ht="15.75" customHeight="1">
      <c r="A239" s="315" t="s">
        <v>3</v>
      </c>
      <c r="B239" s="316" t="s">
        <v>4</v>
      </c>
      <c r="C239" s="316" t="s">
        <v>5</v>
      </c>
      <c r="D239" s="317" t="s">
        <v>6</v>
      </c>
      <c r="E239" s="13"/>
      <c r="F239" s="13"/>
      <c r="G239" s="14"/>
      <c r="H239" s="317" t="s">
        <v>7</v>
      </c>
      <c r="I239" s="13"/>
      <c r="J239" s="13"/>
      <c r="K239" s="14"/>
      <c r="L239" s="317" t="s">
        <v>8</v>
      </c>
      <c r="M239" s="13"/>
      <c r="N239" s="13"/>
      <c r="O239" s="14"/>
      <c r="P239" s="317" t="s">
        <v>9</v>
      </c>
      <c r="Q239" s="13"/>
      <c r="R239" s="13"/>
      <c r="S239" s="14"/>
      <c r="T239" s="84"/>
    </row>
    <row r="240" ht="15.75" customHeight="1">
      <c r="A240" s="318"/>
      <c r="B240" s="279"/>
      <c r="C240" s="279"/>
      <c r="D240" s="319" t="s">
        <v>67</v>
      </c>
      <c r="E240" s="319" t="s">
        <v>68</v>
      </c>
      <c r="F240" s="320" t="s">
        <v>69</v>
      </c>
      <c r="G240" s="21"/>
      <c r="H240" s="319" t="s">
        <v>67</v>
      </c>
      <c r="I240" s="319" t="s">
        <v>68</v>
      </c>
      <c r="J240" s="320" t="s">
        <v>69</v>
      </c>
      <c r="K240" s="21"/>
      <c r="L240" s="319" t="s">
        <v>67</v>
      </c>
      <c r="M240" s="319" t="s">
        <v>68</v>
      </c>
      <c r="N240" s="320" t="s">
        <v>69</v>
      </c>
      <c r="O240" s="21"/>
      <c r="P240" s="319" t="s">
        <v>67</v>
      </c>
      <c r="Q240" s="319" t="s">
        <v>68</v>
      </c>
      <c r="R240" s="320" t="s">
        <v>69</v>
      </c>
      <c r="S240" s="21"/>
      <c r="T240" s="84"/>
    </row>
    <row r="241" ht="15.75" customHeight="1">
      <c r="A241" s="321"/>
      <c r="B241" s="322"/>
      <c r="C241" s="322"/>
      <c r="D241" s="322"/>
      <c r="E241" s="322"/>
      <c r="F241" s="324" t="s">
        <v>70</v>
      </c>
      <c r="G241" s="324" t="s">
        <v>71</v>
      </c>
      <c r="H241" s="322"/>
      <c r="I241" s="322"/>
      <c r="J241" s="324" t="s">
        <v>70</v>
      </c>
      <c r="K241" s="324" t="s">
        <v>71</v>
      </c>
      <c r="L241" s="322"/>
      <c r="M241" s="322"/>
      <c r="N241" s="324" t="s">
        <v>70</v>
      </c>
      <c r="O241" s="324" t="s">
        <v>71</v>
      </c>
      <c r="P241" s="322"/>
      <c r="Q241" s="322"/>
      <c r="R241" s="324" t="s">
        <v>70</v>
      </c>
      <c r="S241" s="324" t="s">
        <v>71</v>
      </c>
      <c r="T241" s="84"/>
    </row>
    <row r="242" ht="15.75" customHeight="1">
      <c r="A242" s="352">
        <f t="shared" ref="A242:B242" si="193">A203</f>
        <v>1</v>
      </c>
      <c r="B242" s="33">
        <f t="shared" si="193"/>
        <v>44197</v>
      </c>
      <c r="C242" s="327" t="str">
        <f t="shared" ref="C242:C266" si="195">C211</f>
        <v/>
      </c>
      <c r="D242" s="363"/>
      <c r="E242" s="333"/>
      <c r="F242" s="333"/>
      <c r="G242" s="332"/>
      <c r="H242" s="329">
        <f t="shared" ref="H242:H272" si="196">I242</f>
        <v>6</v>
      </c>
      <c r="I242" s="331">
        <f>'pendapatan '!F285</f>
        <v>6</v>
      </c>
      <c r="J242" s="329">
        <v>7.0</v>
      </c>
      <c r="K242" s="331">
        <v>5.0</v>
      </c>
      <c r="L242" s="332"/>
      <c r="M242" s="333"/>
      <c r="N242" s="333"/>
      <c r="O242" s="332"/>
      <c r="P242" s="329">
        <f t="shared" ref="P242:P272" si="197">Q242/2</f>
        <v>6</v>
      </c>
      <c r="Q242" s="331">
        <f>'pendapatan '!J285</f>
        <v>12</v>
      </c>
      <c r="R242" s="329">
        <v>31.0</v>
      </c>
      <c r="S242" s="331">
        <v>42.0</v>
      </c>
      <c r="T242" s="84"/>
    </row>
    <row r="243" ht="15.75" customHeight="1">
      <c r="A243" s="355">
        <f t="shared" ref="A243:B243" si="194">A204</f>
        <v>2</v>
      </c>
      <c r="B243" s="356">
        <f t="shared" si="194"/>
        <v>44198</v>
      </c>
      <c r="C243" s="334" t="str">
        <f t="shared" si="195"/>
        <v/>
      </c>
      <c r="D243" s="364"/>
      <c r="E243" s="339"/>
      <c r="F243" s="339"/>
      <c r="G243" s="338"/>
      <c r="H243" s="336">
        <f t="shared" si="196"/>
        <v>5</v>
      </c>
      <c r="I243" s="337">
        <f>'pendapatan '!F286</f>
        <v>5</v>
      </c>
      <c r="J243" s="336">
        <v>5.0</v>
      </c>
      <c r="K243" s="337">
        <v>6.0</v>
      </c>
      <c r="L243" s="338"/>
      <c r="M243" s="339"/>
      <c r="N243" s="339"/>
      <c r="O243" s="338"/>
      <c r="P243" s="336">
        <f t="shared" si="197"/>
        <v>9</v>
      </c>
      <c r="Q243" s="337">
        <f>'pendapatan '!J286</f>
        <v>18</v>
      </c>
      <c r="R243" s="336">
        <v>43.0</v>
      </c>
      <c r="S243" s="337">
        <v>58.0</v>
      </c>
      <c r="T243" s="84"/>
    </row>
    <row r="244" ht="15.75" customHeight="1">
      <c r="A244" s="355">
        <f t="shared" ref="A244:B244" si="198">A205</f>
        <v>3</v>
      </c>
      <c r="B244" s="356">
        <f t="shared" si="198"/>
        <v>44199</v>
      </c>
      <c r="C244" s="334" t="str">
        <f t="shared" si="195"/>
        <v>#REF!</v>
      </c>
      <c r="D244" s="364"/>
      <c r="E244" s="339"/>
      <c r="F244" s="339"/>
      <c r="G244" s="338"/>
      <c r="H244" s="336">
        <f t="shared" si="196"/>
        <v>6</v>
      </c>
      <c r="I244" s="337">
        <f>'pendapatan '!F287</f>
        <v>6</v>
      </c>
      <c r="J244" s="336">
        <v>6.0</v>
      </c>
      <c r="K244" s="337">
        <v>5.0</v>
      </c>
      <c r="L244" s="338"/>
      <c r="M244" s="339"/>
      <c r="N244" s="339"/>
      <c r="O244" s="338"/>
      <c r="P244" s="336">
        <f t="shared" si="197"/>
        <v>10</v>
      </c>
      <c r="Q244" s="337">
        <f>'pendapatan '!J287</f>
        <v>20</v>
      </c>
      <c r="R244" s="336">
        <v>47.0</v>
      </c>
      <c r="S244" s="337">
        <v>61.0</v>
      </c>
      <c r="T244" s="84"/>
    </row>
    <row r="245" ht="15.75" customHeight="1">
      <c r="A245" s="355">
        <f t="shared" ref="A245:B245" si="199">A206</f>
        <v>4</v>
      </c>
      <c r="B245" s="356">
        <f t="shared" si="199"/>
        <v>44200</v>
      </c>
      <c r="C245" s="334" t="str">
        <f t="shared" si="195"/>
        <v>#REF!</v>
      </c>
      <c r="D245" s="364"/>
      <c r="E245" s="339"/>
      <c r="F245" s="339"/>
      <c r="G245" s="338"/>
      <c r="H245" s="336">
        <f t="shared" si="196"/>
        <v>8</v>
      </c>
      <c r="I245" s="337">
        <f>'pendapatan '!F288</f>
        <v>8</v>
      </c>
      <c r="J245" s="336">
        <v>11.0</v>
      </c>
      <c r="K245" s="337">
        <v>7.0</v>
      </c>
      <c r="L245" s="338"/>
      <c r="M245" s="339"/>
      <c r="N245" s="339"/>
      <c r="O245" s="338"/>
      <c r="P245" s="336">
        <f t="shared" si="197"/>
        <v>11</v>
      </c>
      <c r="Q245" s="337">
        <f>'pendapatan '!J288</f>
        <v>22</v>
      </c>
      <c r="R245" s="336">
        <v>51.0</v>
      </c>
      <c r="S245" s="337">
        <v>67.0</v>
      </c>
      <c r="T245" s="84"/>
    </row>
    <row r="246" ht="15.75" customHeight="1">
      <c r="A246" s="355">
        <f t="shared" ref="A246:B246" si="200">A207</f>
        <v>5</v>
      </c>
      <c r="B246" s="356">
        <f t="shared" si="200"/>
        <v>44201</v>
      </c>
      <c r="C246" s="334" t="str">
        <f t="shared" si="195"/>
        <v>#REF!</v>
      </c>
      <c r="D246" s="364"/>
      <c r="E246" s="339"/>
      <c r="F246" s="339"/>
      <c r="G246" s="338"/>
      <c r="H246" s="336">
        <f t="shared" si="196"/>
        <v>6</v>
      </c>
      <c r="I246" s="337">
        <f>'pendapatan '!F289</f>
        <v>6</v>
      </c>
      <c r="J246" s="336">
        <v>6.0</v>
      </c>
      <c r="K246" s="337">
        <v>9.0</v>
      </c>
      <c r="L246" s="338"/>
      <c r="M246" s="339"/>
      <c r="N246" s="339"/>
      <c r="O246" s="338"/>
      <c r="P246" s="336">
        <f t="shared" si="197"/>
        <v>11</v>
      </c>
      <c r="Q246" s="337">
        <f>'pendapatan '!J289</f>
        <v>22</v>
      </c>
      <c r="R246" s="336">
        <v>49.0</v>
      </c>
      <c r="S246" s="337">
        <v>64.0</v>
      </c>
      <c r="T246" s="84"/>
    </row>
    <row r="247" ht="15.75" customHeight="1">
      <c r="A247" s="355">
        <f t="shared" ref="A247:B247" si="201">A208</f>
        <v>6</v>
      </c>
      <c r="B247" s="356">
        <f t="shared" si="201"/>
        <v>44202</v>
      </c>
      <c r="C247" s="334" t="str">
        <f t="shared" si="195"/>
        <v>#REF!</v>
      </c>
      <c r="D247" s="364"/>
      <c r="E247" s="339"/>
      <c r="F247" s="339"/>
      <c r="G247" s="338"/>
      <c r="H247" s="336">
        <f t="shared" si="196"/>
        <v>7</v>
      </c>
      <c r="I247" s="337">
        <f>'pendapatan '!F290</f>
        <v>7</v>
      </c>
      <c r="J247" s="336">
        <v>12.0</v>
      </c>
      <c r="K247" s="337">
        <v>7.0</v>
      </c>
      <c r="L247" s="338"/>
      <c r="M247" s="339"/>
      <c r="N247" s="339"/>
      <c r="O247" s="338"/>
      <c r="P247" s="336">
        <f t="shared" si="197"/>
        <v>12</v>
      </c>
      <c r="Q247" s="337">
        <f>'pendapatan '!J290</f>
        <v>24</v>
      </c>
      <c r="R247" s="336">
        <v>52.0</v>
      </c>
      <c r="S247" s="337">
        <v>66.0</v>
      </c>
      <c r="T247" s="84"/>
    </row>
    <row r="248" ht="15.75" customHeight="1">
      <c r="A248" s="355">
        <f t="shared" ref="A248:B248" si="202">A209</f>
        <v>7</v>
      </c>
      <c r="B248" s="356">
        <f t="shared" si="202"/>
        <v>44203</v>
      </c>
      <c r="C248" s="334" t="str">
        <f t="shared" si="195"/>
        <v>#REF!</v>
      </c>
      <c r="D248" s="364"/>
      <c r="E248" s="339"/>
      <c r="F248" s="339"/>
      <c r="G248" s="338"/>
      <c r="H248" s="336">
        <f t="shared" si="196"/>
        <v>7</v>
      </c>
      <c r="I248" s="337">
        <f>'pendapatan '!F291</f>
        <v>7</v>
      </c>
      <c r="J248" s="336">
        <v>10.0</v>
      </c>
      <c r="K248" s="337">
        <v>6.0</v>
      </c>
      <c r="L248" s="338"/>
      <c r="M248" s="339"/>
      <c r="N248" s="339"/>
      <c r="O248" s="338"/>
      <c r="P248" s="336">
        <f t="shared" si="197"/>
        <v>12</v>
      </c>
      <c r="Q248" s="337">
        <f>'pendapatan '!J291</f>
        <v>24</v>
      </c>
      <c r="R248" s="336">
        <v>55.0</v>
      </c>
      <c r="S248" s="337">
        <v>69.0</v>
      </c>
      <c r="T248" s="84"/>
    </row>
    <row r="249" ht="15.75" customHeight="1">
      <c r="A249" s="355">
        <f t="shared" ref="A249:B249" si="203">A210</f>
        <v>8</v>
      </c>
      <c r="B249" s="356">
        <f t="shared" si="203"/>
        <v>44204</v>
      </c>
      <c r="C249" s="334" t="str">
        <f t="shared" si="195"/>
        <v/>
      </c>
      <c r="D249" s="364"/>
      <c r="E249" s="339"/>
      <c r="F249" s="339"/>
      <c r="G249" s="338"/>
      <c r="H249" s="336">
        <f t="shared" si="196"/>
        <v>6</v>
      </c>
      <c r="I249" s="337">
        <f>'pendapatan '!F292</f>
        <v>6</v>
      </c>
      <c r="J249" s="336">
        <v>7.0</v>
      </c>
      <c r="K249" s="337">
        <v>4.0</v>
      </c>
      <c r="L249" s="338"/>
      <c r="M249" s="339"/>
      <c r="N249" s="339"/>
      <c r="O249" s="338"/>
      <c r="P249" s="336">
        <f t="shared" si="197"/>
        <v>10</v>
      </c>
      <c r="Q249" s="337">
        <f>'pendapatan '!J292</f>
        <v>20</v>
      </c>
      <c r="R249" s="336">
        <v>48.0</v>
      </c>
      <c r="S249" s="337">
        <v>58.0</v>
      </c>
      <c r="T249" s="84"/>
    </row>
    <row r="250" ht="15.75" customHeight="1">
      <c r="A250" s="355">
        <f t="shared" ref="A250:B250" si="204">A211</f>
        <v>9</v>
      </c>
      <c r="B250" s="356">
        <f t="shared" si="204"/>
        <v>44205</v>
      </c>
      <c r="C250" s="334" t="str">
        <f t="shared" si="195"/>
        <v/>
      </c>
      <c r="D250" s="364"/>
      <c r="E250" s="339"/>
      <c r="F250" s="339"/>
      <c r="G250" s="338"/>
      <c r="H250" s="336">
        <f t="shared" si="196"/>
        <v>7</v>
      </c>
      <c r="I250" s="337">
        <f>'pendapatan '!F293</f>
        <v>7</v>
      </c>
      <c r="J250" s="336">
        <v>6.0</v>
      </c>
      <c r="K250" s="337">
        <v>5.0</v>
      </c>
      <c r="L250" s="338"/>
      <c r="M250" s="339"/>
      <c r="N250" s="339"/>
      <c r="O250" s="338"/>
      <c r="P250" s="336">
        <f t="shared" si="197"/>
        <v>12</v>
      </c>
      <c r="Q250" s="337">
        <f>'pendapatan '!J293</f>
        <v>24</v>
      </c>
      <c r="R250" s="336">
        <v>53.0</v>
      </c>
      <c r="S250" s="337">
        <v>66.0</v>
      </c>
      <c r="T250" s="84"/>
    </row>
    <row r="251" ht="15.75" customHeight="1">
      <c r="A251" s="355">
        <f t="shared" ref="A251:B251" si="205">A212</f>
        <v>10</v>
      </c>
      <c r="B251" s="356">
        <f t="shared" si="205"/>
        <v>44206</v>
      </c>
      <c r="C251" s="334" t="str">
        <f t="shared" si="195"/>
        <v>#REF!</v>
      </c>
      <c r="D251" s="364"/>
      <c r="E251" s="339"/>
      <c r="F251" s="339"/>
      <c r="G251" s="338"/>
      <c r="H251" s="336">
        <f t="shared" si="196"/>
        <v>7</v>
      </c>
      <c r="I251" s="337">
        <f>'pendapatan '!F294</f>
        <v>7</v>
      </c>
      <c r="J251" s="336">
        <v>8.0</v>
      </c>
      <c r="K251" s="337">
        <v>4.0</v>
      </c>
      <c r="L251" s="338"/>
      <c r="M251" s="339"/>
      <c r="N251" s="339"/>
      <c r="O251" s="338"/>
      <c r="P251" s="336">
        <f t="shared" si="197"/>
        <v>10.5</v>
      </c>
      <c r="Q251" s="337">
        <f>'pendapatan '!J294</f>
        <v>21</v>
      </c>
      <c r="R251" s="336">
        <v>49.0</v>
      </c>
      <c r="S251" s="337">
        <v>61.0</v>
      </c>
      <c r="T251" s="84"/>
    </row>
    <row r="252" ht="15.75" customHeight="1">
      <c r="A252" s="355">
        <f t="shared" ref="A252:B252" si="206">A213</f>
        <v>11</v>
      </c>
      <c r="B252" s="356">
        <f t="shared" si="206"/>
        <v>44207</v>
      </c>
      <c r="C252" s="334" t="str">
        <f t="shared" si="195"/>
        <v>#REF!</v>
      </c>
      <c r="D252" s="364"/>
      <c r="E252" s="339"/>
      <c r="F252" s="339"/>
      <c r="G252" s="338"/>
      <c r="H252" s="336">
        <f t="shared" si="196"/>
        <v>6</v>
      </c>
      <c r="I252" s="337">
        <f>'pendapatan '!F295</f>
        <v>6</v>
      </c>
      <c r="J252" s="336">
        <v>7.0</v>
      </c>
      <c r="K252" s="337">
        <v>4.0</v>
      </c>
      <c r="L252" s="338"/>
      <c r="M252" s="339"/>
      <c r="N252" s="339"/>
      <c r="O252" s="338"/>
      <c r="P252" s="336">
        <f t="shared" si="197"/>
        <v>10</v>
      </c>
      <c r="Q252" s="337">
        <f>'pendapatan '!J295</f>
        <v>20</v>
      </c>
      <c r="R252" s="336">
        <v>42.0</v>
      </c>
      <c r="S252" s="337">
        <v>57.0</v>
      </c>
      <c r="T252" s="84"/>
    </row>
    <row r="253" ht="15.75" customHeight="1">
      <c r="A253" s="355">
        <f t="shared" ref="A253:B253" si="207">A214</f>
        <v>12</v>
      </c>
      <c r="B253" s="356">
        <f t="shared" si="207"/>
        <v>44208</v>
      </c>
      <c r="C253" s="334" t="str">
        <f t="shared" si="195"/>
        <v>#REF!</v>
      </c>
      <c r="D253" s="364"/>
      <c r="E253" s="339"/>
      <c r="F253" s="339"/>
      <c r="G253" s="338"/>
      <c r="H253" s="336">
        <f t="shared" si="196"/>
        <v>6</v>
      </c>
      <c r="I253" s="337">
        <f>'pendapatan '!F296</f>
        <v>6</v>
      </c>
      <c r="J253" s="336">
        <v>7.0</v>
      </c>
      <c r="K253" s="337">
        <v>5.0</v>
      </c>
      <c r="L253" s="338"/>
      <c r="M253" s="339"/>
      <c r="N253" s="339"/>
      <c r="O253" s="338"/>
      <c r="P253" s="336">
        <f t="shared" si="197"/>
        <v>9</v>
      </c>
      <c r="Q253" s="337">
        <f>'pendapatan '!J296</f>
        <v>18</v>
      </c>
      <c r="R253" s="336">
        <v>41.0</v>
      </c>
      <c r="S253" s="337">
        <v>55.0</v>
      </c>
      <c r="T253" s="84"/>
    </row>
    <row r="254" ht="15.75" customHeight="1">
      <c r="A254" s="355">
        <f t="shared" ref="A254:B254" si="208">A215</f>
        <v>13</v>
      </c>
      <c r="B254" s="356">
        <f t="shared" si="208"/>
        <v>44209</v>
      </c>
      <c r="C254" s="334" t="str">
        <f t="shared" si="195"/>
        <v>#REF!</v>
      </c>
      <c r="D254" s="364"/>
      <c r="E254" s="339"/>
      <c r="F254" s="339"/>
      <c r="G254" s="338"/>
      <c r="H254" s="336">
        <f t="shared" si="196"/>
        <v>6</v>
      </c>
      <c r="I254" s="337">
        <f>'pendapatan '!F297</f>
        <v>6</v>
      </c>
      <c r="J254" s="336">
        <v>8.0</v>
      </c>
      <c r="K254" s="337">
        <v>5.0</v>
      </c>
      <c r="L254" s="338"/>
      <c r="M254" s="339"/>
      <c r="N254" s="339"/>
      <c r="O254" s="338"/>
      <c r="P254" s="336">
        <f t="shared" si="197"/>
        <v>11</v>
      </c>
      <c r="Q254" s="337">
        <f>'pendapatan '!J297</f>
        <v>22</v>
      </c>
      <c r="R254" s="336">
        <v>51.0</v>
      </c>
      <c r="S254" s="337">
        <v>65.0</v>
      </c>
      <c r="T254" s="84"/>
    </row>
    <row r="255" ht="15.75" customHeight="1">
      <c r="A255" s="355">
        <f t="shared" ref="A255:B255" si="209">A216</f>
        <v>14</v>
      </c>
      <c r="B255" s="356">
        <f t="shared" si="209"/>
        <v>44210</v>
      </c>
      <c r="C255" s="334" t="str">
        <f t="shared" si="195"/>
        <v>#REF!</v>
      </c>
      <c r="D255" s="364"/>
      <c r="E255" s="339"/>
      <c r="F255" s="339"/>
      <c r="G255" s="338"/>
      <c r="H255" s="336">
        <f t="shared" si="196"/>
        <v>6</v>
      </c>
      <c r="I255" s="337">
        <f>'pendapatan '!F298</f>
        <v>6</v>
      </c>
      <c r="J255" s="336">
        <v>6.0</v>
      </c>
      <c r="K255" s="337">
        <v>4.0</v>
      </c>
      <c r="L255" s="338"/>
      <c r="M255" s="339"/>
      <c r="N255" s="339"/>
      <c r="O255" s="338"/>
      <c r="P255" s="336">
        <f t="shared" si="197"/>
        <v>12</v>
      </c>
      <c r="Q255" s="337">
        <f>'pendapatan '!J298</f>
        <v>24</v>
      </c>
      <c r="R255" s="336">
        <v>54.0</v>
      </c>
      <c r="S255" s="337">
        <v>68.0</v>
      </c>
      <c r="T255" s="84"/>
    </row>
    <row r="256" ht="15.75" customHeight="1">
      <c r="A256" s="355">
        <f t="shared" ref="A256:B256" si="210">A217</f>
        <v>15</v>
      </c>
      <c r="B256" s="356">
        <f t="shared" si="210"/>
        <v>44211</v>
      </c>
      <c r="C256" s="334" t="str">
        <f t="shared" si="195"/>
        <v>#REF!</v>
      </c>
      <c r="D256" s="364"/>
      <c r="E256" s="339"/>
      <c r="F256" s="339"/>
      <c r="G256" s="338"/>
      <c r="H256" s="336">
        <f t="shared" si="196"/>
        <v>6</v>
      </c>
      <c r="I256" s="337">
        <f>'pendapatan '!F299</f>
        <v>6</v>
      </c>
      <c r="J256" s="336">
        <v>7.0</v>
      </c>
      <c r="K256" s="337">
        <v>3.0</v>
      </c>
      <c r="L256" s="338"/>
      <c r="M256" s="339"/>
      <c r="N256" s="339"/>
      <c r="O256" s="338"/>
      <c r="P256" s="336">
        <f t="shared" si="197"/>
        <v>9</v>
      </c>
      <c r="Q256" s="337">
        <f>'pendapatan '!J299</f>
        <v>18</v>
      </c>
      <c r="R256" s="336">
        <v>42.0</v>
      </c>
      <c r="S256" s="337">
        <v>57.0</v>
      </c>
      <c r="T256" s="84"/>
    </row>
    <row r="257" ht="15.75" customHeight="1">
      <c r="A257" s="355">
        <f t="shared" ref="A257:B257" si="211">A218</f>
        <v>16</v>
      </c>
      <c r="B257" s="356">
        <f t="shared" si="211"/>
        <v>44212</v>
      </c>
      <c r="C257" s="334" t="str">
        <f t="shared" si="195"/>
        <v/>
      </c>
      <c r="D257" s="364"/>
      <c r="E257" s="339"/>
      <c r="F257" s="339"/>
      <c r="G257" s="338"/>
      <c r="H257" s="336">
        <f t="shared" si="196"/>
        <v>6</v>
      </c>
      <c r="I257" s="337">
        <f>'pendapatan '!F300</f>
        <v>6</v>
      </c>
      <c r="J257" s="336">
        <v>11.0</v>
      </c>
      <c r="K257" s="337">
        <v>4.0</v>
      </c>
      <c r="L257" s="338"/>
      <c r="M257" s="339"/>
      <c r="N257" s="339"/>
      <c r="O257" s="338"/>
      <c r="P257" s="336">
        <f t="shared" si="197"/>
        <v>10</v>
      </c>
      <c r="Q257" s="337">
        <f>'pendapatan '!J300</f>
        <v>20</v>
      </c>
      <c r="R257" s="336">
        <v>44.0</v>
      </c>
      <c r="S257" s="337">
        <v>58.0</v>
      </c>
      <c r="T257" s="84"/>
    </row>
    <row r="258" ht="15.75" customHeight="1">
      <c r="A258" s="355">
        <f t="shared" ref="A258:B258" si="212">A219</f>
        <v>17</v>
      </c>
      <c r="B258" s="356">
        <f t="shared" si="212"/>
        <v>44213</v>
      </c>
      <c r="C258" s="334" t="str">
        <f t="shared" si="195"/>
        <v/>
      </c>
      <c r="D258" s="364"/>
      <c r="E258" s="339"/>
      <c r="F258" s="339"/>
      <c r="G258" s="338"/>
      <c r="H258" s="336">
        <f t="shared" si="196"/>
        <v>7</v>
      </c>
      <c r="I258" s="337">
        <f>'pendapatan '!F301</f>
        <v>7</v>
      </c>
      <c r="J258" s="336">
        <v>9.0</v>
      </c>
      <c r="K258" s="337">
        <v>5.0</v>
      </c>
      <c r="L258" s="338"/>
      <c r="M258" s="339"/>
      <c r="N258" s="339"/>
      <c r="O258" s="338"/>
      <c r="P258" s="336">
        <f t="shared" si="197"/>
        <v>9</v>
      </c>
      <c r="Q258" s="337">
        <f>'pendapatan '!J301</f>
        <v>18</v>
      </c>
      <c r="R258" s="336">
        <v>42.0</v>
      </c>
      <c r="S258" s="337">
        <v>56.0</v>
      </c>
      <c r="T258" s="84"/>
    </row>
    <row r="259" ht="15.75" customHeight="1">
      <c r="A259" s="355">
        <f t="shared" ref="A259:B259" si="213">A220</f>
        <v>18</v>
      </c>
      <c r="B259" s="356">
        <f t="shared" si="213"/>
        <v>44214</v>
      </c>
      <c r="C259" s="334" t="str">
        <f t="shared" si="195"/>
        <v>#REF!</v>
      </c>
      <c r="D259" s="364"/>
      <c r="E259" s="339"/>
      <c r="F259" s="339"/>
      <c r="G259" s="338"/>
      <c r="H259" s="336">
        <f t="shared" si="196"/>
        <v>7</v>
      </c>
      <c r="I259" s="337">
        <f>'pendapatan '!F302</f>
        <v>7</v>
      </c>
      <c r="J259" s="336">
        <v>7.0</v>
      </c>
      <c r="K259" s="337">
        <v>3.0</v>
      </c>
      <c r="L259" s="338"/>
      <c r="M259" s="339"/>
      <c r="N259" s="339"/>
      <c r="O259" s="338"/>
      <c r="P259" s="336">
        <f t="shared" si="197"/>
        <v>10</v>
      </c>
      <c r="Q259" s="337">
        <f>'pendapatan '!J302</f>
        <v>20</v>
      </c>
      <c r="R259" s="336">
        <v>45.0</v>
      </c>
      <c r="S259" s="337">
        <v>59.0</v>
      </c>
      <c r="T259" s="84"/>
    </row>
    <row r="260" ht="15.75" customHeight="1">
      <c r="A260" s="355">
        <f t="shared" ref="A260:B260" si="214">A221</f>
        <v>19</v>
      </c>
      <c r="B260" s="356">
        <f t="shared" si="214"/>
        <v>44215</v>
      </c>
      <c r="C260" s="334" t="str">
        <f t="shared" si="195"/>
        <v>#REF!</v>
      </c>
      <c r="D260" s="364"/>
      <c r="E260" s="339"/>
      <c r="F260" s="339"/>
      <c r="G260" s="338"/>
      <c r="H260" s="336">
        <f t="shared" si="196"/>
        <v>7</v>
      </c>
      <c r="I260" s="337">
        <f>'pendapatan '!F303</f>
        <v>7</v>
      </c>
      <c r="J260" s="336">
        <v>8.0</v>
      </c>
      <c r="K260" s="337">
        <v>4.0</v>
      </c>
      <c r="L260" s="338"/>
      <c r="M260" s="339"/>
      <c r="N260" s="339"/>
      <c r="O260" s="338"/>
      <c r="P260" s="336">
        <f t="shared" si="197"/>
        <v>9</v>
      </c>
      <c r="Q260" s="337">
        <f>'pendapatan '!J303</f>
        <v>18</v>
      </c>
      <c r="R260" s="336">
        <v>41.0</v>
      </c>
      <c r="S260" s="337">
        <v>58.0</v>
      </c>
      <c r="T260" s="84"/>
    </row>
    <row r="261" ht="15.75" customHeight="1">
      <c r="A261" s="355">
        <f t="shared" ref="A261:B261" si="215">A222</f>
        <v>20</v>
      </c>
      <c r="B261" s="356">
        <f t="shared" si="215"/>
        <v>44216</v>
      </c>
      <c r="C261" s="334" t="str">
        <f t="shared" si="195"/>
        <v>#REF!</v>
      </c>
      <c r="D261" s="364"/>
      <c r="E261" s="339"/>
      <c r="F261" s="339"/>
      <c r="G261" s="338"/>
      <c r="H261" s="336">
        <f t="shared" si="196"/>
        <v>7</v>
      </c>
      <c r="I261" s="337">
        <f>'pendapatan '!F304</f>
        <v>7</v>
      </c>
      <c r="J261" s="336">
        <v>9.0</v>
      </c>
      <c r="K261" s="337">
        <v>4.0</v>
      </c>
      <c r="L261" s="338"/>
      <c r="M261" s="339"/>
      <c r="N261" s="339"/>
      <c r="O261" s="338"/>
      <c r="P261" s="336">
        <f t="shared" si="197"/>
        <v>12</v>
      </c>
      <c r="Q261" s="337">
        <f>'pendapatan '!J304</f>
        <v>24</v>
      </c>
      <c r="R261" s="336">
        <v>49.0</v>
      </c>
      <c r="S261" s="337">
        <v>62.0</v>
      </c>
      <c r="T261" s="84"/>
    </row>
    <row r="262" ht="15.75" customHeight="1">
      <c r="A262" s="355">
        <f t="shared" ref="A262:B262" si="216">A223</f>
        <v>21</v>
      </c>
      <c r="B262" s="356">
        <f t="shared" si="216"/>
        <v>44217</v>
      </c>
      <c r="C262" s="334" t="str">
        <f t="shared" si="195"/>
        <v>#REF!</v>
      </c>
      <c r="D262" s="364"/>
      <c r="E262" s="339"/>
      <c r="F262" s="339"/>
      <c r="G262" s="338"/>
      <c r="H262" s="336">
        <f t="shared" si="196"/>
        <v>6</v>
      </c>
      <c r="I262" s="337">
        <f>'pendapatan '!F305</f>
        <v>6</v>
      </c>
      <c r="J262" s="336">
        <v>6.0</v>
      </c>
      <c r="K262" s="337">
        <v>3.0</v>
      </c>
      <c r="L262" s="338"/>
      <c r="M262" s="339"/>
      <c r="N262" s="339"/>
      <c r="O262" s="338"/>
      <c r="P262" s="336">
        <f t="shared" si="197"/>
        <v>10</v>
      </c>
      <c r="Q262" s="337">
        <f>'pendapatan '!J305</f>
        <v>20</v>
      </c>
      <c r="R262" s="336">
        <v>42.0</v>
      </c>
      <c r="S262" s="337">
        <v>57.0</v>
      </c>
      <c r="T262" s="84"/>
    </row>
    <row r="263" ht="15.75" customHeight="1">
      <c r="A263" s="355">
        <f t="shared" ref="A263:B263" si="217">A224</f>
        <v>22</v>
      </c>
      <c r="B263" s="356">
        <f t="shared" si="217"/>
        <v>44218</v>
      </c>
      <c r="C263" s="334" t="str">
        <f t="shared" si="195"/>
        <v>#REF!</v>
      </c>
      <c r="D263" s="364"/>
      <c r="E263" s="339"/>
      <c r="F263" s="339"/>
      <c r="G263" s="338"/>
      <c r="H263" s="336">
        <f t="shared" si="196"/>
        <v>6</v>
      </c>
      <c r="I263" s="337">
        <f>'pendapatan '!F306</f>
        <v>6</v>
      </c>
      <c r="J263" s="336">
        <v>7.0</v>
      </c>
      <c r="K263" s="337">
        <v>4.0</v>
      </c>
      <c r="L263" s="338"/>
      <c r="M263" s="339"/>
      <c r="N263" s="339"/>
      <c r="O263" s="338"/>
      <c r="P263" s="336">
        <f t="shared" si="197"/>
        <v>9</v>
      </c>
      <c r="Q263" s="337">
        <f>'pendapatan '!J306</f>
        <v>18</v>
      </c>
      <c r="R263" s="336">
        <v>41.0</v>
      </c>
      <c r="S263" s="337">
        <v>55.0</v>
      </c>
      <c r="T263" s="84"/>
    </row>
    <row r="264" ht="15.75" customHeight="1">
      <c r="A264" s="355">
        <f t="shared" ref="A264:B264" si="218">A225</f>
        <v>23</v>
      </c>
      <c r="B264" s="356">
        <f t="shared" si="218"/>
        <v>44219</v>
      </c>
      <c r="C264" s="334" t="str">
        <f t="shared" si="195"/>
        <v>#REF!</v>
      </c>
      <c r="D264" s="364"/>
      <c r="E264" s="339"/>
      <c r="F264" s="339"/>
      <c r="G264" s="338"/>
      <c r="H264" s="336">
        <f t="shared" si="196"/>
        <v>6</v>
      </c>
      <c r="I264" s="337">
        <f>'pendapatan '!F307</f>
        <v>6</v>
      </c>
      <c r="J264" s="336">
        <v>8.0</v>
      </c>
      <c r="K264" s="337">
        <v>4.0</v>
      </c>
      <c r="L264" s="338"/>
      <c r="M264" s="339"/>
      <c r="N264" s="339"/>
      <c r="O264" s="338"/>
      <c r="P264" s="336">
        <f t="shared" si="197"/>
        <v>12</v>
      </c>
      <c r="Q264" s="337">
        <f>'pendapatan '!J307</f>
        <v>24</v>
      </c>
      <c r="R264" s="336">
        <v>46.0</v>
      </c>
      <c r="S264" s="337">
        <v>61.0</v>
      </c>
      <c r="T264" s="84"/>
    </row>
    <row r="265" ht="15.75" customHeight="1">
      <c r="A265" s="355">
        <f t="shared" ref="A265:B265" si="219">A226</f>
        <v>24</v>
      </c>
      <c r="B265" s="356">
        <f t="shared" si="219"/>
        <v>44220</v>
      </c>
      <c r="C265" s="334" t="str">
        <f t="shared" si="195"/>
        <v/>
      </c>
      <c r="D265" s="364"/>
      <c r="E265" s="339"/>
      <c r="F265" s="339"/>
      <c r="G265" s="338"/>
      <c r="H265" s="336">
        <f t="shared" si="196"/>
        <v>6</v>
      </c>
      <c r="I265" s="337">
        <f>'pendapatan '!F308</f>
        <v>6</v>
      </c>
      <c r="J265" s="336">
        <v>4.0</v>
      </c>
      <c r="K265" s="337">
        <v>7.0</v>
      </c>
      <c r="L265" s="338"/>
      <c r="M265" s="339"/>
      <c r="N265" s="339"/>
      <c r="O265" s="338"/>
      <c r="P265" s="336">
        <f t="shared" si="197"/>
        <v>8</v>
      </c>
      <c r="Q265" s="337">
        <f>'pendapatan '!J308</f>
        <v>16</v>
      </c>
      <c r="R265" s="336">
        <v>42.0</v>
      </c>
      <c r="S265" s="337">
        <v>55.0</v>
      </c>
      <c r="T265" s="84"/>
    </row>
    <row r="266" ht="15.75" customHeight="1">
      <c r="A266" s="355">
        <f t="shared" ref="A266:B266" si="220">A227</f>
        <v>25</v>
      </c>
      <c r="B266" s="356">
        <f t="shared" si="220"/>
        <v>44221</v>
      </c>
      <c r="C266" s="334" t="str">
        <f t="shared" si="195"/>
        <v/>
      </c>
      <c r="D266" s="364"/>
      <c r="E266" s="339"/>
      <c r="F266" s="339"/>
      <c r="G266" s="338"/>
      <c r="H266" s="336">
        <f t="shared" si="196"/>
        <v>7</v>
      </c>
      <c r="I266" s="337">
        <f>'pendapatan '!F309</f>
        <v>7</v>
      </c>
      <c r="J266" s="336">
        <v>5.0</v>
      </c>
      <c r="K266" s="337">
        <v>7.0</v>
      </c>
      <c r="L266" s="338"/>
      <c r="M266" s="339"/>
      <c r="N266" s="339"/>
      <c r="O266" s="338"/>
      <c r="P266" s="336">
        <f t="shared" si="197"/>
        <v>10</v>
      </c>
      <c r="Q266" s="337">
        <f>'pendapatan '!J309</f>
        <v>20</v>
      </c>
      <c r="R266" s="336">
        <v>41.0</v>
      </c>
      <c r="S266" s="337">
        <v>57.0</v>
      </c>
      <c r="T266" s="84"/>
    </row>
    <row r="267" ht="15.75" customHeight="1">
      <c r="A267" s="355">
        <f t="shared" ref="A267:B267" si="221">A228</f>
        <v>26</v>
      </c>
      <c r="B267" s="356">
        <f t="shared" si="221"/>
        <v>44222</v>
      </c>
      <c r="C267" s="334" t="str">
        <f t="shared" ref="C267:C272" si="223">#REF!</f>
        <v>#REF!</v>
      </c>
      <c r="D267" s="364"/>
      <c r="E267" s="339"/>
      <c r="F267" s="339"/>
      <c r="G267" s="338"/>
      <c r="H267" s="336">
        <f t="shared" si="196"/>
        <v>6</v>
      </c>
      <c r="I267" s="337">
        <f>'pendapatan '!F310</f>
        <v>6</v>
      </c>
      <c r="J267" s="336">
        <v>7.0</v>
      </c>
      <c r="K267" s="337">
        <v>5.0</v>
      </c>
      <c r="L267" s="338"/>
      <c r="M267" s="339"/>
      <c r="N267" s="339"/>
      <c r="O267" s="338"/>
      <c r="P267" s="336">
        <f t="shared" si="197"/>
        <v>10</v>
      </c>
      <c r="Q267" s="337">
        <f>'pendapatan '!J310</f>
        <v>20</v>
      </c>
      <c r="R267" s="336">
        <v>40.0</v>
      </c>
      <c r="S267" s="337">
        <v>52.0</v>
      </c>
      <c r="T267" s="84"/>
    </row>
    <row r="268" ht="15.75" customHeight="1">
      <c r="A268" s="355">
        <f t="shared" ref="A268:B268" si="222">A229</f>
        <v>27</v>
      </c>
      <c r="B268" s="356">
        <f t="shared" si="222"/>
        <v>44223</v>
      </c>
      <c r="C268" s="334" t="str">
        <f t="shared" si="223"/>
        <v>#REF!</v>
      </c>
      <c r="D268" s="364"/>
      <c r="E268" s="339"/>
      <c r="F268" s="339"/>
      <c r="G268" s="338"/>
      <c r="H268" s="336">
        <f t="shared" si="196"/>
        <v>6</v>
      </c>
      <c r="I268" s="337">
        <f>'pendapatan '!F311</f>
        <v>6</v>
      </c>
      <c r="J268" s="336">
        <v>4.0</v>
      </c>
      <c r="K268" s="337">
        <v>3.0</v>
      </c>
      <c r="L268" s="338"/>
      <c r="M268" s="339"/>
      <c r="N268" s="339"/>
      <c r="O268" s="338"/>
      <c r="P268" s="336">
        <f t="shared" si="197"/>
        <v>11</v>
      </c>
      <c r="Q268" s="337">
        <f>'pendapatan '!J311</f>
        <v>22</v>
      </c>
      <c r="R268" s="336">
        <v>47.0</v>
      </c>
      <c r="S268" s="337">
        <v>60.0</v>
      </c>
      <c r="T268" s="84"/>
    </row>
    <row r="269" ht="15.75" customHeight="1">
      <c r="A269" s="355">
        <f t="shared" ref="A269:B269" si="224">A230</f>
        <v>28</v>
      </c>
      <c r="B269" s="356">
        <f t="shared" si="224"/>
        <v>44224</v>
      </c>
      <c r="C269" s="334" t="str">
        <f t="shared" si="223"/>
        <v>#REF!</v>
      </c>
      <c r="D269" s="364"/>
      <c r="E269" s="339"/>
      <c r="F269" s="339"/>
      <c r="G269" s="338"/>
      <c r="H269" s="336">
        <f t="shared" si="196"/>
        <v>6</v>
      </c>
      <c r="I269" s="337">
        <f>'pendapatan '!F312</f>
        <v>6</v>
      </c>
      <c r="J269" s="336">
        <v>7.0</v>
      </c>
      <c r="K269" s="337">
        <v>5.0</v>
      </c>
      <c r="L269" s="338"/>
      <c r="M269" s="339"/>
      <c r="N269" s="339"/>
      <c r="O269" s="338"/>
      <c r="P269" s="336">
        <f t="shared" si="197"/>
        <v>9</v>
      </c>
      <c r="Q269" s="337">
        <f>'pendapatan '!J312</f>
        <v>18</v>
      </c>
      <c r="R269" s="336">
        <v>45.0</v>
      </c>
      <c r="S269" s="337">
        <v>48.0</v>
      </c>
      <c r="T269" s="84"/>
    </row>
    <row r="270" ht="15.75" customHeight="1">
      <c r="A270" s="355">
        <f t="shared" ref="A270:B270" si="225">A231</f>
        <v>29</v>
      </c>
      <c r="B270" s="356">
        <f t="shared" si="225"/>
        <v>44225</v>
      </c>
      <c r="C270" s="334" t="str">
        <f t="shared" si="223"/>
        <v>#REF!</v>
      </c>
      <c r="D270" s="364"/>
      <c r="E270" s="339"/>
      <c r="F270" s="339"/>
      <c r="G270" s="338"/>
      <c r="H270" s="336">
        <f t="shared" si="196"/>
        <v>6</v>
      </c>
      <c r="I270" s="337">
        <f>'pendapatan '!F313</f>
        <v>6</v>
      </c>
      <c r="J270" s="336">
        <v>7.0</v>
      </c>
      <c r="K270" s="337">
        <v>3.0</v>
      </c>
      <c r="L270" s="338"/>
      <c r="M270" s="339"/>
      <c r="N270" s="339"/>
      <c r="O270" s="338"/>
      <c r="P270" s="336">
        <f t="shared" si="197"/>
        <v>8</v>
      </c>
      <c r="Q270" s="337">
        <f>'pendapatan '!J313</f>
        <v>16</v>
      </c>
      <c r="R270" s="336">
        <v>41.0</v>
      </c>
      <c r="S270" s="337">
        <v>54.0</v>
      </c>
      <c r="T270" s="84"/>
    </row>
    <row r="271" ht="15.75" customHeight="1">
      <c r="A271" s="355">
        <f t="shared" ref="A271:B271" si="226">A232</f>
        <v>30</v>
      </c>
      <c r="B271" s="356">
        <f t="shared" si="226"/>
        <v>44226</v>
      </c>
      <c r="C271" s="334" t="str">
        <f t="shared" si="223"/>
        <v>#REF!</v>
      </c>
      <c r="D271" s="364"/>
      <c r="E271" s="339"/>
      <c r="F271" s="339"/>
      <c r="G271" s="338"/>
      <c r="H271" s="336">
        <f t="shared" si="196"/>
        <v>6</v>
      </c>
      <c r="I271" s="337">
        <f>'pendapatan '!F314</f>
        <v>6</v>
      </c>
      <c r="J271" s="336">
        <v>8.0</v>
      </c>
      <c r="K271" s="337">
        <v>5.0</v>
      </c>
      <c r="L271" s="338"/>
      <c r="M271" s="339"/>
      <c r="N271" s="339"/>
      <c r="O271" s="338"/>
      <c r="P271" s="336">
        <f t="shared" si="197"/>
        <v>8</v>
      </c>
      <c r="Q271" s="337">
        <f>'pendapatan '!J314</f>
        <v>16</v>
      </c>
      <c r="R271" s="336">
        <v>43.0</v>
      </c>
      <c r="S271" s="337">
        <v>55.0</v>
      </c>
      <c r="T271" s="84"/>
    </row>
    <row r="272" ht="15.75" customHeight="1">
      <c r="A272" s="355">
        <f t="shared" ref="A272:B272" si="227">A233</f>
        <v>31</v>
      </c>
      <c r="B272" s="356">
        <f t="shared" si="227"/>
        <v>44227</v>
      </c>
      <c r="C272" s="340" t="str">
        <f t="shared" si="223"/>
        <v>#REF!</v>
      </c>
      <c r="D272" s="365"/>
      <c r="E272" s="344"/>
      <c r="F272" s="344"/>
      <c r="G272" s="343"/>
      <c r="H272" s="341">
        <f t="shared" si="196"/>
        <v>7</v>
      </c>
      <c r="I272" s="359">
        <f>'pendapatan '!F315</f>
        <v>7</v>
      </c>
      <c r="J272" s="336">
        <v>8.0</v>
      </c>
      <c r="K272" s="337">
        <v>6.0</v>
      </c>
      <c r="L272" s="338"/>
      <c r="M272" s="339"/>
      <c r="N272" s="339"/>
      <c r="O272" s="338"/>
      <c r="P272" s="341">
        <f t="shared" si="197"/>
        <v>10</v>
      </c>
      <c r="Q272" s="359">
        <f>'pendapatan '!J315</f>
        <v>20</v>
      </c>
      <c r="R272" s="341">
        <v>46.0</v>
      </c>
      <c r="S272" s="359">
        <v>61.0</v>
      </c>
      <c r="T272" s="84"/>
    </row>
    <row r="273" ht="15.75" customHeight="1">
      <c r="A273" s="345" t="s">
        <v>15</v>
      </c>
      <c r="B273" s="144"/>
      <c r="C273" s="346"/>
      <c r="D273" s="366">
        <f t="shared" ref="D273:H273" si="228">SUM(D242:D272)</f>
        <v>0</v>
      </c>
      <c r="E273" s="366">
        <f t="shared" si="228"/>
        <v>0</v>
      </c>
      <c r="F273" s="366">
        <f t="shared" si="228"/>
        <v>0</v>
      </c>
      <c r="G273" s="366">
        <f t="shared" si="228"/>
        <v>0</v>
      </c>
      <c r="H273" s="366">
        <f t="shared" si="228"/>
        <v>197</v>
      </c>
      <c r="I273" s="329">
        <f>'pendapatan '!F316</f>
        <v>197</v>
      </c>
      <c r="J273" s="366">
        <v>219.0</v>
      </c>
      <c r="K273" s="366">
        <v>138.0</v>
      </c>
      <c r="L273" s="366">
        <f t="shared" ref="L273:Q273" si="229">SUM(L242:L272)</f>
        <v>0</v>
      </c>
      <c r="M273" s="366">
        <f t="shared" si="229"/>
        <v>0</v>
      </c>
      <c r="N273" s="366">
        <f t="shared" si="229"/>
        <v>0</v>
      </c>
      <c r="O273" s="366">
        <f t="shared" si="229"/>
        <v>0</v>
      </c>
      <c r="P273" s="366">
        <f t="shared" si="229"/>
        <v>309.5</v>
      </c>
      <c r="Q273" s="366">
        <f t="shared" si="229"/>
        <v>619</v>
      </c>
      <c r="R273" s="366">
        <v>1255.0</v>
      </c>
      <c r="S273" s="366">
        <v>1744.0</v>
      </c>
      <c r="T273" s="84"/>
    </row>
    <row r="274" ht="15.75" customHeight="1">
      <c r="A274" s="36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</row>
    <row r="275" ht="15.75" customHeight="1">
      <c r="A275" s="1" t="s">
        <v>66</v>
      </c>
    </row>
    <row r="276" ht="15.75" customHeight="1">
      <c r="A276" s="1" t="s">
        <v>31</v>
      </c>
    </row>
    <row r="277" ht="15.75" customHeight="1">
      <c r="A277" s="1" t="s">
        <v>73</v>
      </c>
    </row>
    <row r="278" ht="15.75" customHeight="1">
      <c r="A278" s="315" t="s">
        <v>3</v>
      </c>
      <c r="B278" s="316" t="s">
        <v>4</v>
      </c>
      <c r="C278" s="316" t="s">
        <v>5</v>
      </c>
      <c r="D278" s="317" t="s">
        <v>6</v>
      </c>
      <c r="E278" s="13"/>
      <c r="F278" s="13"/>
      <c r="G278" s="14"/>
      <c r="H278" s="317" t="s">
        <v>7</v>
      </c>
      <c r="I278" s="13"/>
      <c r="J278" s="13"/>
      <c r="K278" s="14"/>
      <c r="L278" s="317" t="s">
        <v>8</v>
      </c>
      <c r="M278" s="13"/>
      <c r="N278" s="13"/>
      <c r="O278" s="14"/>
      <c r="P278" s="317" t="s">
        <v>74</v>
      </c>
      <c r="Q278" s="13"/>
      <c r="R278" s="13"/>
      <c r="S278" s="14"/>
      <c r="T278" s="84"/>
    </row>
    <row r="279" ht="15.75" customHeight="1">
      <c r="A279" s="318"/>
      <c r="B279" s="279"/>
      <c r="C279" s="279"/>
      <c r="D279" s="319" t="s">
        <v>67</v>
      </c>
      <c r="E279" s="319" t="s">
        <v>68</v>
      </c>
      <c r="F279" s="320" t="s">
        <v>69</v>
      </c>
      <c r="G279" s="21"/>
      <c r="H279" s="319" t="s">
        <v>67</v>
      </c>
      <c r="I279" s="319" t="s">
        <v>68</v>
      </c>
      <c r="J279" s="320" t="s">
        <v>69</v>
      </c>
      <c r="K279" s="21"/>
      <c r="L279" s="319" t="s">
        <v>67</v>
      </c>
      <c r="M279" s="319" t="s">
        <v>68</v>
      </c>
      <c r="N279" s="320" t="s">
        <v>69</v>
      </c>
      <c r="O279" s="21"/>
      <c r="P279" s="319" t="s">
        <v>67</v>
      </c>
      <c r="Q279" s="319" t="s">
        <v>68</v>
      </c>
      <c r="R279" s="320" t="s">
        <v>69</v>
      </c>
      <c r="S279" s="21"/>
      <c r="T279" s="84"/>
    </row>
    <row r="280" ht="15.75" customHeight="1">
      <c r="A280" s="321"/>
      <c r="B280" s="322"/>
      <c r="C280" s="322"/>
      <c r="D280" s="322"/>
      <c r="E280" s="322"/>
      <c r="F280" s="324" t="s">
        <v>70</v>
      </c>
      <c r="G280" s="324" t="s">
        <v>71</v>
      </c>
      <c r="H280" s="322"/>
      <c r="I280" s="322"/>
      <c r="J280" s="324" t="s">
        <v>70</v>
      </c>
      <c r="K280" s="324" t="s">
        <v>71</v>
      </c>
      <c r="L280" s="322"/>
      <c r="M280" s="322"/>
      <c r="N280" s="324" t="s">
        <v>70</v>
      </c>
      <c r="O280" s="324" t="s">
        <v>71</v>
      </c>
      <c r="P280" s="322"/>
      <c r="Q280" s="322"/>
      <c r="R280" s="324" t="s">
        <v>70</v>
      </c>
      <c r="S280" s="324" t="s">
        <v>71</v>
      </c>
      <c r="T280" s="84"/>
    </row>
    <row r="281" ht="15.75" customHeight="1">
      <c r="A281" s="352">
        <f t="shared" ref="A281:B281" si="230">A242</f>
        <v>1</v>
      </c>
      <c r="B281" s="33">
        <f t="shared" si="230"/>
        <v>44197</v>
      </c>
      <c r="C281" s="327" t="str">
        <f t="shared" ref="C281:C304" si="232">C251</f>
        <v>#REF!</v>
      </c>
      <c r="D281" s="328">
        <f>E281/1</f>
        <v>3</v>
      </c>
      <c r="E281" s="328">
        <f>'pendapatan '!D331</f>
        <v>3</v>
      </c>
      <c r="F281" s="329">
        <v>0.0</v>
      </c>
      <c r="G281" s="331">
        <v>28.0</v>
      </c>
      <c r="H281" s="353"/>
      <c r="I281" s="354"/>
      <c r="J281" s="354"/>
      <c r="K281" s="353"/>
      <c r="L281" s="353"/>
      <c r="M281" s="354"/>
      <c r="N281" s="354"/>
      <c r="O281" s="353"/>
      <c r="P281" s="353"/>
      <c r="Q281" s="354"/>
      <c r="R281" s="354"/>
      <c r="S281" s="353"/>
      <c r="T281" s="84"/>
    </row>
    <row r="282" ht="15.75" customHeight="1">
      <c r="A282" s="355">
        <f t="shared" ref="A282:B282" si="231">A243</f>
        <v>2</v>
      </c>
      <c r="B282" s="356">
        <f t="shared" si="231"/>
        <v>44198</v>
      </c>
      <c r="C282" s="334" t="str">
        <f t="shared" si="232"/>
        <v>#REF!</v>
      </c>
      <c r="D282" s="335">
        <f t="shared" ref="D282:D311" si="234">E282</f>
        <v>8</v>
      </c>
      <c r="E282" s="335">
        <f>'pendapatan '!D332</f>
        <v>8</v>
      </c>
      <c r="F282" s="336">
        <v>0.0</v>
      </c>
      <c r="G282" s="337">
        <v>140.0</v>
      </c>
      <c r="H282" s="357"/>
      <c r="I282" s="358"/>
      <c r="J282" s="358"/>
      <c r="K282" s="357"/>
      <c r="L282" s="357"/>
      <c r="M282" s="358"/>
      <c r="N282" s="358"/>
      <c r="O282" s="357"/>
      <c r="P282" s="357"/>
      <c r="Q282" s="358"/>
      <c r="R282" s="358"/>
      <c r="S282" s="357"/>
      <c r="T282" s="84"/>
    </row>
    <row r="283" ht="15.75" customHeight="1">
      <c r="A283" s="355">
        <f t="shared" ref="A283:B283" si="233">A244</f>
        <v>3</v>
      </c>
      <c r="B283" s="356">
        <f t="shared" si="233"/>
        <v>44199</v>
      </c>
      <c r="C283" s="334" t="str">
        <f t="shared" si="232"/>
        <v>#REF!</v>
      </c>
      <c r="D283" s="335">
        <f t="shared" si="234"/>
        <v>14</v>
      </c>
      <c r="E283" s="335">
        <f>'pendapatan '!D333</f>
        <v>14</v>
      </c>
      <c r="F283" s="336">
        <v>0.0</v>
      </c>
      <c r="G283" s="337">
        <v>259.0</v>
      </c>
      <c r="H283" s="357"/>
      <c r="I283" s="358"/>
      <c r="J283" s="358"/>
      <c r="K283" s="357"/>
      <c r="L283" s="357"/>
      <c r="M283" s="358"/>
      <c r="N283" s="358"/>
      <c r="O283" s="357"/>
      <c r="P283" s="357"/>
      <c r="Q283" s="358"/>
      <c r="R283" s="358"/>
      <c r="S283" s="357"/>
      <c r="T283" s="84"/>
    </row>
    <row r="284" ht="15.75" customHeight="1">
      <c r="A284" s="355">
        <f t="shared" ref="A284:B284" si="235">A245</f>
        <v>4</v>
      </c>
      <c r="B284" s="356">
        <f t="shared" si="235"/>
        <v>44200</v>
      </c>
      <c r="C284" s="334" t="str">
        <f t="shared" si="232"/>
        <v>#REF!</v>
      </c>
      <c r="D284" s="335">
        <f t="shared" si="234"/>
        <v>5</v>
      </c>
      <c r="E284" s="335">
        <f>'pendapatan '!D334</f>
        <v>5</v>
      </c>
      <c r="F284" s="336">
        <v>0.0</v>
      </c>
      <c r="G284" s="337">
        <v>114.0</v>
      </c>
      <c r="H284" s="357"/>
      <c r="I284" s="358"/>
      <c r="J284" s="358"/>
      <c r="K284" s="357"/>
      <c r="L284" s="357"/>
      <c r="M284" s="358"/>
      <c r="N284" s="358"/>
      <c r="O284" s="357"/>
      <c r="P284" s="357"/>
      <c r="Q284" s="358"/>
      <c r="R284" s="358"/>
      <c r="S284" s="357"/>
      <c r="T284" s="84"/>
    </row>
    <row r="285" ht="15.75" customHeight="1">
      <c r="A285" s="355">
        <f t="shared" ref="A285:B285" si="236">A246</f>
        <v>5</v>
      </c>
      <c r="B285" s="356">
        <f t="shared" si="236"/>
        <v>44201</v>
      </c>
      <c r="C285" s="334" t="str">
        <f t="shared" si="232"/>
        <v>#REF!</v>
      </c>
      <c r="D285" s="335">
        <f t="shared" si="234"/>
        <v>4</v>
      </c>
      <c r="E285" s="335">
        <f>'pendapatan '!D335</f>
        <v>4</v>
      </c>
      <c r="F285" s="336">
        <v>0.0</v>
      </c>
      <c r="G285" s="337">
        <v>76.0</v>
      </c>
      <c r="H285" s="357"/>
      <c r="I285" s="358"/>
      <c r="J285" s="358"/>
      <c r="K285" s="357"/>
      <c r="L285" s="357"/>
      <c r="M285" s="358"/>
      <c r="N285" s="358"/>
      <c r="O285" s="357"/>
      <c r="P285" s="357"/>
      <c r="Q285" s="358"/>
      <c r="R285" s="358"/>
      <c r="S285" s="357"/>
      <c r="T285" s="84"/>
    </row>
    <row r="286" ht="15.75" customHeight="1">
      <c r="A286" s="355">
        <f t="shared" ref="A286:B286" si="237">A247</f>
        <v>6</v>
      </c>
      <c r="B286" s="356">
        <f t="shared" si="237"/>
        <v>44202</v>
      </c>
      <c r="C286" s="334" t="str">
        <f t="shared" si="232"/>
        <v>#REF!</v>
      </c>
      <c r="D286" s="335">
        <f t="shared" si="234"/>
        <v>4</v>
      </c>
      <c r="E286" s="335">
        <f>'pendapatan '!D336</f>
        <v>4</v>
      </c>
      <c r="F286" s="336">
        <v>0.0</v>
      </c>
      <c r="G286" s="337">
        <v>56.0</v>
      </c>
      <c r="H286" s="357"/>
      <c r="I286" s="358"/>
      <c r="J286" s="358"/>
      <c r="K286" s="357"/>
      <c r="L286" s="357"/>
      <c r="M286" s="358"/>
      <c r="N286" s="358"/>
      <c r="O286" s="357"/>
      <c r="P286" s="357"/>
      <c r="Q286" s="358"/>
      <c r="R286" s="358"/>
      <c r="S286" s="357"/>
      <c r="T286" s="84"/>
    </row>
    <row r="287" ht="15.75" customHeight="1">
      <c r="A287" s="355">
        <f t="shared" ref="A287:B287" si="238">A248</f>
        <v>7</v>
      </c>
      <c r="B287" s="356">
        <f t="shared" si="238"/>
        <v>44203</v>
      </c>
      <c r="C287" s="334" t="str">
        <f t="shared" si="232"/>
        <v/>
      </c>
      <c r="D287" s="335">
        <f t="shared" si="234"/>
        <v>5</v>
      </c>
      <c r="E287" s="335">
        <f>'pendapatan '!D337</f>
        <v>5</v>
      </c>
      <c r="F287" s="336">
        <v>0.0</v>
      </c>
      <c r="G287" s="337">
        <v>55.0</v>
      </c>
      <c r="H287" s="357"/>
      <c r="I287" s="358"/>
      <c r="J287" s="358"/>
      <c r="K287" s="357"/>
      <c r="L287" s="357"/>
      <c r="M287" s="358"/>
      <c r="N287" s="358"/>
      <c r="O287" s="357"/>
      <c r="P287" s="357"/>
      <c r="Q287" s="358"/>
      <c r="R287" s="358"/>
      <c r="S287" s="357"/>
      <c r="T287" s="84"/>
    </row>
    <row r="288" ht="15.75" customHeight="1">
      <c r="A288" s="355">
        <f t="shared" ref="A288:B288" si="239">A249</f>
        <v>8</v>
      </c>
      <c r="B288" s="356">
        <f t="shared" si="239"/>
        <v>44204</v>
      </c>
      <c r="C288" s="334" t="str">
        <f t="shared" si="232"/>
        <v/>
      </c>
      <c r="D288" s="335">
        <f t="shared" si="234"/>
        <v>4</v>
      </c>
      <c r="E288" s="335">
        <f>'pendapatan '!D338</f>
        <v>4</v>
      </c>
      <c r="F288" s="336">
        <v>0.0</v>
      </c>
      <c r="G288" s="337">
        <v>41.0</v>
      </c>
      <c r="H288" s="357"/>
      <c r="I288" s="358"/>
      <c r="J288" s="358"/>
      <c r="K288" s="357"/>
      <c r="L288" s="357"/>
      <c r="M288" s="358"/>
      <c r="N288" s="358"/>
      <c r="O288" s="357"/>
      <c r="P288" s="357"/>
      <c r="Q288" s="358"/>
      <c r="R288" s="358"/>
      <c r="S288" s="357"/>
      <c r="T288" s="84"/>
    </row>
    <row r="289" ht="15.75" customHeight="1">
      <c r="A289" s="355">
        <f t="shared" ref="A289:B289" si="240">A250</f>
        <v>9</v>
      </c>
      <c r="B289" s="356">
        <f t="shared" si="240"/>
        <v>44205</v>
      </c>
      <c r="C289" s="334" t="str">
        <f t="shared" si="232"/>
        <v>#REF!</v>
      </c>
      <c r="D289" s="335">
        <f t="shared" si="234"/>
        <v>4</v>
      </c>
      <c r="E289" s="335">
        <f>'pendapatan '!D339</f>
        <v>4</v>
      </c>
      <c r="F289" s="336">
        <v>0.0</v>
      </c>
      <c r="G289" s="337">
        <v>69.0</v>
      </c>
      <c r="H289" s="357"/>
      <c r="I289" s="358"/>
      <c r="J289" s="358"/>
      <c r="K289" s="357"/>
      <c r="L289" s="357"/>
      <c r="M289" s="358"/>
      <c r="N289" s="358"/>
      <c r="O289" s="357"/>
      <c r="P289" s="357"/>
      <c r="Q289" s="358"/>
      <c r="R289" s="358"/>
      <c r="S289" s="357"/>
      <c r="T289" s="84"/>
    </row>
    <row r="290" ht="15.75" customHeight="1">
      <c r="A290" s="355">
        <f t="shared" ref="A290:B290" si="241">A251</f>
        <v>10</v>
      </c>
      <c r="B290" s="356">
        <f t="shared" si="241"/>
        <v>44206</v>
      </c>
      <c r="C290" s="334" t="str">
        <f t="shared" si="232"/>
        <v>#REF!</v>
      </c>
      <c r="D290" s="335">
        <f t="shared" si="234"/>
        <v>5</v>
      </c>
      <c r="E290" s="335">
        <f>'pendapatan '!D340</f>
        <v>5</v>
      </c>
      <c r="F290" s="336">
        <v>0.0</v>
      </c>
      <c r="G290" s="337">
        <v>78.0</v>
      </c>
      <c r="H290" s="357"/>
      <c r="I290" s="358"/>
      <c r="J290" s="358"/>
      <c r="K290" s="357"/>
      <c r="L290" s="357"/>
      <c r="M290" s="358"/>
      <c r="N290" s="358"/>
      <c r="O290" s="357"/>
      <c r="P290" s="357"/>
      <c r="Q290" s="358"/>
      <c r="R290" s="358"/>
      <c r="S290" s="357"/>
      <c r="T290" s="84"/>
    </row>
    <row r="291" ht="15.75" customHeight="1">
      <c r="A291" s="355">
        <f t="shared" ref="A291:B291" si="242">A252</f>
        <v>11</v>
      </c>
      <c r="B291" s="356">
        <f t="shared" si="242"/>
        <v>44207</v>
      </c>
      <c r="C291" s="334" t="str">
        <f t="shared" si="232"/>
        <v>#REF!</v>
      </c>
      <c r="D291" s="335">
        <f t="shared" si="234"/>
        <v>5</v>
      </c>
      <c r="E291" s="335">
        <f>'pendapatan '!D341</f>
        <v>5</v>
      </c>
      <c r="F291" s="336">
        <v>0.0</v>
      </c>
      <c r="G291" s="337">
        <v>41.0</v>
      </c>
      <c r="H291" s="357"/>
      <c r="I291" s="358"/>
      <c r="J291" s="358"/>
      <c r="K291" s="357"/>
      <c r="L291" s="357"/>
      <c r="M291" s="358"/>
      <c r="N291" s="358"/>
      <c r="O291" s="357"/>
      <c r="P291" s="357"/>
      <c r="Q291" s="358"/>
      <c r="R291" s="358"/>
      <c r="S291" s="357"/>
      <c r="T291" s="84"/>
    </row>
    <row r="292" ht="15.75" customHeight="1">
      <c r="A292" s="355">
        <f t="shared" ref="A292:B292" si="243">A253</f>
        <v>12</v>
      </c>
      <c r="B292" s="356">
        <f t="shared" si="243"/>
        <v>44208</v>
      </c>
      <c r="C292" s="334" t="str">
        <f t="shared" si="232"/>
        <v>#REF!</v>
      </c>
      <c r="D292" s="335">
        <f t="shared" si="234"/>
        <v>4</v>
      </c>
      <c r="E292" s="335">
        <f>'pendapatan '!D342</f>
        <v>4</v>
      </c>
      <c r="F292" s="336">
        <v>0.0</v>
      </c>
      <c r="G292" s="337">
        <v>43.0</v>
      </c>
      <c r="H292" s="357"/>
      <c r="I292" s="358"/>
      <c r="J292" s="358"/>
      <c r="K292" s="357"/>
      <c r="L292" s="357"/>
      <c r="M292" s="358"/>
      <c r="N292" s="358"/>
      <c r="O292" s="357"/>
      <c r="P292" s="357"/>
      <c r="Q292" s="358"/>
      <c r="R292" s="358"/>
      <c r="S292" s="357"/>
      <c r="T292" s="84"/>
    </row>
    <row r="293" ht="15.75" customHeight="1">
      <c r="A293" s="355">
        <f t="shared" ref="A293:B293" si="244">A254</f>
        <v>13</v>
      </c>
      <c r="B293" s="356">
        <f t="shared" si="244"/>
        <v>44209</v>
      </c>
      <c r="C293" s="334" t="str">
        <f t="shared" si="232"/>
        <v>#REF!</v>
      </c>
      <c r="D293" s="335">
        <f t="shared" si="234"/>
        <v>5</v>
      </c>
      <c r="E293" s="335">
        <f>'pendapatan '!D343</f>
        <v>5</v>
      </c>
      <c r="F293" s="336">
        <v>0.0</v>
      </c>
      <c r="G293" s="337">
        <v>28.0</v>
      </c>
      <c r="H293" s="357"/>
      <c r="I293" s="358"/>
      <c r="J293" s="358"/>
      <c r="K293" s="357"/>
      <c r="L293" s="357"/>
      <c r="M293" s="358"/>
      <c r="N293" s="358"/>
      <c r="O293" s="357"/>
      <c r="P293" s="357"/>
      <c r="Q293" s="358"/>
      <c r="R293" s="358"/>
      <c r="S293" s="357"/>
      <c r="T293" s="84"/>
    </row>
    <row r="294" ht="15.75" customHeight="1">
      <c r="A294" s="355">
        <f t="shared" ref="A294:B294" si="245">A255</f>
        <v>14</v>
      </c>
      <c r="B294" s="356">
        <f t="shared" si="245"/>
        <v>44210</v>
      </c>
      <c r="C294" s="334" t="str">
        <f t="shared" si="232"/>
        <v>#REF!</v>
      </c>
      <c r="D294" s="335">
        <f t="shared" si="234"/>
        <v>4</v>
      </c>
      <c r="E294" s="335">
        <f>'pendapatan '!D344</f>
        <v>4</v>
      </c>
      <c r="F294" s="336">
        <v>0.0</v>
      </c>
      <c r="G294" s="337">
        <v>16.0</v>
      </c>
      <c r="H294" s="357"/>
      <c r="I294" s="358"/>
      <c r="J294" s="358"/>
      <c r="K294" s="357"/>
      <c r="L294" s="357"/>
      <c r="M294" s="358"/>
      <c r="N294" s="358"/>
      <c r="O294" s="357"/>
      <c r="P294" s="357"/>
      <c r="Q294" s="358"/>
      <c r="R294" s="358"/>
      <c r="S294" s="357"/>
      <c r="T294" s="84"/>
    </row>
    <row r="295" ht="15.75" customHeight="1">
      <c r="A295" s="355">
        <f t="shared" ref="A295:B295" si="246">A256</f>
        <v>15</v>
      </c>
      <c r="B295" s="356">
        <f t="shared" si="246"/>
        <v>44211</v>
      </c>
      <c r="C295" s="334" t="str">
        <f t="shared" si="232"/>
        <v/>
      </c>
      <c r="D295" s="335">
        <f t="shared" si="234"/>
        <v>5</v>
      </c>
      <c r="E295" s="335">
        <f>'pendapatan '!D345</f>
        <v>5</v>
      </c>
      <c r="F295" s="336">
        <v>0.0</v>
      </c>
      <c r="G295" s="337">
        <v>24.0</v>
      </c>
      <c r="H295" s="357"/>
      <c r="I295" s="358"/>
      <c r="J295" s="358"/>
      <c r="K295" s="357"/>
      <c r="L295" s="357"/>
      <c r="M295" s="358"/>
      <c r="N295" s="358"/>
      <c r="O295" s="357"/>
      <c r="P295" s="357"/>
      <c r="Q295" s="358"/>
      <c r="R295" s="358"/>
      <c r="S295" s="357"/>
      <c r="T295" s="84"/>
    </row>
    <row r="296" ht="15.75" customHeight="1">
      <c r="A296" s="355">
        <f t="shared" ref="A296:B296" si="247">A257</f>
        <v>16</v>
      </c>
      <c r="B296" s="356">
        <f t="shared" si="247"/>
        <v>44212</v>
      </c>
      <c r="C296" s="334" t="str">
        <f t="shared" si="232"/>
        <v/>
      </c>
      <c r="D296" s="335">
        <f t="shared" si="234"/>
        <v>4</v>
      </c>
      <c r="E296" s="335">
        <f>'pendapatan '!D346</f>
        <v>4</v>
      </c>
      <c r="F296" s="336">
        <v>0.0</v>
      </c>
      <c r="G296" s="337">
        <v>38.0</v>
      </c>
      <c r="H296" s="357"/>
      <c r="I296" s="358"/>
      <c r="J296" s="358"/>
      <c r="K296" s="357"/>
      <c r="L296" s="357"/>
      <c r="M296" s="358"/>
      <c r="N296" s="358"/>
      <c r="O296" s="357"/>
      <c r="P296" s="357"/>
      <c r="Q296" s="358"/>
      <c r="R296" s="358"/>
      <c r="S296" s="357"/>
      <c r="T296" s="84"/>
    </row>
    <row r="297" ht="15.75" customHeight="1">
      <c r="A297" s="355">
        <f t="shared" ref="A297:B297" si="248">A258</f>
        <v>17</v>
      </c>
      <c r="B297" s="356">
        <f t="shared" si="248"/>
        <v>44213</v>
      </c>
      <c r="C297" s="334" t="str">
        <f t="shared" si="232"/>
        <v>#REF!</v>
      </c>
      <c r="D297" s="335">
        <f t="shared" si="234"/>
        <v>5</v>
      </c>
      <c r="E297" s="335">
        <f>'pendapatan '!D347</f>
        <v>5</v>
      </c>
      <c r="F297" s="336">
        <v>0.0</v>
      </c>
      <c r="G297" s="337">
        <v>40.0</v>
      </c>
      <c r="H297" s="357"/>
      <c r="I297" s="358"/>
      <c r="J297" s="358"/>
      <c r="K297" s="357"/>
      <c r="L297" s="357"/>
      <c r="M297" s="358"/>
      <c r="N297" s="358"/>
      <c r="O297" s="357"/>
      <c r="P297" s="357"/>
      <c r="Q297" s="358"/>
      <c r="R297" s="358"/>
      <c r="S297" s="357"/>
      <c r="T297" s="84"/>
    </row>
    <row r="298" ht="15.75" customHeight="1">
      <c r="A298" s="355">
        <f t="shared" ref="A298:B298" si="249">A259</f>
        <v>18</v>
      </c>
      <c r="B298" s="356">
        <f t="shared" si="249"/>
        <v>44214</v>
      </c>
      <c r="C298" s="334" t="str">
        <f t="shared" si="232"/>
        <v>#REF!</v>
      </c>
      <c r="D298" s="335">
        <f t="shared" si="234"/>
        <v>4</v>
      </c>
      <c r="E298" s="335">
        <f>'pendapatan '!D348</f>
        <v>4</v>
      </c>
      <c r="F298" s="336">
        <v>0.0</v>
      </c>
      <c r="G298" s="337">
        <v>28.0</v>
      </c>
      <c r="H298" s="357"/>
      <c r="I298" s="358"/>
      <c r="J298" s="358"/>
      <c r="K298" s="357"/>
      <c r="L298" s="357"/>
      <c r="M298" s="358"/>
      <c r="N298" s="358"/>
      <c r="O298" s="357"/>
      <c r="P298" s="357"/>
      <c r="Q298" s="358"/>
      <c r="R298" s="358"/>
      <c r="S298" s="357"/>
      <c r="T298" s="84"/>
    </row>
    <row r="299" ht="15.75" customHeight="1">
      <c r="A299" s="355">
        <f t="shared" ref="A299:B299" si="250">A260</f>
        <v>19</v>
      </c>
      <c r="B299" s="356">
        <f t="shared" si="250"/>
        <v>44215</v>
      </c>
      <c r="C299" s="334" t="str">
        <f t="shared" si="232"/>
        <v>#REF!</v>
      </c>
      <c r="D299" s="335">
        <f t="shared" si="234"/>
        <v>5</v>
      </c>
      <c r="E299" s="335">
        <f>'pendapatan '!D349</f>
        <v>5</v>
      </c>
      <c r="F299" s="336">
        <v>0.0</v>
      </c>
      <c r="G299" s="337">
        <v>28.0</v>
      </c>
      <c r="H299" s="357"/>
      <c r="I299" s="358"/>
      <c r="J299" s="358"/>
      <c r="K299" s="357"/>
      <c r="L299" s="357"/>
      <c r="M299" s="358"/>
      <c r="N299" s="358"/>
      <c r="O299" s="357"/>
      <c r="P299" s="357"/>
      <c r="Q299" s="358"/>
      <c r="R299" s="358"/>
      <c r="S299" s="357"/>
      <c r="T299" s="84"/>
    </row>
    <row r="300" ht="15.75" customHeight="1">
      <c r="A300" s="355">
        <f t="shared" ref="A300:B300" si="251">A261</f>
        <v>20</v>
      </c>
      <c r="B300" s="356">
        <f t="shared" si="251"/>
        <v>44216</v>
      </c>
      <c r="C300" s="334" t="str">
        <f t="shared" si="232"/>
        <v>#REF!</v>
      </c>
      <c r="D300" s="335">
        <f t="shared" si="234"/>
        <v>5</v>
      </c>
      <c r="E300" s="335">
        <f>'pendapatan '!D350</f>
        <v>5</v>
      </c>
      <c r="F300" s="336">
        <v>0.0</v>
      </c>
      <c r="G300" s="337">
        <v>24.0</v>
      </c>
      <c r="H300" s="357"/>
      <c r="I300" s="358"/>
      <c r="J300" s="358"/>
      <c r="K300" s="357"/>
      <c r="L300" s="357"/>
      <c r="M300" s="358"/>
      <c r="N300" s="358"/>
      <c r="O300" s="357"/>
      <c r="P300" s="357"/>
      <c r="Q300" s="358"/>
      <c r="R300" s="358"/>
      <c r="S300" s="357"/>
      <c r="T300" s="84"/>
    </row>
    <row r="301" ht="15.75" customHeight="1">
      <c r="A301" s="355">
        <f t="shared" ref="A301:B301" si="252">A262</f>
        <v>21</v>
      </c>
      <c r="B301" s="356">
        <f t="shared" si="252"/>
        <v>44217</v>
      </c>
      <c r="C301" s="334" t="str">
        <f t="shared" si="232"/>
        <v>#REF!</v>
      </c>
      <c r="D301" s="335">
        <f t="shared" si="234"/>
        <v>4</v>
      </c>
      <c r="E301" s="335">
        <f>'pendapatan '!D351</f>
        <v>4</v>
      </c>
      <c r="F301" s="336">
        <v>0.0</v>
      </c>
      <c r="G301" s="337">
        <v>19.0</v>
      </c>
      <c r="H301" s="357"/>
      <c r="I301" s="358"/>
      <c r="J301" s="358"/>
      <c r="K301" s="357"/>
      <c r="L301" s="357"/>
      <c r="M301" s="358"/>
      <c r="N301" s="358"/>
      <c r="O301" s="357"/>
      <c r="P301" s="357"/>
      <c r="Q301" s="358"/>
      <c r="R301" s="358"/>
      <c r="S301" s="357"/>
      <c r="T301" s="84"/>
    </row>
    <row r="302" ht="15.75" customHeight="1">
      <c r="A302" s="355">
        <f t="shared" ref="A302:B302" si="253">A263</f>
        <v>22</v>
      </c>
      <c r="B302" s="356">
        <f t="shared" si="253"/>
        <v>44218</v>
      </c>
      <c r="C302" s="334" t="str">
        <f t="shared" si="232"/>
        <v>#REF!</v>
      </c>
      <c r="D302" s="335">
        <f t="shared" si="234"/>
        <v>5</v>
      </c>
      <c r="E302" s="335">
        <f>'pendapatan '!D352</f>
        <v>5</v>
      </c>
      <c r="F302" s="336">
        <v>0.0</v>
      </c>
      <c r="G302" s="337">
        <v>19.0</v>
      </c>
      <c r="H302" s="357"/>
      <c r="I302" s="358"/>
      <c r="J302" s="358"/>
      <c r="K302" s="357"/>
      <c r="L302" s="357"/>
      <c r="M302" s="358"/>
      <c r="N302" s="358"/>
      <c r="O302" s="357"/>
      <c r="P302" s="357"/>
      <c r="Q302" s="358"/>
      <c r="R302" s="358"/>
      <c r="S302" s="357"/>
      <c r="T302" s="84"/>
    </row>
    <row r="303" ht="15.75" customHeight="1">
      <c r="A303" s="355">
        <f t="shared" ref="A303:B303" si="254">A264</f>
        <v>23</v>
      </c>
      <c r="B303" s="356">
        <f t="shared" si="254"/>
        <v>44219</v>
      </c>
      <c r="C303" s="334" t="str">
        <f t="shared" si="232"/>
        <v/>
      </c>
      <c r="D303" s="335">
        <f t="shared" si="234"/>
        <v>4</v>
      </c>
      <c r="E303" s="335">
        <f>'pendapatan '!D353</f>
        <v>4</v>
      </c>
      <c r="F303" s="336">
        <v>0.0</v>
      </c>
      <c r="G303" s="337">
        <v>21.0</v>
      </c>
      <c r="H303" s="357"/>
      <c r="I303" s="358"/>
      <c r="J303" s="358"/>
      <c r="K303" s="357"/>
      <c r="L303" s="357"/>
      <c r="M303" s="358"/>
      <c r="N303" s="358"/>
      <c r="O303" s="357"/>
      <c r="P303" s="357"/>
      <c r="Q303" s="358"/>
      <c r="R303" s="358"/>
      <c r="S303" s="357"/>
      <c r="T303" s="84"/>
    </row>
    <row r="304" ht="15.75" customHeight="1">
      <c r="A304" s="355">
        <f t="shared" ref="A304:B304" si="255">A265</f>
        <v>24</v>
      </c>
      <c r="B304" s="356">
        <f t="shared" si="255"/>
        <v>44220</v>
      </c>
      <c r="C304" s="334" t="str">
        <f t="shared" si="232"/>
        <v/>
      </c>
      <c r="D304" s="335">
        <f t="shared" si="234"/>
        <v>5</v>
      </c>
      <c r="E304" s="335">
        <f>'pendapatan '!D354</f>
        <v>5</v>
      </c>
      <c r="F304" s="336">
        <v>0.0</v>
      </c>
      <c r="G304" s="337">
        <v>41.0</v>
      </c>
      <c r="H304" s="357"/>
      <c r="I304" s="358"/>
      <c r="J304" s="358"/>
      <c r="K304" s="357"/>
      <c r="L304" s="357"/>
      <c r="M304" s="358"/>
      <c r="N304" s="358"/>
      <c r="O304" s="357"/>
      <c r="P304" s="357"/>
      <c r="Q304" s="358"/>
      <c r="R304" s="358"/>
      <c r="S304" s="357"/>
      <c r="T304" s="84"/>
    </row>
    <row r="305" ht="15.75" customHeight="1">
      <c r="A305" s="355">
        <f t="shared" ref="A305:B305" si="256">A266</f>
        <v>25</v>
      </c>
      <c r="B305" s="356">
        <f t="shared" si="256"/>
        <v>44221</v>
      </c>
      <c r="C305" s="334" t="str">
        <f t="shared" ref="C305:C311" si="258">#REF!</f>
        <v>#REF!</v>
      </c>
      <c r="D305" s="335">
        <f t="shared" si="234"/>
        <v>5</v>
      </c>
      <c r="E305" s="335">
        <f>'pendapatan '!D355</f>
        <v>5</v>
      </c>
      <c r="F305" s="336">
        <v>0.0</v>
      </c>
      <c r="G305" s="337">
        <v>24.0</v>
      </c>
      <c r="H305" s="357"/>
      <c r="I305" s="358"/>
      <c r="J305" s="358"/>
      <c r="K305" s="357"/>
      <c r="L305" s="357"/>
      <c r="M305" s="358"/>
      <c r="N305" s="358"/>
      <c r="O305" s="357"/>
      <c r="P305" s="357"/>
      <c r="Q305" s="358"/>
      <c r="R305" s="358"/>
      <c r="S305" s="357"/>
      <c r="T305" s="84"/>
    </row>
    <row r="306" ht="15.75" customHeight="1">
      <c r="A306" s="355">
        <f t="shared" ref="A306:B306" si="257">A267</f>
        <v>26</v>
      </c>
      <c r="B306" s="356">
        <f t="shared" si="257"/>
        <v>44222</v>
      </c>
      <c r="C306" s="334" t="str">
        <f t="shared" si="258"/>
        <v>#REF!</v>
      </c>
      <c r="D306" s="335">
        <f t="shared" si="234"/>
        <v>4</v>
      </c>
      <c r="E306" s="335">
        <f>'pendapatan '!D356</f>
        <v>4</v>
      </c>
      <c r="F306" s="336">
        <v>0.0</v>
      </c>
      <c r="G306" s="337">
        <v>16.0</v>
      </c>
      <c r="H306" s="357"/>
      <c r="I306" s="358"/>
      <c r="J306" s="358"/>
      <c r="K306" s="357"/>
      <c r="L306" s="357"/>
      <c r="M306" s="358"/>
      <c r="N306" s="358"/>
      <c r="O306" s="357"/>
      <c r="P306" s="357"/>
      <c r="Q306" s="358"/>
      <c r="R306" s="358"/>
      <c r="S306" s="357"/>
      <c r="T306" s="84"/>
    </row>
    <row r="307" ht="15.75" customHeight="1">
      <c r="A307" s="355">
        <f t="shared" ref="A307:B307" si="259">A268</f>
        <v>27</v>
      </c>
      <c r="B307" s="356">
        <f t="shared" si="259"/>
        <v>44223</v>
      </c>
      <c r="C307" s="334" t="str">
        <f t="shared" si="258"/>
        <v>#REF!</v>
      </c>
      <c r="D307" s="335">
        <f t="shared" si="234"/>
        <v>5</v>
      </c>
      <c r="E307" s="335">
        <f>'pendapatan '!D357</f>
        <v>5</v>
      </c>
      <c r="F307" s="336">
        <v>0.0</v>
      </c>
      <c r="G307" s="337">
        <v>23.0</v>
      </c>
      <c r="H307" s="357"/>
      <c r="I307" s="358"/>
      <c r="J307" s="358"/>
      <c r="K307" s="357"/>
      <c r="L307" s="357"/>
      <c r="M307" s="358"/>
      <c r="N307" s="358"/>
      <c r="O307" s="357"/>
      <c r="P307" s="357"/>
      <c r="Q307" s="358"/>
      <c r="R307" s="358"/>
      <c r="S307" s="357"/>
      <c r="T307" s="84"/>
    </row>
    <row r="308" ht="15.75" customHeight="1">
      <c r="A308" s="355">
        <f t="shared" ref="A308:B308" si="260">A269</f>
        <v>28</v>
      </c>
      <c r="B308" s="356">
        <f t="shared" si="260"/>
        <v>44224</v>
      </c>
      <c r="C308" s="334" t="str">
        <f t="shared" si="258"/>
        <v>#REF!</v>
      </c>
      <c r="D308" s="335">
        <f t="shared" si="234"/>
        <v>4</v>
      </c>
      <c r="E308" s="335">
        <f>'pendapatan '!D358</f>
        <v>4</v>
      </c>
      <c r="F308" s="336">
        <v>0.0</v>
      </c>
      <c r="G308" s="337">
        <v>33.0</v>
      </c>
      <c r="H308" s="357"/>
      <c r="I308" s="358"/>
      <c r="J308" s="358"/>
      <c r="K308" s="357"/>
      <c r="L308" s="357"/>
      <c r="M308" s="358"/>
      <c r="N308" s="358"/>
      <c r="O308" s="357"/>
      <c r="P308" s="357"/>
      <c r="Q308" s="358"/>
      <c r="R308" s="358"/>
      <c r="S308" s="357"/>
      <c r="T308" s="84"/>
    </row>
    <row r="309" ht="15.75" customHeight="1">
      <c r="A309" s="355">
        <f t="shared" ref="A309:B309" si="261">A270</f>
        <v>29</v>
      </c>
      <c r="B309" s="356">
        <f t="shared" si="261"/>
        <v>44225</v>
      </c>
      <c r="C309" s="334" t="str">
        <f t="shared" si="258"/>
        <v>#REF!</v>
      </c>
      <c r="D309" s="335">
        <f t="shared" si="234"/>
        <v>4</v>
      </c>
      <c r="E309" s="335">
        <f>'pendapatan '!D359</f>
        <v>4</v>
      </c>
      <c r="F309" s="336">
        <v>0.0</v>
      </c>
      <c r="G309" s="337">
        <v>20.0</v>
      </c>
      <c r="H309" s="357"/>
      <c r="I309" s="358"/>
      <c r="J309" s="358"/>
      <c r="K309" s="357"/>
      <c r="L309" s="357"/>
      <c r="M309" s="358"/>
      <c r="N309" s="358"/>
      <c r="O309" s="357"/>
      <c r="P309" s="357"/>
      <c r="Q309" s="358"/>
      <c r="R309" s="358"/>
      <c r="S309" s="357"/>
      <c r="T309" s="84"/>
    </row>
    <row r="310" ht="15.75" customHeight="1">
      <c r="A310" s="355">
        <f t="shared" ref="A310:B310" si="262">A271</f>
        <v>30</v>
      </c>
      <c r="B310" s="356">
        <f t="shared" si="262"/>
        <v>44226</v>
      </c>
      <c r="C310" s="334" t="str">
        <f t="shared" si="258"/>
        <v>#REF!</v>
      </c>
      <c r="D310" s="335">
        <f t="shared" si="234"/>
        <v>5</v>
      </c>
      <c r="E310" s="335">
        <f>'pendapatan '!D360</f>
        <v>5</v>
      </c>
      <c r="F310" s="336">
        <v>0.0</v>
      </c>
      <c r="G310" s="337">
        <v>17.0</v>
      </c>
      <c r="H310" s="357"/>
      <c r="I310" s="358"/>
      <c r="J310" s="358"/>
      <c r="K310" s="357"/>
      <c r="L310" s="357"/>
      <c r="M310" s="358"/>
      <c r="N310" s="358"/>
      <c r="O310" s="357"/>
      <c r="P310" s="357"/>
      <c r="Q310" s="358"/>
      <c r="R310" s="358"/>
      <c r="S310" s="357"/>
      <c r="T310" s="84"/>
    </row>
    <row r="311" ht="15.75" customHeight="1">
      <c r="A311" s="355">
        <f t="shared" ref="A311:B311" si="263">A272</f>
        <v>31</v>
      </c>
      <c r="B311" s="356">
        <f t="shared" si="263"/>
        <v>44227</v>
      </c>
      <c r="C311" s="340" t="str">
        <f t="shared" si="258"/>
        <v>#REF!</v>
      </c>
      <c r="D311" s="335">
        <f t="shared" si="234"/>
        <v>5</v>
      </c>
      <c r="E311" s="335">
        <f>'pendapatan '!D361</f>
        <v>5</v>
      </c>
      <c r="F311" s="336">
        <v>0.0</v>
      </c>
      <c r="G311" s="337">
        <v>36.0</v>
      </c>
      <c r="H311" s="360"/>
      <c r="I311" s="361"/>
      <c r="J311" s="361"/>
      <c r="K311" s="360"/>
      <c r="L311" s="360"/>
      <c r="M311" s="361"/>
      <c r="N311" s="361"/>
      <c r="O311" s="360"/>
      <c r="P311" s="360"/>
      <c r="Q311" s="361"/>
      <c r="R311" s="361"/>
      <c r="S311" s="360"/>
      <c r="T311" s="84"/>
    </row>
    <row r="312" ht="15.75" customHeight="1">
      <c r="A312" s="345" t="s">
        <v>15</v>
      </c>
      <c r="B312" s="144"/>
      <c r="C312" s="346"/>
      <c r="D312" s="366">
        <f t="shared" ref="D312:G312" si="264">SUM(D281:D311)</f>
        <v>152</v>
      </c>
      <c r="E312" s="366">
        <f t="shared" si="264"/>
        <v>152</v>
      </c>
      <c r="F312" s="366">
        <f t="shared" si="264"/>
        <v>0</v>
      </c>
      <c r="G312" s="366">
        <f t="shared" si="264"/>
        <v>1495</v>
      </c>
      <c r="H312" s="381"/>
      <c r="I312" s="381"/>
      <c r="J312" s="381"/>
      <c r="K312" s="381"/>
      <c r="L312" s="381"/>
      <c r="M312" s="381"/>
      <c r="N312" s="381"/>
      <c r="O312" s="381"/>
      <c r="P312" s="381"/>
      <c r="Q312" s="381"/>
      <c r="R312" s="381"/>
      <c r="S312" s="381"/>
      <c r="T312" s="84"/>
    </row>
    <row r="313" ht="15.75" customHeight="1">
      <c r="A313" s="36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</row>
    <row r="314" ht="15.75" customHeight="1">
      <c r="A314" s="362"/>
      <c r="B314" s="367"/>
      <c r="C314" s="367"/>
      <c r="D314" s="367"/>
      <c r="E314" s="367"/>
      <c r="F314" s="362"/>
      <c r="G314" s="367"/>
      <c r="H314" s="367"/>
      <c r="I314" s="367"/>
      <c r="J314" s="367"/>
      <c r="K314" s="367"/>
      <c r="L314" s="367"/>
      <c r="M314" s="367"/>
      <c r="N314" s="362"/>
      <c r="O314" s="367"/>
      <c r="P314" s="367"/>
      <c r="Q314" s="367"/>
      <c r="R314" s="362"/>
      <c r="S314" s="367"/>
      <c r="T314" s="52"/>
    </row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4">
    <mergeCell ref="A1:T1"/>
    <mergeCell ref="A2:T2"/>
    <mergeCell ref="A3:T3"/>
    <mergeCell ref="A4:A6"/>
    <mergeCell ref="B4:B6"/>
    <mergeCell ref="D4:G4"/>
    <mergeCell ref="P4:S4"/>
    <mergeCell ref="R5:S5"/>
    <mergeCell ref="C4:C6"/>
    <mergeCell ref="D5:D6"/>
    <mergeCell ref="A38:B38"/>
    <mergeCell ref="A40:T40"/>
    <mergeCell ref="A41:T41"/>
    <mergeCell ref="A42:T42"/>
    <mergeCell ref="A43:A45"/>
    <mergeCell ref="R44:S44"/>
    <mergeCell ref="D43:G43"/>
    <mergeCell ref="H43:K43"/>
    <mergeCell ref="L43:O43"/>
    <mergeCell ref="P43:S43"/>
    <mergeCell ref="D44:D45"/>
    <mergeCell ref="E44:E45"/>
    <mergeCell ref="F44:G44"/>
    <mergeCell ref="H44:H45"/>
    <mergeCell ref="I44:I45"/>
    <mergeCell ref="J44:K44"/>
    <mergeCell ref="L44:L45"/>
    <mergeCell ref="M44:M45"/>
    <mergeCell ref="N44:O44"/>
    <mergeCell ref="P44:P45"/>
    <mergeCell ref="E5:E6"/>
    <mergeCell ref="F5:G5"/>
    <mergeCell ref="A77:B77"/>
    <mergeCell ref="A82:A84"/>
    <mergeCell ref="B82:B84"/>
    <mergeCell ref="C82:C84"/>
    <mergeCell ref="D82:G82"/>
    <mergeCell ref="F83:G83"/>
    <mergeCell ref="D83:D84"/>
    <mergeCell ref="E83:E84"/>
    <mergeCell ref="A116:B116"/>
    <mergeCell ref="A122:A124"/>
    <mergeCell ref="B122:B124"/>
    <mergeCell ref="C122:C124"/>
    <mergeCell ref="D122:G122"/>
    <mergeCell ref="F123:G123"/>
    <mergeCell ref="D123:D124"/>
    <mergeCell ref="E123:E124"/>
    <mergeCell ref="A156:B156"/>
    <mergeCell ref="A161:A163"/>
    <mergeCell ref="B161:B163"/>
    <mergeCell ref="C161:C163"/>
    <mergeCell ref="D161:G161"/>
    <mergeCell ref="F162:G162"/>
    <mergeCell ref="D162:D163"/>
    <mergeCell ref="E162:E163"/>
    <mergeCell ref="A195:B195"/>
    <mergeCell ref="A200:A202"/>
    <mergeCell ref="B200:B202"/>
    <mergeCell ref="C200:C202"/>
    <mergeCell ref="D200:G200"/>
    <mergeCell ref="F201:G201"/>
    <mergeCell ref="D201:D202"/>
    <mergeCell ref="E201:E202"/>
    <mergeCell ref="A234:B234"/>
    <mergeCell ref="A239:A241"/>
    <mergeCell ref="B239:B241"/>
    <mergeCell ref="C239:C241"/>
    <mergeCell ref="D239:G239"/>
    <mergeCell ref="F240:G240"/>
    <mergeCell ref="D279:D280"/>
    <mergeCell ref="E279:E280"/>
    <mergeCell ref="A312:B312"/>
    <mergeCell ref="D240:D241"/>
    <mergeCell ref="E240:E241"/>
    <mergeCell ref="A273:B273"/>
    <mergeCell ref="A278:A280"/>
    <mergeCell ref="B278:B280"/>
    <mergeCell ref="C278:C280"/>
    <mergeCell ref="D278:G278"/>
    <mergeCell ref="F279:G279"/>
    <mergeCell ref="Q83:Q84"/>
    <mergeCell ref="R83:S83"/>
    <mergeCell ref="L82:O82"/>
    <mergeCell ref="P82:S82"/>
    <mergeCell ref="H83:H84"/>
    <mergeCell ref="I83:I84"/>
    <mergeCell ref="J83:K83"/>
    <mergeCell ref="L83:L84"/>
    <mergeCell ref="M83:M84"/>
    <mergeCell ref="H4:K4"/>
    <mergeCell ref="L4:O4"/>
    <mergeCell ref="H5:H6"/>
    <mergeCell ref="I5:I6"/>
    <mergeCell ref="J5:K5"/>
    <mergeCell ref="L5:L6"/>
    <mergeCell ref="M5:M6"/>
    <mergeCell ref="N5:O5"/>
    <mergeCell ref="P5:P6"/>
    <mergeCell ref="Q5:Q6"/>
    <mergeCell ref="B43:B45"/>
    <mergeCell ref="C43:C45"/>
    <mergeCell ref="Q44:Q45"/>
    <mergeCell ref="A79:T79"/>
    <mergeCell ref="A80:T80"/>
    <mergeCell ref="A81:T81"/>
    <mergeCell ref="H82:K82"/>
    <mergeCell ref="N83:O83"/>
    <mergeCell ref="P83:P84"/>
    <mergeCell ref="A119:T119"/>
    <mergeCell ref="A120:T120"/>
    <mergeCell ref="A121:T121"/>
    <mergeCell ref="L122:O122"/>
    <mergeCell ref="P122:S122"/>
    <mergeCell ref="N201:O201"/>
    <mergeCell ref="P201:P202"/>
    <mergeCell ref="Q201:Q202"/>
    <mergeCell ref="R201:S201"/>
    <mergeCell ref="A197:T197"/>
    <mergeCell ref="A198:T198"/>
    <mergeCell ref="A199:T199"/>
    <mergeCell ref="H200:K200"/>
    <mergeCell ref="L200:O200"/>
    <mergeCell ref="P200:S200"/>
    <mergeCell ref="H201:H202"/>
    <mergeCell ref="H239:K239"/>
    <mergeCell ref="H240:H241"/>
    <mergeCell ref="I240:I241"/>
    <mergeCell ref="J240:K240"/>
    <mergeCell ref="L240:L241"/>
    <mergeCell ref="M240:M241"/>
    <mergeCell ref="N240:O240"/>
    <mergeCell ref="P240:P241"/>
    <mergeCell ref="Q240:Q241"/>
    <mergeCell ref="R240:S240"/>
    <mergeCell ref="A275:T275"/>
    <mergeCell ref="A276:T276"/>
    <mergeCell ref="A277:T277"/>
    <mergeCell ref="H278:K278"/>
    <mergeCell ref="N279:O279"/>
    <mergeCell ref="P279:P280"/>
    <mergeCell ref="Q279:Q280"/>
    <mergeCell ref="R279:S279"/>
    <mergeCell ref="L278:O278"/>
    <mergeCell ref="P278:S278"/>
    <mergeCell ref="H279:H280"/>
    <mergeCell ref="I279:I280"/>
    <mergeCell ref="J279:K279"/>
    <mergeCell ref="L279:L280"/>
    <mergeCell ref="M279:M280"/>
    <mergeCell ref="H122:K122"/>
    <mergeCell ref="H123:H124"/>
    <mergeCell ref="I123:I124"/>
    <mergeCell ref="J123:K123"/>
    <mergeCell ref="L123:L124"/>
    <mergeCell ref="M123:M124"/>
    <mergeCell ref="N123:O123"/>
    <mergeCell ref="P123:P124"/>
    <mergeCell ref="Q123:Q124"/>
    <mergeCell ref="R123:S123"/>
    <mergeCell ref="A158:T158"/>
    <mergeCell ref="A159:T159"/>
    <mergeCell ref="A160:T160"/>
    <mergeCell ref="H161:K161"/>
    <mergeCell ref="N162:O162"/>
    <mergeCell ref="P162:P163"/>
    <mergeCell ref="Q162:Q163"/>
    <mergeCell ref="R162:S162"/>
    <mergeCell ref="L161:O161"/>
    <mergeCell ref="P161:S161"/>
    <mergeCell ref="H162:H163"/>
    <mergeCell ref="I162:I163"/>
    <mergeCell ref="J162:K162"/>
    <mergeCell ref="L162:L163"/>
    <mergeCell ref="M162:M163"/>
    <mergeCell ref="L201:L202"/>
    <mergeCell ref="M201:M202"/>
    <mergeCell ref="I201:I202"/>
    <mergeCell ref="J201:K201"/>
    <mergeCell ref="A236:T236"/>
    <mergeCell ref="A237:T237"/>
    <mergeCell ref="A238:T238"/>
    <mergeCell ref="L239:O239"/>
    <mergeCell ref="P239:S239"/>
  </mergeCells>
  <printOptions/>
  <pageMargins bottom="0.75" footer="0.0" header="0.0" left="0.7" right="0.7" top="0.75"/>
  <pageSetup paperSize="5" orientation="landscape"/>
  <rowBreaks count="6" manualBreakCount="6">
    <brk id="274" man="1"/>
    <brk id="196" man="1"/>
    <brk id="117" man="1"/>
    <brk id="39" man="1"/>
    <brk id="235" man="1"/>
    <brk id="78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8.43"/>
    <col customWidth="1" min="3" max="4" width="6.71"/>
    <col customWidth="1" min="5" max="6" width="8.71"/>
    <col customWidth="1" min="7" max="8" width="6.71"/>
    <col customWidth="1" min="9" max="10" width="8.71"/>
    <col customWidth="1" min="11" max="12" width="6.71"/>
    <col customWidth="1" min="13" max="14" width="8.71"/>
    <col customWidth="1" min="15" max="16" width="6.71"/>
    <col customWidth="1" min="17" max="18" width="8.71"/>
    <col customWidth="1" min="19" max="26" width="9.0"/>
  </cols>
  <sheetData>
    <row r="1">
      <c r="A1" s="382" t="s">
        <v>75</v>
      </c>
      <c r="S1" s="383"/>
    </row>
    <row r="2" ht="15.75" customHeight="1">
      <c r="A2" s="382" t="s">
        <v>76</v>
      </c>
    </row>
    <row r="3" ht="15.75" customHeight="1">
      <c r="A3" s="382" t="s">
        <v>77</v>
      </c>
    </row>
    <row r="4" ht="15.75" customHeight="1">
      <c r="A4" s="382" t="s">
        <v>78</v>
      </c>
    </row>
    <row r="5">
      <c r="A5" s="221" t="s">
        <v>79</v>
      </c>
    </row>
    <row r="6" ht="15.75" customHeight="1">
      <c r="A6" s="384" t="s">
        <v>3</v>
      </c>
      <c r="B6" s="385" t="s">
        <v>80</v>
      </c>
      <c r="C6" s="386" t="s">
        <v>6</v>
      </c>
      <c r="D6" s="387"/>
      <c r="E6" s="387"/>
      <c r="F6" s="388"/>
      <c r="G6" s="386" t="s">
        <v>7</v>
      </c>
      <c r="H6" s="387"/>
      <c r="I6" s="387"/>
      <c r="J6" s="388"/>
      <c r="K6" s="386" t="s">
        <v>8</v>
      </c>
      <c r="L6" s="387"/>
      <c r="M6" s="387"/>
      <c r="N6" s="388"/>
      <c r="O6" s="386" t="s">
        <v>81</v>
      </c>
      <c r="P6" s="387"/>
      <c r="Q6" s="387"/>
      <c r="R6" s="388"/>
    </row>
    <row r="7">
      <c r="A7" s="278"/>
      <c r="B7" s="279"/>
      <c r="C7" s="389" t="s">
        <v>82</v>
      </c>
      <c r="D7" s="389" t="s">
        <v>68</v>
      </c>
      <c r="E7" s="390" t="s">
        <v>83</v>
      </c>
      <c r="F7" s="391"/>
      <c r="G7" s="389" t="s">
        <v>82</v>
      </c>
      <c r="H7" s="389" t="s">
        <v>68</v>
      </c>
      <c r="I7" s="390" t="s">
        <v>83</v>
      </c>
      <c r="J7" s="391"/>
      <c r="K7" s="389" t="s">
        <v>82</v>
      </c>
      <c r="L7" s="389" t="s">
        <v>68</v>
      </c>
      <c r="M7" s="390" t="s">
        <v>83</v>
      </c>
      <c r="N7" s="391"/>
      <c r="O7" s="389" t="s">
        <v>82</v>
      </c>
      <c r="P7" s="389" t="s">
        <v>68</v>
      </c>
      <c r="Q7" s="390" t="s">
        <v>83</v>
      </c>
      <c r="R7" s="391"/>
    </row>
    <row r="8">
      <c r="A8" s="392"/>
      <c r="B8" s="393"/>
      <c r="C8" s="393"/>
      <c r="D8" s="393"/>
      <c r="E8" s="394" t="s">
        <v>84</v>
      </c>
      <c r="F8" s="395" t="s">
        <v>71</v>
      </c>
      <c r="G8" s="393"/>
      <c r="H8" s="393"/>
      <c r="I8" s="394" t="s">
        <v>84</v>
      </c>
      <c r="J8" s="395" t="s">
        <v>71</v>
      </c>
      <c r="K8" s="393"/>
      <c r="L8" s="393"/>
      <c r="M8" s="394" t="s">
        <v>84</v>
      </c>
      <c r="N8" s="395" t="s">
        <v>71</v>
      </c>
      <c r="O8" s="393"/>
      <c r="P8" s="393"/>
      <c r="Q8" s="394" t="s">
        <v>84</v>
      </c>
      <c r="R8" s="395" t="s">
        <v>71</v>
      </c>
    </row>
    <row r="9">
      <c r="A9" s="396">
        <v>1.0</v>
      </c>
      <c r="B9" s="397" t="s">
        <v>47</v>
      </c>
      <c r="C9" s="398">
        <f>rit!D38</f>
        <v>135</v>
      </c>
      <c r="D9" s="398">
        <f>rit!E38</f>
        <v>135</v>
      </c>
      <c r="E9" s="398">
        <f>rit!F38</f>
        <v>0</v>
      </c>
      <c r="F9" s="398">
        <f>rit!G38</f>
        <v>937</v>
      </c>
      <c r="G9" s="398">
        <f>rit!H38</f>
        <v>162</v>
      </c>
      <c r="H9" s="398">
        <f>rit!I38</f>
        <v>234</v>
      </c>
      <c r="I9" s="398">
        <f>rit!J38</f>
        <v>371</v>
      </c>
      <c r="J9" s="398">
        <f>rit!K38</f>
        <v>341</v>
      </c>
      <c r="K9" s="398">
        <f>rit!L38</f>
        <v>119</v>
      </c>
      <c r="L9" s="398">
        <f>rit!M38</f>
        <v>189</v>
      </c>
      <c r="M9" s="398">
        <f>rit!N38</f>
        <v>271</v>
      </c>
      <c r="N9" s="398">
        <f>rit!O38</f>
        <v>259</v>
      </c>
      <c r="O9" s="399">
        <f>rit!P38</f>
        <v>0</v>
      </c>
      <c r="P9" s="399">
        <f>rit!Q38</f>
        <v>0</v>
      </c>
      <c r="Q9" s="399">
        <f>rit!R38</f>
        <v>0</v>
      </c>
      <c r="R9" s="400">
        <f>rit!S38</f>
        <v>0</v>
      </c>
    </row>
    <row r="10">
      <c r="A10" s="401">
        <v>2.0</v>
      </c>
      <c r="B10" s="397" t="s">
        <v>45</v>
      </c>
      <c r="C10" s="402">
        <f>rit!D77</f>
        <v>71</v>
      </c>
      <c r="D10" s="402">
        <f>rit!E77</f>
        <v>71</v>
      </c>
      <c r="E10" s="402">
        <f>rit!F77</f>
        <v>278</v>
      </c>
      <c r="F10" s="402">
        <f>rit!G77</f>
        <v>481</v>
      </c>
      <c r="G10" s="402">
        <f>rit!H77</f>
        <v>195</v>
      </c>
      <c r="H10" s="402">
        <f>rit!I77</f>
        <v>390</v>
      </c>
      <c r="I10" s="402">
        <f>rit!J77</f>
        <v>656</v>
      </c>
      <c r="J10" s="402">
        <f>rit!K77</f>
        <v>673</v>
      </c>
      <c r="K10" s="403">
        <f>rit!L77</f>
        <v>0</v>
      </c>
      <c r="L10" s="403">
        <f>rit!M77</f>
        <v>0</v>
      </c>
      <c r="M10" s="403">
        <f>rit!N77</f>
        <v>0</v>
      </c>
      <c r="N10" s="403">
        <f>rit!O77</f>
        <v>0</v>
      </c>
      <c r="O10" s="403">
        <f>rit!P77</f>
        <v>0</v>
      </c>
      <c r="P10" s="403">
        <f>rit!Q77</f>
        <v>0</v>
      </c>
      <c r="Q10" s="403">
        <f>rit!R77</f>
        <v>0</v>
      </c>
      <c r="R10" s="404">
        <f>rit!S77</f>
        <v>0</v>
      </c>
    </row>
    <row r="11">
      <c r="A11" s="401">
        <v>3.0</v>
      </c>
      <c r="B11" s="397" t="s">
        <v>50</v>
      </c>
      <c r="C11" s="403">
        <f>rit!D116</f>
        <v>0</v>
      </c>
      <c r="D11" s="403">
        <f>rit!E116</f>
        <v>0</v>
      </c>
      <c r="E11" s="403">
        <f>rit!F116</f>
        <v>0</v>
      </c>
      <c r="F11" s="403">
        <f>rit!G116</f>
        <v>0</v>
      </c>
      <c r="G11" s="402">
        <f>rit!H116</f>
        <v>160</v>
      </c>
      <c r="H11" s="402">
        <f>rit!I116</f>
        <v>320</v>
      </c>
      <c r="I11" s="402">
        <f>rit!J116</f>
        <v>431</v>
      </c>
      <c r="J11" s="402">
        <f>rit!K116</f>
        <v>544</v>
      </c>
      <c r="K11" s="402">
        <f>rit!L116</f>
        <v>146</v>
      </c>
      <c r="L11" s="402">
        <f>rit!M116</f>
        <v>292</v>
      </c>
      <c r="M11" s="402">
        <f>rit!N116</f>
        <v>416</v>
      </c>
      <c r="N11" s="402">
        <f>rit!O116</f>
        <v>464</v>
      </c>
      <c r="O11" s="402">
        <f>rit!P116</f>
        <v>31</v>
      </c>
      <c r="P11" s="402">
        <f>rit!Q116</f>
        <v>93</v>
      </c>
      <c r="Q11" s="402">
        <f>rit!R116</f>
        <v>90</v>
      </c>
      <c r="R11" s="405">
        <f>rit!S116</f>
        <v>124</v>
      </c>
    </row>
    <row r="12">
      <c r="A12" s="401">
        <v>4.0</v>
      </c>
      <c r="B12" s="406" t="s">
        <v>51</v>
      </c>
      <c r="C12" s="402">
        <f>rit!D156</f>
        <v>131</v>
      </c>
      <c r="D12" s="402">
        <f>rit!E156</f>
        <v>131</v>
      </c>
      <c r="E12" s="402">
        <f>rit!F156</f>
        <v>64</v>
      </c>
      <c r="F12" s="402">
        <f>rit!G156</f>
        <v>292</v>
      </c>
      <c r="G12" s="402">
        <f>rit!H156</f>
        <v>326</v>
      </c>
      <c r="H12" s="402">
        <f>rit!I156</f>
        <v>652</v>
      </c>
      <c r="I12" s="402">
        <f>rit!J156</f>
        <v>639</v>
      </c>
      <c r="J12" s="402">
        <f>rit!K156</f>
        <v>890</v>
      </c>
      <c r="K12" s="403" t="str">
        <f>rit!L156</f>
        <v/>
      </c>
      <c r="L12" s="403" t="str">
        <f>rit!M156</f>
        <v/>
      </c>
      <c r="M12" s="403" t="str">
        <f>rit!N156</f>
        <v/>
      </c>
      <c r="N12" s="403" t="str">
        <f>rit!O156</f>
        <v/>
      </c>
      <c r="O12" s="402">
        <f>rit!P156</f>
        <v>168</v>
      </c>
      <c r="P12" s="402">
        <f>rit!Q156</f>
        <v>504</v>
      </c>
      <c r="Q12" s="402">
        <f>rit!R156</f>
        <v>252</v>
      </c>
      <c r="R12" s="405">
        <f>rit!S156</f>
        <v>326</v>
      </c>
    </row>
    <row r="13">
      <c r="A13" s="401">
        <v>5.0</v>
      </c>
      <c r="B13" s="397" t="s">
        <v>52</v>
      </c>
      <c r="C13" s="402">
        <f>rit!D195</f>
        <v>399</v>
      </c>
      <c r="D13" s="402">
        <f>rit!E195</f>
        <v>399</v>
      </c>
      <c r="E13" s="402">
        <f>rit!F195</f>
        <v>924</v>
      </c>
      <c r="F13" s="402">
        <f>rit!G195</f>
        <v>1302</v>
      </c>
      <c r="G13" s="402">
        <f>rit!H195</f>
        <v>303</v>
      </c>
      <c r="H13" s="402">
        <f>rit!I195</f>
        <v>606</v>
      </c>
      <c r="I13" s="402">
        <f>rit!J195</f>
        <v>773</v>
      </c>
      <c r="J13" s="402">
        <f>rit!K195</f>
        <v>931</v>
      </c>
      <c r="K13" s="402">
        <f>rit!L195</f>
        <v>385</v>
      </c>
      <c r="L13" s="402">
        <f>rit!M195</f>
        <v>1155</v>
      </c>
      <c r="M13" s="402">
        <f>rit!N195</f>
        <v>2973</v>
      </c>
      <c r="N13" s="402">
        <f>rit!O195</f>
        <v>2956</v>
      </c>
      <c r="O13" s="402">
        <f>rit!P195</f>
        <v>0</v>
      </c>
      <c r="P13" s="402">
        <f>rit!Q195</f>
        <v>0</v>
      </c>
      <c r="Q13" s="402">
        <f>rit!R195</f>
        <v>0</v>
      </c>
      <c r="R13" s="405">
        <f>rit!S195</f>
        <v>0</v>
      </c>
    </row>
    <row r="14">
      <c r="A14" s="401">
        <v>6.0</v>
      </c>
      <c r="B14" s="397" t="s">
        <v>53</v>
      </c>
      <c r="C14" s="403">
        <f>rit!D234</f>
        <v>0</v>
      </c>
      <c r="D14" s="403">
        <f>rit!E234</f>
        <v>0</v>
      </c>
      <c r="E14" s="403">
        <f>rit!F234</f>
        <v>0</v>
      </c>
      <c r="F14" s="403">
        <f>rit!G234</f>
        <v>0</v>
      </c>
      <c r="G14" s="402">
        <f>rit!H234</f>
        <v>39</v>
      </c>
      <c r="H14" s="402">
        <f>rit!I234</f>
        <v>39</v>
      </c>
      <c r="I14" s="402">
        <f>rit!J234</f>
        <v>86</v>
      </c>
      <c r="J14" s="402">
        <f>rit!K234</f>
        <v>104</v>
      </c>
      <c r="K14" s="402">
        <f>rit!L234</f>
        <v>362</v>
      </c>
      <c r="L14" s="402">
        <f>rit!M234</f>
        <v>724</v>
      </c>
      <c r="M14" s="402">
        <f>rit!N234</f>
        <v>2227</v>
      </c>
      <c r="N14" s="402">
        <f>rit!O234</f>
        <v>2251</v>
      </c>
      <c r="O14" s="402">
        <f>rit!P234</f>
        <v>232.6666667</v>
      </c>
      <c r="P14" s="402">
        <f>rit!Q234</f>
        <v>698</v>
      </c>
      <c r="Q14" s="402">
        <f>rit!R234</f>
        <v>2221</v>
      </c>
      <c r="R14" s="405">
        <f>rit!S234</f>
        <v>2210</v>
      </c>
    </row>
    <row r="15">
      <c r="A15" s="401">
        <v>7.0</v>
      </c>
      <c r="B15" s="397" t="s">
        <v>54</v>
      </c>
      <c r="C15" s="403">
        <f>rit!D273</f>
        <v>0</v>
      </c>
      <c r="D15" s="403">
        <f>rit!E273</f>
        <v>0</v>
      </c>
      <c r="E15" s="403">
        <f>rit!F273</f>
        <v>0</v>
      </c>
      <c r="F15" s="403">
        <f>rit!G273</f>
        <v>0</v>
      </c>
      <c r="G15" s="402">
        <f>rit!H273</f>
        <v>197</v>
      </c>
      <c r="H15" s="402">
        <f>rit!I273</f>
        <v>197</v>
      </c>
      <c r="I15" s="402">
        <f>rit!J273</f>
        <v>219</v>
      </c>
      <c r="J15" s="402">
        <f>rit!K273</f>
        <v>138</v>
      </c>
      <c r="K15" s="402">
        <f>rit!L273</f>
        <v>0</v>
      </c>
      <c r="L15" s="402">
        <f>rit!M273</f>
        <v>0</v>
      </c>
      <c r="M15" s="402">
        <f>rit!N273</f>
        <v>0</v>
      </c>
      <c r="N15" s="402">
        <f>rit!O273</f>
        <v>0</v>
      </c>
      <c r="O15" s="402">
        <f>rit!P273</f>
        <v>309.5</v>
      </c>
      <c r="P15" s="402">
        <f>rit!Q273</f>
        <v>619</v>
      </c>
      <c r="Q15" s="402">
        <f>rit!R273</f>
        <v>1255</v>
      </c>
      <c r="R15" s="405">
        <f>rit!S273</f>
        <v>1744</v>
      </c>
    </row>
    <row r="16">
      <c r="A16" s="407">
        <v>8.0</v>
      </c>
      <c r="B16" s="397" t="s">
        <v>49</v>
      </c>
      <c r="C16" s="408">
        <f>rit!D312</f>
        <v>152</v>
      </c>
      <c r="D16" s="408">
        <f>rit!E312</f>
        <v>152</v>
      </c>
      <c r="E16" s="408">
        <f>rit!F312</f>
        <v>0</v>
      </c>
      <c r="F16" s="408">
        <f>rit!G312</f>
        <v>1495</v>
      </c>
      <c r="G16" s="409" t="str">
        <f>rit!H312</f>
        <v/>
      </c>
      <c r="H16" s="409" t="str">
        <f>rit!I312</f>
        <v/>
      </c>
      <c r="I16" s="409" t="str">
        <f>rit!J312</f>
        <v/>
      </c>
      <c r="J16" s="409" t="str">
        <f>rit!K312</f>
        <v/>
      </c>
      <c r="K16" s="409" t="str">
        <f>rit!L312</f>
        <v/>
      </c>
      <c r="L16" s="409" t="str">
        <f>rit!M312</f>
        <v/>
      </c>
      <c r="M16" s="409" t="str">
        <f>rit!N312</f>
        <v/>
      </c>
      <c r="N16" s="409" t="str">
        <f>rit!O312</f>
        <v/>
      </c>
      <c r="O16" s="409" t="str">
        <f>rit!P312</f>
        <v/>
      </c>
      <c r="P16" s="409" t="str">
        <f>rit!Q312</f>
        <v/>
      </c>
      <c r="Q16" s="409" t="str">
        <f>rit!R312</f>
        <v/>
      </c>
      <c r="R16" s="410" t="str">
        <f>rit!S312</f>
        <v/>
      </c>
    </row>
    <row r="17">
      <c r="A17" s="411" t="s">
        <v>15</v>
      </c>
      <c r="B17" s="412"/>
      <c r="C17" s="413">
        <f t="shared" ref="C17:R17" si="1">SUM(C9:C16)</f>
        <v>888</v>
      </c>
      <c r="D17" s="413">
        <f t="shared" si="1"/>
        <v>888</v>
      </c>
      <c r="E17" s="413">
        <f t="shared" si="1"/>
        <v>1266</v>
      </c>
      <c r="F17" s="413">
        <f t="shared" si="1"/>
        <v>4507</v>
      </c>
      <c r="G17" s="413">
        <f t="shared" si="1"/>
        <v>1382</v>
      </c>
      <c r="H17" s="413">
        <f t="shared" si="1"/>
        <v>2438</v>
      </c>
      <c r="I17" s="413">
        <f t="shared" si="1"/>
        <v>3175</v>
      </c>
      <c r="J17" s="413">
        <f t="shared" si="1"/>
        <v>3621</v>
      </c>
      <c r="K17" s="413">
        <f t="shared" si="1"/>
        <v>1012</v>
      </c>
      <c r="L17" s="413">
        <f t="shared" si="1"/>
        <v>2360</v>
      </c>
      <c r="M17" s="413">
        <f t="shared" si="1"/>
        <v>5887</v>
      </c>
      <c r="N17" s="413">
        <f t="shared" si="1"/>
        <v>5930</v>
      </c>
      <c r="O17" s="413">
        <f t="shared" si="1"/>
        <v>741.1666667</v>
      </c>
      <c r="P17" s="413">
        <f t="shared" si="1"/>
        <v>1914</v>
      </c>
      <c r="Q17" s="413">
        <f t="shared" si="1"/>
        <v>3818</v>
      </c>
      <c r="R17" s="413">
        <f t="shared" si="1"/>
        <v>4404</v>
      </c>
    </row>
    <row r="19">
      <c r="N19" s="414" t="s">
        <v>85</v>
      </c>
    </row>
    <row r="20">
      <c r="N20" s="272" t="s">
        <v>86</v>
      </c>
    </row>
    <row r="21" ht="15.75" customHeight="1">
      <c r="N21" s="272" t="s">
        <v>87</v>
      </c>
    </row>
    <row r="22" ht="15.75" customHeight="1">
      <c r="N22" s="415"/>
    </row>
    <row r="23" ht="15.75" customHeight="1">
      <c r="N23" s="415"/>
    </row>
    <row r="24" ht="15.75" customHeight="1">
      <c r="N24" s="415"/>
    </row>
    <row r="25" ht="15.75" customHeight="1">
      <c r="N25" s="416" t="s">
        <v>60</v>
      </c>
    </row>
    <row r="26" ht="15.75" customHeight="1">
      <c r="N26" s="272" t="s">
        <v>88</v>
      </c>
    </row>
    <row r="27" ht="15.75" customHeight="1">
      <c r="N27" s="272" t="s">
        <v>64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G6:J6"/>
    <mergeCell ref="K6:N6"/>
    <mergeCell ref="B6:B8"/>
    <mergeCell ref="C7:C8"/>
    <mergeCell ref="A17:B17"/>
    <mergeCell ref="D7:D8"/>
    <mergeCell ref="E7:F7"/>
    <mergeCell ref="G7:G8"/>
    <mergeCell ref="H7:H8"/>
    <mergeCell ref="I7:J7"/>
    <mergeCell ref="K7:K8"/>
    <mergeCell ref="L7:L8"/>
    <mergeCell ref="M7:N7"/>
    <mergeCell ref="O7:O8"/>
    <mergeCell ref="P7:P8"/>
    <mergeCell ref="A1:R1"/>
    <mergeCell ref="A2:R2"/>
    <mergeCell ref="A3:R3"/>
    <mergeCell ref="A4:R4"/>
    <mergeCell ref="A6:A8"/>
    <mergeCell ref="C6:F6"/>
    <mergeCell ref="O6:R6"/>
    <mergeCell ref="Q7:R7"/>
  </mergeCells>
  <printOptions/>
  <pageMargins bottom="0.75" footer="0.0" header="0.0" left="0.7" right="0.7" top="0.75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8.43"/>
    <col customWidth="1" min="3" max="3" width="6.86"/>
    <col customWidth="1" min="4" max="4" width="7.14"/>
    <col customWidth="1" min="5" max="5" width="11.29"/>
    <col customWidth="1" min="6" max="6" width="6.14"/>
    <col customWidth="1" min="7" max="26" width="9.0"/>
  </cols>
  <sheetData>
    <row r="5" ht="15.0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2020-03-11T13:33:00Z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D2FCD413D33A4DF38A8E5ED29B0E482F</vt:lpwstr>
  </property>
  <property fmtid="{D5CDD505-2E9C-101B-9397-08002B2CF9AE}" pid="3" name="KSOProductBuildVer">
    <vt:lpwstr>1057-11.2.0.10351</vt:lpwstr>
  </property>
</Properties>
</file>