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yah\2023\Udara\"/>
    </mc:Choice>
  </mc:AlternateContent>
  <bookViews>
    <workbookView xWindow="-120" yWindow="60" windowWidth="15600" windowHeight="7785" tabRatio="863"/>
  </bookViews>
  <sheets>
    <sheet name="Status kualitas udara ambien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6" i="5" l="1"/>
  <c r="AE15" i="5"/>
  <c r="AE13" i="5"/>
  <c r="AE12" i="5"/>
  <c r="AE10" i="5"/>
  <c r="AE9" i="5"/>
  <c r="AE7" i="5"/>
  <c r="AE6" i="5"/>
  <c r="AF6" i="5" l="1"/>
  <c r="AJ6" i="5" s="1"/>
  <c r="AG6" i="5"/>
  <c r="AK6" i="5" s="1"/>
  <c r="AL6" i="5" l="1"/>
  <c r="AM6" i="5" s="1"/>
  <c r="AN6" i="5" s="1"/>
  <c r="AO6" i="5" s="1"/>
  <c r="AO7" i="5" l="1"/>
</calcChain>
</file>

<file path=xl/sharedStrings.xml><?xml version="1.0" encoding="utf-8"?>
<sst xmlns="http://schemas.openxmlformats.org/spreadsheetml/2006/main" count="90" uniqueCount="56">
  <si>
    <t>PARAMETER</t>
  </si>
  <si>
    <r>
      <t>BM</t>
    </r>
    <r>
      <rPr>
        <vertAlign val="subscript"/>
        <sz val="11"/>
        <color theme="1"/>
        <rFont val="Calibri"/>
        <family val="2"/>
        <scheme val="minor"/>
      </rPr>
      <t>EU</t>
    </r>
  </si>
  <si>
    <r>
      <t>INDEKS BM</t>
    </r>
    <r>
      <rPr>
        <vertAlign val="subscript"/>
        <sz val="11"/>
        <color theme="1"/>
        <rFont val="Calibri"/>
        <family val="2"/>
        <scheme val="minor"/>
      </rPr>
      <t>EU</t>
    </r>
  </si>
  <si>
    <r>
      <t>NO</t>
    </r>
    <r>
      <rPr>
        <vertAlign val="subscript"/>
        <sz val="11"/>
        <color theme="1"/>
        <rFont val="Calibri"/>
        <family val="2"/>
        <scheme val="minor"/>
      </rPr>
      <t>2</t>
    </r>
  </si>
  <si>
    <r>
      <t>SO</t>
    </r>
    <r>
      <rPr>
        <vertAlign val="subscript"/>
        <sz val="11"/>
        <color theme="1"/>
        <rFont val="Calibri"/>
        <family val="2"/>
        <scheme val="minor"/>
      </rPr>
      <t>2</t>
    </r>
  </si>
  <si>
    <t>Ke-1</t>
  </si>
  <si>
    <t>Ke-2</t>
  </si>
  <si>
    <t>Mei</t>
  </si>
  <si>
    <t>Jan</t>
  </si>
  <si>
    <t>Feb</t>
  </si>
  <si>
    <t>Mar</t>
  </si>
  <si>
    <t>Apr</t>
  </si>
  <si>
    <t>Jun</t>
  </si>
  <si>
    <t>Jul</t>
  </si>
  <si>
    <t>Agst</t>
  </si>
  <si>
    <t>Sept</t>
  </si>
  <si>
    <t>Okt</t>
  </si>
  <si>
    <t>Nov</t>
  </si>
  <si>
    <t>Des</t>
  </si>
  <si>
    <t>ke-1</t>
  </si>
  <si>
    <t>ke-2</t>
  </si>
  <si>
    <t>RATA-RATA KADAR PENCEMAR TIAP PARAMETER PER LOKASI</t>
  </si>
  <si>
    <t>RATA-RATA KADAR PENCEMAR PER PARAMETER SE-KAB. CILACAP</t>
  </si>
  <si>
    <r>
      <t>RATA-RATA INDEKS BM</t>
    </r>
    <r>
      <rPr>
        <vertAlign val="subscript"/>
        <sz val="8"/>
        <color theme="1"/>
        <rFont val="Calibri"/>
        <family val="2"/>
        <charset val="1"/>
        <scheme val="minor"/>
      </rPr>
      <t xml:space="preserve">EU </t>
    </r>
    <r>
      <rPr>
        <sz val="8"/>
        <color theme="1"/>
        <rFont val="Calibri"/>
        <family val="2"/>
        <scheme val="minor"/>
      </rPr>
      <t>(I</t>
    </r>
    <r>
      <rPr>
        <vertAlign val="subscript"/>
        <sz val="8"/>
        <color theme="1"/>
        <rFont val="Calibri"/>
        <family val="2"/>
        <scheme val="minor"/>
      </rPr>
      <t>EU</t>
    </r>
    <r>
      <rPr>
        <sz val="8"/>
        <color theme="1"/>
        <rFont val="Calibri"/>
        <family val="2"/>
        <scheme val="minor"/>
      </rPr>
      <t>)</t>
    </r>
  </si>
  <si>
    <r>
      <t>I</t>
    </r>
    <r>
      <rPr>
        <vertAlign val="subscript"/>
        <sz val="11"/>
        <color theme="1"/>
        <rFont val="Calibri"/>
        <family val="2"/>
        <scheme val="minor"/>
      </rPr>
      <t>EU</t>
    </r>
    <r>
      <rPr>
        <sz val="11"/>
        <color theme="1"/>
        <rFont val="Calibri"/>
        <family val="2"/>
        <charset val="1"/>
        <scheme val="minor"/>
      </rPr>
      <t xml:space="preserve"> - 0,1</t>
    </r>
  </si>
  <si>
    <t>'(50/0,9) x (IEU - 0,1)</t>
  </si>
  <si>
    <t>'100 - ((50/0,9) x (IEU - 0,1))</t>
  </si>
  <si>
    <t>NILAI IKU KAB. CILACAP</t>
  </si>
  <si>
    <t>LOKASI PANTAU KUALITAS UDARA AMBIEN (Manual Aktif 24 Jam)</t>
  </si>
  <si>
    <t>Area Perkantoran (Halaman UPTD Lab LH)</t>
  </si>
  <si>
    <t>Area Pemukiman (Perum. Bukit Permata Indah, Tritih Lor)</t>
  </si>
  <si>
    <t>Area Terdampak Transportasi (Pertigaan Sampang)</t>
  </si>
  <si>
    <t>Area Terdampak Industri (Sebelah KIC Baru)</t>
  </si>
  <si>
    <t xml:space="preserve">S = -7,644179 </t>
  </si>
  <si>
    <t>E = 109,042715</t>
  </si>
  <si>
    <t>E = 109,016793</t>
  </si>
  <si>
    <t>S = -7,721379</t>
  </si>
  <si>
    <t>S = -7,562348</t>
  </si>
  <si>
    <t>E = 109,201183</t>
  </si>
  <si>
    <t>S = -7,679774</t>
  </si>
  <si>
    <t>E = 109,077664</t>
  </si>
  <si>
    <t>PASSIVE SAMPLER</t>
  </si>
  <si>
    <t>Keterangan Untuk Lokasi pantau metode PASSIVE SAMPLER :</t>
  </si>
  <si>
    <t>1.</t>
  </si>
  <si>
    <t>Area Pemukiman</t>
  </si>
  <si>
    <t>Komplek Perumahan Pertamina Gunungsimping</t>
  </si>
  <si>
    <t>2.</t>
  </si>
  <si>
    <t>Area Perkantoran</t>
  </si>
  <si>
    <t>Kompleks Pendopo Kabupaten</t>
  </si>
  <si>
    <t>3.</t>
  </si>
  <si>
    <t>Area Transportasi</t>
  </si>
  <si>
    <t>Jl. MT. Haryono Cilacap (depan Kantor DLH Cilacap)</t>
  </si>
  <si>
    <t>4.</t>
  </si>
  <si>
    <t>Area Terdampak Industri : Jl. Thamrin, Kelurahan Lomanis, Cilacap (Halaman Kantor Kelurahan Lomanis</t>
  </si>
  <si>
    <t>DATA PEMANTAUAN KUALITAS UDARA AMBIEN DI KABUPATEN CILACAP  TAHUN 2022 DENGAN METODE PANTAU MANUAL ACTIVE DAN PASSIVE SAMPLER</t>
  </si>
  <si>
    <t>PERIODE PEMANTAUAN METPODE MANUAL ACTIVE 9(24 jam per titik lokasi sampling)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</si>
</sst>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vertAlign val="subscript"/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vertAlign val="subscript"/>
      <sz val="8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Fill="1" applyBorder="1"/>
    <xf numFmtId="0" fontId="0" fillId="0" borderId="1" xfId="0" applyFill="1" applyBorder="1" applyAlignment="1">
      <alignment horizontal="center" vertical="top"/>
    </xf>
    <xf numFmtId="0" fontId="0" fillId="0" borderId="1" xfId="0" applyFill="1" applyBorder="1"/>
    <xf numFmtId="0" fontId="3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16" fontId="0" fillId="0" borderId="1" xfId="0" applyNumberFormat="1" applyBorder="1" applyAlignment="1">
      <alignment horizontal="center" vertical="center"/>
    </xf>
    <xf numFmtId="1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/>
    <xf numFmtId="0" fontId="8" fillId="0" borderId="1" xfId="0" applyFont="1" applyFill="1" applyBorder="1"/>
    <xf numFmtId="0" fontId="8" fillId="0" borderId="3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2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zoomScale="80" zoomScaleNormal="80" workbookViewId="0">
      <selection activeCell="O23" sqref="O23"/>
    </sheetView>
  </sheetViews>
  <sheetFormatPr defaultColWidth="9.1328125" defaultRowHeight="14.25" x14ac:dyDescent="0.45"/>
  <cols>
    <col min="1" max="1" width="5.73046875" style="3" customWidth="1"/>
    <col min="2" max="2" width="19" style="3" customWidth="1"/>
    <col min="3" max="3" width="13.265625" style="3" customWidth="1"/>
    <col min="4" max="4" width="9.1328125" style="3"/>
    <col min="5" max="5" width="7.3984375" style="3" customWidth="1"/>
    <col min="6" max="6" width="8" style="3" customWidth="1"/>
    <col min="7" max="7" width="7.59765625" style="3" customWidth="1"/>
    <col min="8" max="8" width="7.265625" style="3" customWidth="1"/>
    <col min="9" max="28" width="6.59765625" style="3" customWidth="1"/>
    <col min="29" max="29" width="5.3984375" style="3" customWidth="1"/>
    <col min="30" max="30" width="7" style="3" customWidth="1"/>
    <col min="31" max="31" width="18.3984375" style="3" customWidth="1"/>
    <col min="32" max="32" width="7.86328125" style="3" customWidth="1"/>
    <col min="33" max="33" width="8.73046875" style="3" customWidth="1"/>
    <col min="34" max="34" width="5.59765625" style="3" hidden="1" customWidth="1"/>
    <col min="35" max="35" width="5" style="3" hidden="1" customWidth="1"/>
    <col min="36" max="36" width="7.3984375" style="3" hidden="1" customWidth="1"/>
    <col min="37" max="37" width="7.59765625" style="3" hidden="1" customWidth="1"/>
    <col min="38" max="38" width="0" style="3" hidden="1" customWidth="1"/>
    <col min="39" max="39" width="7.73046875" style="3" hidden="1" customWidth="1"/>
    <col min="40" max="40" width="10" style="3" hidden="1" customWidth="1"/>
    <col min="41" max="41" width="15" style="3" customWidth="1"/>
    <col min="42" max="16384" width="9.1328125" style="3"/>
  </cols>
  <sheetData>
    <row r="1" spans="2:43" x14ac:dyDescent="0.45">
      <c r="B1" s="41" t="s">
        <v>54</v>
      </c>
    </row>
    <row r="2" spans="2:43" ht="16.5" customHeight="1" x14ac:dyDescent="0.45"/>
    <row r="3" spans="2:43" ht="25.5" customHeight="1" x14ac:dyDescent="0.45">
      <c r="B3" s="51" t="s">
        <v>28</v>
      </c>
      <c r="C3" s="52"/>
      <c r="D3" s="58" t="s">
        <v>0</v>
      </c>
      <c r="E3" s="46" t="s">
        <v>55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51" t="s">
        <v>41</v>
      </c>
      <c r="AD3" s="52"/>
      <c r="AE3" s="59" t="s">
        <v>21</v>
      </c>
      <c r="AF3" s="57" t="s">
        <v>22</v>
      </c>
      <c r="AG3" s="57"/>
      <c r="AH3" s="45" t="s">
        <v>1</v>
      </c>
      <c r="AI3" s="45"/>
      <c r="AJ3" s="45" t="s">
        <v>2</v>
      </c>
      <c r="AK3" s="45"/>
      <c r="AL3" s="49" t="s">
        <v>23</v>
      </c>
      <c r="AM3" s="45" t="s">
        <v>24</v>
      </c>
      <c r="AN3" s="50" t="s">
        <v>25</v>
      </c>
      <c r="AO3" s="13" t="s">
        <v>27</v>
      </c>
    </row>
    <row r="4" spans="2:43" ht="24" customHeight="1" x14ac:dyDescent="0.45">
      <c r="B4" s="53"/>
      <c r="C4" s="54"/>
      <c r="D4" s="58"/>
      <c r="E4" s="46" t="s">
        <v>8</v>
      </c>
      <c r="F4" s="46"/>
      <c r="G4" s="46" t="s">
        <v>9</v>
      </c>
      <c r="H4" s="46"/>
      <c r="I4" s="46" t="s">
        <v>10</v>
      </c>
      <c r="J4" s="46"/>
      <c r="K4" s="62" t="s">
        <v>11</v>
      </c>
      <c r="L4" s="62"/>
      <c r="M4" s="46" t="s">
        <v>7</v>
      </c>
      <c r="N4" s="46"/>
      <c r="O4" s="46" t="s">
        <v>12</v>
      </c>
      <c r="P4" s="46"/>
      <c r="Q4" s="46" t="s">
        <v>13</v>
      </c>
      <c r="R4" s="46"/>
      <c r="S4" s="62" t="s">
        <v>14</v>
      </c>
      <c r="T4" s="62"/>
      <c r="U4" s="46" t="s">
        <v>15</v>
      </c>
      <c r="V4" s="46"/>
      <c r="W4" s="46" t="s">
        <v>16</v>
      </c>
      <c r="X4" s="46"/>
      <c r="Y4" s="46" t="s">
        <v>17</v>
      </c>
      <c r="Z4" s="46"/>
      <c r="AA4" s="46" t="s">
        <v>18</v>
      </c>
      <c r="AB4" s="46"/>
      <c r="AC4" s="53"/>
      <c r="AD4" s="54"/>
      <c r="AE4" s="60"/>
      <c r="AF4" s="57"/>
      <c r="AG4" s="57"/>
      <c r="AH4" s="45"/>
      <c r="AI4" s="45"/>
      <c r="AJ4" s="45"/>
      <c r="AK4" s="45"/>
      <c r="AL4" s="49"/>
      <c r="AM4" s="45"/>
      <c r="AN4" s="50"/>
      <c r="AO4" s="47" t="s">
        <v>26</v>
      </c>
      <c r="AP4" s="11"/>
    </row>
    <row r="5" spans="2:43" ht="15.75" x14ac:dyDescent="0.45">
      <c r="B5" s="55"/>
      <c r="C5" s="56"/>
      <c r="D5" s="58"/>
      <c r="E5" s="15" t="s">
        <v>19</v>
      </c>
      <c r="F5" s="15" t="s">
        <v>20</v>
      </c>
      <c r="G5" s="15" t="s">
        <v>19</v>
      </c>
      <c r="H5" s="15" t="s">
        <v>20</v>
      </c>
      <c r="I5" s="15" t="s">
        <v>19</v>
      </c>
      <c r="J5" s="15" t="s">
        <v>20</v>
      </c>
      <c r="K5" s="8" t="s">
        <v>19</v>
      </c>
      <c r="L5" s="8" t="s">
        <v>20</v>
      </c>
      <c r="M5" s="15" t="s">
        <v>19</v>
      </c>
      <c r="N5" s="15" t="s">
        <v>20</v>
      </c>
      <c r="O5" s="15" t="s">
        <v>19</v>
      </c>
      <c r="P5" s="15" t="s">
        <v>20</v>
      </c>
      <c r="Q5" s="16" t="s">
        <v>19</v>
      </c>
      <c r="R5" s="16" t="s">
        <v>20</v>
      </c>
      <c r="S5" s="17" t="s">
        <v>19</v>
      </c>
      <c r="T5" s="17" t="s">
        <v>20</v>
      </c>
      <c r="U5" s="16" t="s">
        <v>19</v>
      </c>
      <c r="V5" s="16" t="s">
        <v>20</v>
      </c>
      <c r="W5" s="16" t="s">
        <v>19</v>
      </c>
      <c r="X5" s="16" t="s">
        <v>20</v>
      </c>
      <c r="Y5" s="16" t="s">
        <v>19</v>
      </c>
      <c r="Z5" s="16" t="s">
        <v>20</v>
      </c>
      <c r="AA5" s="16" t="s">
        <v>19</v>
      </c>
      <c r="AB5" s="16" t="s">
        <v>20</v>
      </c>
      <c r="AC5" s="15" t="s">
        <v>5</v>
      </c>
      <c r="AD5" s="15" t="s">
        <v>6</v>
      </c>
      <c r="AE5" s="61"/>
      <c r="AF5" s="3" t="s">
        <v>3</v>
      </c>
      <c r="AG5" s="3" t="s">
        <v>4</v>
      </c>
      <c r="AH5" s="3" t="s">
        <v>3</v>
      </c>
      <c r="AI5" s="3" t="s">
        <v>4</v>
      </c>
      <c r="AJ5" s="3" t="s">
        <v>3</v>
      </c>
      <c r="AK5" s="3" t="s">
        <v>4</v>
      </c>
      <c r="AL5" s="49"/>
      <c r="AM5" s="45"/>
      <c r="AN5" s="50"/>
      <c r="AO5" s="47"/>
    </row>
    <row r="6" spans="2:43" ht="15.75" x14ac:dyDescent="0.45">
      <c r="B6" s="48" t="s">
        <v>30</v>
      </c>
      <c r="C6" s="10" t="s">
        <v>33</v>
      </c>
      <c r="D6" s="15" t="s">
        <v>3</v>
      </c>
      <c r="E6" s="28">
        <v>3.1</v>
      </c>
      <c r="F6" s="28">
        <v>2.5</v>
      </c>
      <c r="G6" s="6">
        <v>2.5</v>
      </c>
      <c r="H6" s="6">
        <v>2.8</v>
      </c>
      <c r="I6" s="28">
        <v>2.4</v>
      </c>
      <c r="J6" s="28">
        <v>2.8</v>
      </c>
      <c r="K6" s="9">
        <v>2.6</v>
      </c>
      <c r="L6" s="9">
        <v>3</v>
      </c>
      <c r="M6" s="1">
        <v>2.5</v>
      </c>
      <c r="N6" s="1">
        <v>2.6</v>
      </c>
      <c r="O6" s="28">
        <v>2.2000000000000002</v>
      </c>
      <c r="P6" s="28">
        <v>2.4</v>
      </c>
      <c r="Q6" s="35">
        <v>2.2999999999999998</v>
      </c>
      <c r="R6" s="35">
        <v>2.5</v>
      </c>
      <c r="S6" s="36">
        <v>3</v>
      </c>
      <c r="T6" s="36">
        <v>2.6</v>
      </c>
      <c r="U6" s="35">
        <v>2.6</v>
      </c>
      <c r="V6" s="35">
        <v>2.4</v>
      </c>
      <c r="W6" s="37">
        <v>2.4</v>
      </c>
      <c r="X6" s="38">
        <v>2.2999999999999998</v>
      </c>
      <c r="Y6" s="37">
        <v>2.4</v>
      </c>
      <c r="Z6" s="38">
        <v>2.2000000000000002</v>
      </c>
      <c r="AA6" s="37">
        <v>2.2999999999999998</v>
      </c>
      <c r="AB6" s="38">
        <v>2.2000000000000002</v>
      </c>
      <c r="AC6" s="12">
        <v>6.69</v>
      </c>
      <c r="AD6" s="24">
        <v>5.67</v>
      </c>
      <c r="AE6" s="12">
        <f>AVERAGE(E6:AD6)</f>
        <v>2.8061538461538458</v>
      </c>
      <c r="AF6" s="3">
        <f>AVERAGE(AE6,AE9,AE12,AE15)</f>
        <v>5.1151923076923076</v>
      </c>
      <c r="AG6" s="4">
        <f>AVERAGE(AE7,AE10,AE13,AE16)</f>
        <v>6.4696153846153841</v>
      </c>
      <c r="AH6" s="70">
        <v>40</v>
      </c>
      <c r="AI6" s="70">
        <v>20</v>
      </c>
      <c r="AJ6" s="3">
        <f>AF6/AH6</f>
        <v>0.1278798076923077</v>
      </c>
      <c r="AK6" s="4">
        <f>AG6/AI6</f>
        <v>0.32348076923076918</v>
      </c>
      <c r="AL6" s="4">
        <f>AVERAGE(AJ6:AK6)</f>
        <v>0.22568028846153843</v>
      </c>
      <c r="AM6" s="4">
        <f>AL6-0.1</f>
        <v>0.12568028846153842</v>
      </c>
      <c r="AN6" s="4">
        <f>(50/0.9)*AM6</f>
        <v>6.9822382478632461</v>
      </c>
      <c r="AO6" s="4">
        <f>100-AN6</f>
        <v>93.017761752136749</v>
      </c>
    </row>
    <row r="7" spans="2:43" ht="15.75" x14ac:dyDescent="0.45">
      <c r="B7" s="59"/>
      <c r="C7" s="19" t="s">
        <v>34</v>
      </c>
      <c r="D7" s="15" t="s">
        <v>4</v>
      </c>
      <c r="E7" s="28">
        <v>6.7</v>
      </c>
      <c r="F7" s="28">
        <v>6.8</v>
      </c>
      <c r="G7" s="6">
        <v>6.9</v>
      </c>
      <c r="H7" s="6">
        <v>6.3</v>
      </c>
      <c r="I7" s="28">
        <v>7</v>
      </c>
      <c r="J7" s="28">
        <v>6.4</v>
      </c>
      <c r="K7" s="2">
        <v>6.7</v>
      </c>
      <c r="L7" s="9">
        <v>3.6</v>
      </c>
      <c r="M7" s="1">
        <v>6.9</v>
      </c>
      <c r="N7" s="1">
        <v>6.4</v>
      </c>
      <c r="O7" s="28">
        <v>7.3</v>
      </c>
      <c r="P7" s="28">
        <v>6.5</v>
      </c>
      <c r="Q7" s="35">
        <v>7.1</v>
      </c>
      <c r="R7" s="35">
        <v>7.2</v>
      </c>
      <c r="S7" s="36">
        <v>6.7</v>
      </c>
      <c r="T7" s="36">
        <v>6.8</v>
      </c>
      <c r="U7" s="35">
        <v>6.7</v>
      </c>
      <c r="V7" s="35">
        <v>6.4</v>
      </c>
      <c r="W7" s="38">
        <v>5.8</v>
      </c>
      <c r="X7" s="38">
        <v>5.7</v>
      </c>
      <c r="Y7" s="38">
        <v>5.6</v>
      </c>
      <c r="Z7" s="38">
        <v>5.6</v>
      </c>
      <c r="AA7" s="38">
        <v>5.6</v>
      </c>
      <c r="AB7" s="38">
        <v>5.6</v>
      </c>
      <c r="AC7" s="12">
        <v>2.4700000000000002</v>
      </c>
      <c r="AD7" s="24">
        <v>2.87</v>
      </c>
      <c r="AE7" s="24">
        <f>AVERAGE(E7:AD7)</f>
        <v>6.0630769230769221</v>
      </c>
      <c r="AO7" s="5" t="str">
        <f>IF(ISNUMBER(AO6),IF(AO6&lt;25,"SANGAT KURANG",IF(AO6&lt;50,"KURANG",IF(AO6&lt;70,"SEDANG",IF(AO6&lt;90,"BAIK","SANGAT BAIK")))))</f>
        <v>SANGAT BAIK</v>
      </c>
    </row>
    <row r="8" spans="2:43" ht="16.5" customHeight="1" x14ac:dyDescent="0.45">
      <c r="B8" s="20"/>
      <c r="C8" s="21"/>
      <c r="D8" s="15"/>
      <c r="E8" s="22"/>
      <c r="F8" s="22"/>
      <c r="G8" s="23"/>
      <c r="H8" s="23"/>
      <c r="I8" s="12"/>
      <c r="J8" s="12"/>
      <c r="K8" s="14"/>
      <c r="L8" s="14"/>
      <c r="M8" s="12"/>
      <c r="N8" s="12"/>
      <c r="O8" s="12"/>
      <c r="P8" s="12"/>
      <c r="Q8" s="35"/>
      <c r="R8" s="35"/>
      <c r="S8" s="35"/>
      <c r="T8" s="35"/>
      <c r="U8" s="35"/>
      <c r="V8" s="35"/>
      <c r="W8" s="35"/>
      <c r="X8" s="35"/>
      <c r="Y8" s="35"/>
      <c r="Z8" s="40"/>
      <c r="AA8" s="35"/>
      <c r="AB8" s="35"/>
      <c r="AC8" s="12"/>
      <c r="AD8" s="24"/>
      <c r="AE8" s="12"/>
    </row>
    <row r="9" spans="2:43" ht="15.75" x14ac:dyDescent="0.45">
      <c r="B9" s="63" t="s">
        <v>29</v>
      </c>
      <c r="C9" s="30" t="s">
        <v>36</v>
      </c>
      <c r="D9" s="8" t="s">
        <v>3</v>
      </c>
      <c r="E9" s="29">
        <v>3.7</v>
      </c>
      <c r="F9" s="29">
        <v>3.5</v>
      </c>
      <c r="G9" s="31">
        <v>3.3</v>
      </c>
      <c r="H9" s="31">
        <v>3.6</v>
      </c>
      <c r="I9" s="29">
        <v>3.8</v>
      </c>
      <c r="J9" s="29">
        <v>3.4</v>
      </c>
      <c r="K9" s="9">
        <v>3.6</v>
      </c>
      <c r="L9" s="9">
        <v>4</v>
      </c>
      <c r="M9" s="9">
        <v>3.7</v>
      </c>
      <c r="N9" s="9">
        <v>3.7</v>
      </c>
      <c r="O9" s="29">
        <v>3.6</v>
      </c>
      <c r="P9" s="29">
        <v>3.5</v>
      </c>
      <c r="Q9" s="35">
        <v>3.4</v>
      </c>
      <c r="R9" s="35">
        <v>3.5</v>
      </c>
      <c r="S9" s="36">
        <v>4</v>
      </c>
      <c r="T9" s="36">
        <v>4.0999999999999996</v>
      </c>
      <c r="U9" s="35">
        <v>3.8</v>
      </c>
      <c r="V9" s="35">
        <v>3.4</v>
      </c>
      <c r="W9" s="38">
        <v>3.5</v>
      </c>
      <c r="X9" s="38">
        <v>3.4</v>
      </c>
      <c r="Y9" s="38">
        <v>3.4</v>
      </c>
      <c r="Z9" s="38">
        <v>3.4</v>
      </c>
      <c r="AA9" s="38">
        <v>3.3</v>
      </c>
      <c r="AB9" s="38">
        <v>3.4</v>
      </c>
      <c r="AC9" s="12">
        <v>3.56</v>
      </c>
      <c r="AD9" s="24">
        <v>4.12</v>
      </c>
      <c r="AE9" s="24">
        <f>AVERAGE(E9:AD9)</f>
        <v>3.6030769230769244</v>
      </c>
    </row>
    <row r="10" spans="2:43" ht="15.75" x14ac:dyDescent="0.45">
      <c r="B10" s="64"/>
      <c r="C10" s="32" t="s">
        <v>35</v>
      </c>
      <c r="D10" s="8" t="s">
        <v>4</v>
      </c>
      <c r="E10" s="29">
        <v>3.6</v>
      </c>
      <c r="F10" s="29">
        <v>3.4</v>
      </c>
      <c r="G10" s="31">
        <v>3</v>
      </c>
      <c r="H10" s="31">
        <v>3.1</v>
      </c>
      <c r="I10" s="29">
        <v>3.2</v>
      </c>
      <c r="J10" s="29">
        <v>3.5</v>
      </c>
      <c r="K10" s="9">
        <v>3.3</v>
      </c>
      <c r="L10" s="9">
        <v>3.5</v>
      </c>
      <c r="M10" s="9">
        <v>3.4</v>
      </c>
      <c r="N10" s="9">
        <v>3.1</v>
      </c>
      <c r="O10" s="29">
        <v>3.6</v>
      </c>
      <c r="P10" s="29">
        <v>3.4</v>
      </c>
      <c r="Q10" s="35">
        <v>3.7</v>
      </c>
      <c r="R10" s="35">
        <v>3.4</v>
      </c>
      <c r="S10" s="36">
        <v>3.5</v>
      </c>
      <c r="T10" s="36">
        <v>3.1</v>
      </c>
      <c r="U10" s="35">
        <v>3.5</v>
      </c>
      <c r="V10" s="35">
        <v>3.3</v>
      </c>
      <c r="W10" s="38">
        <v>3.2</v>
      </c>
      <c r="X10" s="38">
        <v>3.3</v>
      </c>
      <c r="Y10" s="38">
        <v>3.2</v>
      </c>
      <c r="Z10" s="38">
        <v>3.1</v>
      </c>
      <c r="AA10" s="38">
        <v>3.1</v>
      </c>
      <c r="AB10" s="38">
        <v>3.1</v>
      </c>
      <c r="AC10" s="12">
        <v>3.3</v>
      </c>
      <c r="AD10" s="24">
        <v>5.29</v>
      </c>
      <c r="AE10" s="24">
        <f>AVERAGE(E10:AD10)</f>
        <v>3.391923076923077</v>
      </c>
    </row>
    <row r="11" spans="2:43" ht="15.75" customHeight="1" x14ac:dyDescent="0.45">
      <c r="B11" s="33"/>
      <c r="C11" s="34"/>
      <c r="D11" s="8"/>
      <c r="E11" s="23"/>
      <c r="F11" s="23"/>
      <c r="G11" s="23"/>
      <c r="H11" s="23"/>
      <c r="I11" s="25"/>
      <c r="J11" s="25"/>
      <c r="K11" s="25"/>
      <c r="L11" s="25"/>
      <c r="M11" s="25"/>
      <c r="N11" s="25"/>
      <c r="O11" s="25"/>
      <c r="P11" s="25"/>
      <c r="Q11" s="35"/>
      <c r="R11" s="35"/>
      <c r="S11" s="35"/>
      <c r="T11" s="35"/>
      <c r="U11" s="35"/>
      <c r="V11" s="35"/>
      <c r="W11" s="35"/>
      <c r="X11" s="35"/>
      <c r="Y11" s="35"/>
      <c r="Z11" s="40"/>
      <c r="AA11" s="35"/>
      <c r="AB11" s="35"/>
      <c r="AC11" s="12"/>
      <c r="AD11" s="24"/>
      <c r="AE11" s="27"/>
    </row>
    <row r="12" spans="2:43" ht="15.75" x14ac:dyDescent="0.45">
      <c r="B12" s="48" t="s">
        <v>31</v>
      </c>
      <c r="C12" s="10" t="s">
        <v>37</v>
      </c>
      <c r="D12" s="15" t="s">
        <v>3</v>
      </c>
      <c r="E12" s="6">
        <v>8.6</v>
      </c>
      <c r="F12" s="6">
        <v>9.3000000000000007</v>
      </c>
      <c r="G12" s="6">
        <v>9.6999999999999993</v>
      </c>
      <c r="H12" s="6">
        <v>9.4</v>
      </c>
      <c r="I12" s="28">
        <v>8.9</v>
      </c>
      <c r="J12" s="28">
        <v>8.8000000000000007</v>
      </c>
      <c r="K12" s="9">
        <v>9</v>
      </c>
      <c r="L12" s="9">
        <v>9.8000000000000007</v>
      </c>
      <c r="M12" s="1">
        <v>8.6</v>
      </c>
      <c r="N12" s="1">
        <v>9</v>
      </c>
      <c r="O12" s="28">
        <v>8.9</v>
      </c>
      <c r="P12" s="28">
        <v>9.1999999999999993</v>
      </c>
      <c r="Q12" s="36">
        <v>9.1999999999999993</v>
      </c>
      <c r="R12" s="36">
        <v>9.1</v>
      </c>
      <c r="S12" s="36">
        <v>8.9</v>
      </c>
      <c r="T12" s="36">
        <v>9</v>
      </c>
      <c r="U12" s="35">
        <v>8.9</v>
      </c>
      <c r="V12" s="35">
        <v>8.8000000000000007</v>
      </c>
      <c r="W12" s="38">
        <v>8.6</v>
      </c>
      <c r="X12" s="38">
        <v>8.5</v>
      </c>
      <c r="Y12" s="38">
        <v>8.5</v>
      </c>
      <c r="Z12" s="38">
        <v>8.5</v>
      </c>
      <c r="AA12" s="38">
        <v>8.4</v>
      </c>
      <c r="AB12" s="38">
        <v>8.6</v>
      </c>
      <c r="AC12" s="12">
        <v>11.5</v>
      </c>
      <c r="AD12" s="24">
        <v>11.35</v>
      </c>
      <c r="AE12" s="24">
        <f>AVERAGE(E12:AD12)</f>
        <v>9.1173076923076923</v>
      </c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8"/>
    </row>
    <row r="13" spans="2:43" ht="15.75" x14ac:dyDescent="0.45">
      <c r="B13" s="59"/>
      <c r="C13" s="19" t="s">
        <v>38</v>
      </c>
      <c r="D13" s="15" t="s">
        <v>4</v>
      </c>
      <c r="E13" s="6">
        <v>10.9</v>
      </c>
      <c r="F13" s="6">
        <v>11.7</v>
      </c>
      <c r="G13" s="6">
        <v>12.1</v>
      </c>
      <c r="H13" s="6">
        <v>11.8</v>
      </c>
      <c r="I13" s="28">
        <v>11.2</v>
      </c>
      <c r="J13" s="28">
        <v>10.6</v>
      </c>
      <c r="K13" s="9">
        <v>11.5</v>
      </c>
      <c r="L13" s="9">
        <v>12.3</v>
      </c>
      <c r="M13" s="1">
        <v>10.8</v>
      </c>
      <c r="N13" s="1">
        <v>11.1</v>
      </c>
      <c r="O13" s="28">
        <v>10.6</v>
      </c>
      <c r="P13" s="28">
        <v>11.7</v>
      </c>
      <c r="Q13" s="36">
        <v>10.7</v>
      </c>
      <c r="R13" s="36">
        <v>11.1</v>
      </c>
      <c r="S13" s="36">
        <v>11</v>
      </c>
      <c r="T13" s="36">
        <v>10.8</v>
      </c>
      <c r="U13" s="35">
        <v>11.2</v>
      </c>
      <c r="V13" s="35">
        <v>10.6</v>
      </c>
      <c r="W13" s="38">
        <v>10.5</v>
      </c>
      <c r="X13" s="38">
        <v>10.4</v>
      </c>
      <c r="Y13" s="38">
        <v>10.3</v>
      </c>
      <c r="Z13" s="38">
        <v>10.3</v>
      </c>
      <c r="AA13" s="38">
        <v>10.199999999999999</v>
      </c>
      <c r="AB13" s="38">
        <v>10.3</v>
      </c>
      <c r="AC13" s="12">
        <v>8.94</v>
      </c>
      <c r="AD13" s="24">
        <v>8.93</v>
      </c>
      <c r="AE13" s="24">
        <f>AVERAGE(E13:AD13)</f>
        <v>10.829615384615384</v>
      </c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</row>
    <row r="14" spans="2:43" ht="15" customHeight="1" x14ac:dyDescent="0.45">
      <c r="B14" s="20"/>
      <c r="C14" s="21"/>
      <c r="D14" s="18"/>
      <c r="E14" s="22"/>
      <c r="F14" s="22"/>
      <c r="G14" s="23"/>
      <c r="H14" s="23"/>
      <c r="I14" s="12"/>
      <c r="J14" s="12"/>
      <c r="K14" s="14"/>
      <c r="L14" s="14"/>
      <c r="M14" s="12"/>
      <c r="N14" s="12"/>
      <c r="O14" s="12"/>
      <c r="P14" s="12"/>
      <c r="Q14" s="35"/>
      <c r="R14" s="35"/>
      <c r="S14" s="35"/>
      <c r="T14" s="35"/>
      <c r="U14" s="35"/>
      <c r="V14" s="35"/>
      <c r="W14" s="35"/>
      <c r="X14" s="35"/>
      <c r="Y14" s="35"/>
      <c r="Z14" s="40"/>
      <c r="AA14" s="35"/>
      <c r="AB14" s="35"/>
      <c r="AC14" s="12"/>
      <c r="AD14" s="24"/>
      <c r="AE14" s="2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</row>
    <row r="15" spans="2:43" ht="15.75" x14ac:dyDescent="0.45">
      <c r="B15" s="65" t="s">
        <v>32</v>
      </c>
      <c r="C15" s="30" t="s">
        <v>39</v>
      </c>
      <c r="D15" s="8" t="s">
        <v>3</v>
      </c>
      <c r="E15" s="29">
        <v>5.0999999999999996</v>
      </c>
      <c r="F15" s="29">
        <v>4.8</v>
      </c>
      <c r="G15" s="31">
        <v>4.7</v>
      </c>
      <c r="H15" s="31">
        <v>4.7</v>
      </c>
      <c r="I15" s="29">
        <v>5</v>
      </c>
      <c r="J15" s="29">
        <v>4.9000000000000004</v>
      </c>
      <c r="K15" s="9">
        <v>4.9000000000000004</v>
      </c>
      <c r="L15" s="9">
        <v>5.0999999999999996</v>
      </c>
      <c r="M15" s="9">
        <v>5.0999999999999996</v>
      </c>
      <c r="N15" s="9">
        <v>4.9000000000000004</v>
      </c>
      <c r="O15" s="29">
        <v>5.2</v>
      </c>
      <c r="P15" s="29">
        <v>5.3</v>
      </c>
      <c r="Q15" s="35">
        <v>5.7</v>
      </c>
      <c r="R15" s="35">
        <v>4.9000000000000004</v>
      </c>
      <c r="S15" s="36">
        <v>5.2</v>
      </c>
      <c r="T15" s="36">
        <v>4.9000000000000004</v>
      </c>
      <c r="U15" s="35">
        <v>5</v>
      </c>
      <c r="V15" s="35">
        <v>4.7</v>
      </c>
      <c r="W15" s="38">
        <v>4.9000000000000004</v>
      </c>
      <c r="X15" s="38">
        <v>4.8</v>
      </c>
      <c r="Y15" s="38">
        <v>4.8</v>
      </c>
      <c r="Z15" s="38">
        <v>4.5999999999999996</v>
      </c>
      <c r="AA15" s="38">
        <v>4.7</v>
      </c>
      <c r="AB15" s="38">
        <v>4.5999999999999996</v>
      </c>
      <c r="AC15" s="12">
        <v>4.9800000000000004</v>
      </c>
      <c r="AD15" s="24">
        <v>4.8099999999999996</v>
      </c>
      <c r="AE15" s="24">
        <f>AVERAGE(E15:AD15)</f>
        <v>4.9342307692307692</v>
      </c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</row>
    <row r="16" spans="2:43" ht="15.75" x14ac:dyDescent="0.45">
      <c r="B16" s="66"/>
      <c r="C16" s="32" t="s">
        <v>40</v>
      </c>
      <c r="D16" s="8" t="s">
        <v>4</v>
      </c>
      <c r="E16" s="29">
        <v>5.6</v>
      </c>
      <c r="F16" s="29">
        <v>5.5</v>
      </c>
      <c r="G16" s="31">
        <v>5.7</v>
      </c>
      <c r="H16" s="31">
        <v>5.8</v>
      </c>
      <c r="I16" s="29">
        <v>5.7</v>
      </c>
      <c r="J16" s="29">
        <v>5.4</v>
      </c>
      <c r="K16" s="7">
        <v>5.5</v>
      </c>
      <c r="L16" s="7">
        <v>5.4</v>
      </c>
      <c r="M16" s="9">
        <v>6.1</v>
      </c>
      <c r="N16" s="9">
        <v>5.4</v>
      </c>
      <c r="O16" s="29">
        <v>5.9</v>
      </c>
      <c r="P16" s="29">
        <v>5.4</v>
      </c>
      <c r="Q16" s="35">
        <v>6.2</v>
      </c>
      <c r="R16" s="35">
        <v>6.1</v>
      </c>
      <c r="S16" s="36">
        <v>5.7</v>
      </c>
      <c r="T16" s="36">
        <v>5.9</v>
      </c>
      <c r="U16" s="35">
        <v>5.7</v>
      </c>
      <c r="V16" s="35">
        <v>5.4</v>
      </c>
      <c r="W16" s="39">
        <v>5.6</v>
      </c>
      <c r="X16" s="39">
        <v>5.4</v>
      </c>
      <c r="Y16" s="39">
        <v>5.5</v>
      </c>
      <c r="Z16" s="39">
        <v>5.3</v>
      </c>
      <c r="AA16" s="39">
        <v>5.4</v>
      </c>
      <c r="AB16" s="39">
        <v>5.3</v>
      </c>
      <c r="AC16" s="12">
        <v>5.52</v>
      </c>
      <c r="AD16" s="24">
        <v>5.0199999999999996</v>
      </c>
      <c r="AE16" s="24">
        <f>AVERAGE(E16:AD16)</f>
        <v>5.5938461538461564</v>
      </c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</row>
    <row r="17" spans="1:43" ht="18" customHeight="1" x14ac:dyDescent="0.45">
      <c r="B17" s="33"/>
      <c r="C17" s="33"/>
      <c r="D17" s="8"/>
      <c r="E17" s="23"/>
      <c r="F17" s="23"/>
      <c r="G17" s="23"/>
      <c r="H17" s="23"/>
      <c r="I17" s="8"/>
      <c r="J17" s="8"/>
      <c r="K17" s="8"/>
      <c r="L17" s="8"/>
      <c r="M17" s="8"/>
      <c r="N17" s="8"/>
      <c r="O17" s="8"/>
      <c r="P17" s="8"/>
      <c r="Q17" s="17"/>
      <c r="R17" s="17"/>
      <c r="S17" s="17"/>
      <c r="T17" s="17"/>
      <c r="U17" s="17"/>
      <c r="V17" s="17"/>
      <c r="W17" s="17"/>
      <c r="X17" s="17"/>
      <c r="Y17" s="8"/>
      <c r="Z17" s="8"/>
      <c r="AA17" s="8"/>
      <c r="AB17" s="8"/>
      <c r="AC17" s="15"/>
      <c r="AD17" s="26"/>
      <c r="AE17" s="15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</row>
    <row r="18" spans="1:43" x14ac:dyDescent="0.45"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</row>
    <row r="19" spans="1:43" x14ac:dyDescent="0.45">
      <c r="A19" s="41" t="s">
        <v>42</v>
      </c>
      <c r="C19" s="43"/>
      <c r="AF19" s="69"/>
      <c r="AG19" s="69"/>
      <c r="AH19" s="67"/>
      <c r="AI19" s="67"/>
      <c r="AJ19" s="67"/>
      <c r="AK19" s="67"/>
      <c r="AL19" s="67"/>
      <c r="AM19" s="67"/>
      <c r="AN19" s="67"/>
      <c r="AO19" s="67"/>
      <c r="AP19" s="67"/>
      <c r="AQ19" s="67"/>
    </row>
    <row r="20" spans="1:43" ht="15" customHeight="1" x14ac:dyDescent="0.45">
      <c r="A20" s="3" t="s">
        <v>43</v>
      </c>
      <c r="B20" s="42" t="s">
        <v>44</v>
      </c>
      <c r="C20" s="44" t="s">
        <v>45</v>
      </c>
      <c r="AF20" s="67"/>
      <c r="AG20" s="67"/>
      <c r="AH20" s="70"/>
      <c r="AI20" s="70"/>
      <c r="AJ20" s="67"/>
      <c r="AK20" s="67"/>
      <c r="AL20" s="67"/>
      <c r="AM20" s="67"/>
      <c r="AN20" s="67"/>
      <c r="AO20" s="68"/>
      <c r="AP20" s="67"/>
      <c r="AQ20" s="67"/>
    </row>
    <row r="21" spans="1:43" x14ac:dyDescent="0.45">
      <c r="A21" s="3" t="s">
        <v>46</v>
      </c>
      <c r="B21" s="42" t="s">
        <v>47</v>
      </c>
      <c r="C21" s="44" t="s">
        <v>48</v>
      </c>
      <c r="AF21" s="67"/>
      <c r="AG21" s="67"/>
      <c r="AH21" s="67"/>
      <c r="AI21" s="67"/>
      <c r="AJ21" s="67"/>
      <c r="AK21" s="67"/>
      <c r="AL21" s="67"/>
      <c r="AM21" s="67"/>
      <c r="AN21" s="67"/>
      <c r="AO21" s="71"/>
      <c r="AP21" s="67"/>
      <c r="AQ21" s="67"/>
    </row>
    <row r="22" spans="1:43" x14ac:dyDescent="0.45">
      <c r="A22" s="3" t="s">
        <v>49</v>
      </c>
      <c r="B22" s="42" t="s">
        <v>50</v>
      </c>
      <c r="C22" s="41" t="s">
        <v>51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</row>
    <row r="23" spans="1:43" x14ac:dyDescent="0.45">
      <c r="A23" s="3" t="s">
        <v>52</v>
      </c>
      <c r="B23" s="42" t="s">
        <v>53</v>
      </c>
    </row>
  </sheetData>
  <mergeCells count="29">
    <mergeCell ref="AO4:AO5"/>
    <mergeCell ref="B6:B7"/>
    <mergeCell ref="B9:B10"/>
    <mergeCell ref="AH3:AI4"/>
    <mergeCell ref="AJ3:AK4"/>
    <mergeCell ref="AL3:AL5"/>
    <mergeCell ref="AM3:AM5"/>
    <mergeCell ref="AN3:AN5"/>
    <mergeCell ref="E4:F4"/>
    <mergeCell ref="G4:H4"/>
    <mergeCell ref="I4:J4"/>
    <mergeCell ref="K4:L4"/>
    <mergeCell ref="M4:N4"/>
    <mergeCell ref="B3:C5"/>
    <mergeCell ref="D3:D5"/>
    <mergeCell ref="E3:AB3"/>
    <mergeCell ref="B12:B13"/>
    <mergeCell ref="B15:B16"/>
    <mergeCell ref="AF19:AG19"/>
    <mergeCell ref="W4:X4"/>
    <mergeCell ref="Y4:Z4"/>
    <mergeCell ref="AA4:AB4"/>
    <mergeCell ref="AC3:AD4"/>
    <mergeCell ref="AE3:AE5"/>
    <mergeCell ref="AF3:AG4"/>
    <mergeCell ref="O4:P4"/>
    <mergeCell ref="Q4:R4"/>
    <mergeCell ref="S4:T4"/>
    <mergeCell ref="U4:V4"/>
  </mergeCells>
  <pageMargins left="0.19685039370078741" right="0.19685039370078741" top="0.35433070866141736" bottom="0.19685039370078741" header="0.31496062992125984" footer="0.31496062992125984"/>
  <pageSetup paperSize="14"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kualitas udara ambien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MyBook 14F</cp:lastModifiedBy>
  <cp:lastPrinted>2022-10-04T04:57:38Z</cp:lastPrinted>
  <dcterms:created xsi:type="dcterms:W3CDTF">2022-02-09T08:46:44Z</dcterms:created>
  <dcterms:modified xsi:type="dcterms:W3CDTF">2023-05-26T07:28:30Z</dcterms:modified>
</cp:coreProperties>
</file>