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PID\INFORMASI PUBLIK 2022\PPID 2023\KEUANGAN\"/>
    </mc:Choice>
  </mc:AlternateContent>
  <bookViews>
    <workbookView xWindow="0" yWindow="0" windowWidth="21570" windowHeight="8145" activeTab="1"/>
  </bookViews>
  <sheets>
    <sheet name="2022" sheetId="5" r:id="rId1"/>
    <sheet name="2021" sheetId="4" r:id="rId2"/>
  </sheets>
  <definedNames>
    <definedName name="_xlnm.Print_Area" localSheetId="0">'2022'!$A$1:$F$100</definedName>
    <definedName name="_xlnm.Print_Titles" localSheetId="1">'2021'!$1:$8</definedName>
    <definedName name="_xlnm.Print_Titles" localSheetId="0">'2022'!$1:$8</definedName>
  </definedNames>
  <calcPr calcId="152511"/>
</workbook>
</file>

<file path=xl/calcChain.xml><?xml version="1.0" encoding="utf-8"?>
<calcChain xmlns="http://schemas.openxmlformats.org/spreadsheetml/2006/main">
  <c r="C62" i="5" l="1"/>
  <c r="C73" i="5"/>
  <c r="C14" i="5" l="1"/>
  <c r="C41" i="5" l="1"/>
  <c r="C84" i="5"/>
  <c r="H67" i="5" l="1"/>
  <c r="C80" i="5" l="1"/>
  <c r="H68" i="5"/>
  <c r="H69" i="5" s="1"/>
  <c r="I68" i="5"/>
  <c r="I67" i="5"/>
  <c r="C68" i="5"/>
  <c r="C52" i="5"/>
  <c r="C63" i="5" s="1"/>
  <c r="C32" i="5"/>
  <c r="C42" i="5" s="1"/>
  <c r="C20" i="5"/>
  <c r="F84" i="5"/>
  <c r="E84" i="5"/>
  <c r="D84" i="5"/>
  <c r="F80" i="5"/>
  <c r="E80" i="5"/>
  <c r="D80" i="5"/>
  <c r="F73" i="5"/>
  <c r="E71" i="5"/>
  <c r="E73" i="5" s="1"/>
  <c r="D71" i="5"/>
  <c r="D73" i="5" s="1"/>
  <c r="F68" i="5"/>
  <c r="E67" i="5"/>
  <c r="E68" i="5" s="1"/>
  <c r="D67" i="5"/>
  <c r="D68" i="5" s="1"/>
  <c r="F62" i="5"/>
  <c r="E62" i="5"/>
  <c r="D62" i="5"/>
  <c r="F52" i="5"/>
  <c r="E52" i="5"/>
  <c r="D52" i="5"/>
  <c r="F41" i="5"/>
  <c r="E41" i="5"/>
  <c r="D41" i="5"/>
  <c r="F32" i="5"/>
  <c r="E32" i="5"/>
  <c r="D32" i="5"/>
  <c r="F20" i="5"/>
  <c r="E20" i="5"/>
  <c r="D20" i="5"/>
  <c r="F14" i="5"/>
  <c r="E14" i="5"/>
  <c r="E21" i="5" s="1"/>
  <c r="D14" i="5"/>
  <c r="F74" i="5" l="1"/>
  <c r="D42" i="5"/>
  <c r="F63" i="5"/>
  <c r="D74" i="5"/>
  <c r="D76" i="5" s="1"/>
  <c r="D85" i="5" s="1"/>
  <c r="I69" i="5"/>
  <c r="D21" i="5"/>
  <c r="D63" i="5"/>
  <c r="E63" i="5"/>
  <c r="C21" i="5"/>
  <c r="I70" i="5"/>
  <c r="E42" i="5"/>
  <c r="F42" i="5"/>
  <c r="F21" i="5"/>
  <c r="C74" i="5"/>
  <c r="E74" i="5"/>
  <c r="F76" i="5"/>
  <c r="F85" i="5" s="1"/>
  <c r="E76" i="5" l="1"/>
  <c r="E85" i="5" s="1"/>
  <c r="H87" i="5"/>
  <c r="H77" i="5"/>
  <c r="C76" i="5"/>
  <c r="C85" i="5" s="1"/>
  <c r="D74" i="4"/>
  <c r="D70" i="4"/>
  <c r="C74" i="4"/>
  <c r="C70" i="4"/>
  <c r="C88" i="5" l="1"/>
  <c r="H89" i="5"/>
  <c r="H85" i="5"/>
  <c r="H86" i="5" s="1"/>
  <c r="H84" i="5" s="1"/>
  <c r="C82" i="4"/>
  <c r="C86" i="4" l="1"/>
  <c r="C75" i="4"/>
  <c r="C71" i="4"/>
  <c r="C76" i="4" s="1"/>
  <c r="C65" i="4"/>
  <c r="C55" i="4" l="1"/>
  <c r="C66" i="4" s="1"/>
  <c r="C44" i="4"/>
  <c r="C35" i="4"/>
  <c r="C45" i="4" s="1"/>
  <c r="C23" i="4"/>
  <c r="C17" i="4"/>
  <c r="C24" i="4" l="1"/>
  <c r="C78" i="4" s="1"/>
  <c r="C87" i="4" s="1"/>
  <c r="E86" i="4"/>
  <c r="D86" i="4"/>
  <c r="E82" i="4"/>
  <c r="D82" i="4"/>
  <c r="E75" i="4"/>
  <c r="D75" i="4"/>
  <c r="E71" i="4"/>
  <c r="D71" i="4"/>
  <c r="E65" i="4"/>
  <c r="D65" i="4"/>
  <c r="E55" i="4"/>
  <c r="D55" i="4"/>
  <c r="E44" i="4"/>
  <c r="D44" i="4"/>
  <c r="E35" i="4"/>
  <c r="D35" i="4"/>
  <c r="E23" i="4"/>
  <c r="D23" i="4"/>
  <c r="E17" i="4"/>
  <c r="D17" i="4"/>
  <c r="D24" i="4" l="1"/>
  <c r="D45" i="4"/>
  <c r="D66" i="4"/>
  <c r="D76" i="4"/>
  <c r="D78" i="4" s="1"/>
  <c r="D87" i="4" s="1"/>
  <c r="E24" i="4"/>
  <c r="E45" i="4"/>
  <c r="E66" i="4"/>
  <c r="E76" i="4"/>
  <c r="E78" i="4" l="1"/>
  <c r="E87" i="4" s="1"/>
</calcChain>
</file>

<file path=xl/comments1.xml><?xml version="1.0" encoding="utf-8"?>
<comments xmlns="http://schemas.openxmlformats.org/spreadsheetml/2006/main">
  <authors>
    <author>ACER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Realisasi Honorarium APBD atau Pembayaran Listrik APBD 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Belanja pegawai BLUD masuk sebagai Belanja Barang dan Jasa BLUD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Barang dan Jasa BLUD di LRA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LRA realisasi Belanja Hibah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- Peralatan dan Mesin Lihat di LRA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Author:
Belanja Modal Lihat di LRA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Penerimaan Pajak di C2 sampai dengan bulan Desember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Author: 
Total Penyetoran Pajak di C2 sd Bulan Desember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Awal Tahun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</commentList>
</comments>
</file>

<file path=xl/comments2.xml><?xml version="1.0" encoding="utf-8"?>
<comments xmlns="http://schemas.openxmlformats.org/spreadsheetml/2006/main">
  <authors>
    <author>ACER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Author
</t>
        </r>
        <r>
          <rPr>
            <sz val="9"/>
            <color indexed="81"/>
            <rFont val="Tahoma"/>
            <family val="2"/>
          </rPr>
          <t xml:space="preserve">Lihat Realisasi Pendapatan di LRAdi LRA 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Realisasi Pendapatan di LRA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Realisasi Honorarium APBD atau Pembayaran Listrik APBD 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Belanja pegawai BLUD masuk sebagai Belanja Barang dan Jasa BLUD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Barang dan Jasa BLUD di LRA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Lihat di LRA realisasi Belanja Hibah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- Peralatan dan Mesin Lihat di LRA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Author:
Belanja Modal Lihat di LRA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Belanja Modal Lihat di LRA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Penerimaan Pajak di C2 sampai dengan bulan Desember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Author: 
Total Penyetoran Pajak di C2 sd Bulan Desember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Awal Tahun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SILPA Akhir Tahun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  <comment ref="D8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sama dengan SILPA Akhir Tahun</t>
        </r>
      </text>
    </comment>
  </commentList>
</comments>
</file>

<file path=xl/sharedStrings.xml><?xml version="1.0" encoding="utf-8"?>
<sst xmlns="http://schemas.openxmlformats.org/spreadsheetml/2006/main" count="196" uniqueCount="90">
  <si>
    <t>PEMERINTAH KABUPATEN CILACAP</t>
  </si>
  <si>
    <t>BLUD RSUD CILACAP</t>
  </si>
  <si>
    <t>LAPORAN ARUS KAS</t>
  </si>
  <si>
    <t>URAIAN</t>
  </si>
  <si>
    <t>REFF</t>
  </si>
  <si>
    <t>TAHUN 2020</t>
  </si>
  <si>
    <t>TAHUN 2019</t>
  </si>
  <si>
    <t>(Rp)</t>
  </si>
  <si>
    <t>ARUS KAS DARI AKTIVITAS OPERASI</t>
  </si>
  <si>
    <t xml:space="preserve"> V.6.a </t>
  </si>
  <si>
    <t>Arus Kas Masuk</t>
  </si>
  <si>
    <t xml:space="preserve"> V.6.a.1) </t>
  </si>
  <si>
    <t>Penerimaan Pendapatan Jasa Layanan Umum</t>
  </si>
  <si>
    <t xml:space="preserve">Penerimaan Pendapatan Hasil Kerjasama BLUD </t>
  </si>
  <si>
    <t>Penerimaan Pendapatan Dana Kapitasi JKN</t>
  </si>
  <si>
    <t>Penerimaan Pendapatan Lain-lain BLUD</t>
  </si>
  <si>
    <t>Penerimaan Hibah</t>
  </si>
  <si>
    <t xml:space="preserve">Penerimaan Pendapatan dari APBD / APBN </t>
  </si>
  <si>
    <t>Jumlah Arus Kas Masuk</t>
  </si>
  <si>
    <t>Arus Kas Keluar</t>
  </si>
  <si>
    <t xml:space="preserve"> V.6.a.2) </t>
  </si>
  <si>
    <t>Pembayaran Pegawai</t>
  </si>
  <si>
    <t>Pembayaran Barang dan Jasa</t>
  </si>
  <si>
    <t>Pembayaran Hibah</t>
  </si>
  <si>
    <t>Jumlah Arus Kas Keluar</t>
  </si>
  <si>
    <t>Arus Kas Bersih dari Aktivitas Operasi</t>
  </si>
  <si>
    <t>ARUS KAS DARI AKTIVITAS INVESTASI</t>
  </si>
  <si>
    <t xml:space="preserve"> V.6.b </t>
  </si>
  <si>
    <t xml:space="preserve"> V.6.b.1) </t>
  </si>
  <si>
    <t>Pencairan Dana Cadangan</t>
  </si>
  <si>
    <t>Penjualan Atas Tanah</t>
  </si>
  <si>
    <t>Penjualan atas Peralatan dan Mesin</t>
  </si>
  <si>
    <t>Penjualan atas Gedung dan Bangunan</t>
  </si>
  <si>
    <t>Penjualan atas Jalan, Irigasi dan Jaringan</t>
  </si>
  <si>
    <t>Penjualan Aset Tetap Lainnya</t>
  </si>
  <si>
    <t>Penjualan Aset Lainnya</t>
  </si>
  <si>
    <t xml:space="preserve"> V.6.b.2) </t>
  </si>
  <si>
    <t>Perolehan Tanah</t>
  </si>
  <si>
    <t>Perolehan Peralatan dan Mesin</t>
  </si>
  <si>
    <t>Perolehan Gedung dan Bangunan</t>
  </si>
  <si>
    <t>Perolehan Jalan, Irigasi dan Jaringan</t>
  </si>
  <si>
    <t>Perolehan Aset Tetap Lainnya</t>
  </si>
  <si>
    <t>Perolehan Aset Lainnya</t>
  </si>
  <si>
    <t>Arus Kas Bersih dari Aktivitas Investasi</t>
  </si>
  <si>
    <t>ARUS KAS DARI AKTIVITAS PENDANAAN</t>
  </si>
  <si>
    <t xml:space="preserve"> V.6.c </t>
  </si>
  <si>
    <t>Pinjaman Dalam Negeri - Pemerintah Pusat</t>
  </si>
  <si>
    <t xml:space="preserve">Pinjaman Dalam Negeri - Pemerintah Daerah </t>
  </si>
  <si>
    <t>Pinjaman Dalam Negeri - Lembaga Keuangan Bank</t>
  </si>
  <si>
    <t>Pinjaman Dalam Negeri - Lembaga Keuangan Bukan Bank</t>
  </si>
  <si>
    <t>Pinjaman Dalam Negeri – Obligasi</t>
  </si>
  <si>
    <t>Pinjaman Dalam Negeri – Lainnya</t>
  </si>
  <si>
    <t>Pembayaran Pokok Pinjaman Dalam Negeri - Pemerintah Pusat</t>
  </si>
  <si>
    <t>Pembayaran Pokok Pinjaman Dalam Negeri - Pemerintah Daerah</t>
  </si>
  <si>
    <t>Pembayaran Pokok Pinjaman Dalam Negeri - Lembaga Keuangan Bank</t>
  </si>
  <si>
    <t>Pembayaran Pokok Pinjaman Dalam Negeri - Lembaga Keuangan Bukan Bank</t>
  </si>
  <si>
    <t>Pembayaran Pokok Pinjaman Dalam Negeri – Obligasi</t>
  </si>
  <si>
    <t>Pembayaran Pokok Pinjaman Dalam Negeri – Lainnya</t>
  </si>
  <si>
    <t xml:space="preserve">Pembayaran Hutang </t>
  </si>
  <si>
    <t>Arus Kas Bersih dari Aktivitas Pendanaan</t>
  </si>
  <si>
    <t>ARUS KAS DARI AKTIVITAS TRANSITORIS</t>
  </si>
  <si>
    <t xml:space="preserve"> V.6.d </t>
  </si>
  <si>
    <t xml:space="preserve"> V.6.d.1) </t>
  </si>
  <si>
    <t>Penerimaan Perhitungan Pihak Ketiga</t>
  </si>
  <si>
    <t xml:space="preserve"> V.6.d.2) </t>
  </si>
  <si>
    <t>Pengeluaran Perhitungan Pihak Ketiga</t>
  </si>
  <si>
    <t>Arus Kas Bersih dari Aktivitas  Transitoris</t>
  </si>
  <si>
    <t>Kenaikan (Penurunan) Bersih Kas Selama Periode</t>
  </si>
  <si>
    <t>Saldo Awal Kas di Rekening BLUD</t>
  </si>
  <si>
    <t>Saldo Awal Kas  di Bendahara Penerimaan</t>
  </si>
  <si>
    <t>Saldo Awal Kas  di Bendahara Pengeluaran</t>
  </si>
  <si>
    <t>Saldo Awal Kas di Rekening BLUD, Kas di Bendahara Penerimaan dan Kas di Bendahara Pengeluaran</t>
  </si>
  <si>
    <t>Saldo Akhir Kas di Bendahara Penerimaan</t>
  </si>
  <si>
    <t>Saldo Akhir Kas di Bendahara Pengeluaran</t>
  </si>
  <si>
    <t>Saldo Akhir Kas dI BLUD</t>
  </si>
  <si>
    <t>Saldo Akhir Kas di rekening BLUD, Kas di Bendahara Penerimaan, dan Kas di Bendahara Pengeluaran</t>
  </si>
  <si>
    <t xml:space="preserve"> V.6.e</t>
  </si>
  <si>
    <t>Saldo Akhir Kas</t>
  </si>
  <si>
    <t>UPTD RSUD CILACAP</t>
  </si>
  <si>
    <t>PER 31 DESEMBER 2021 DAN 2020</t>
  </si>
  <si>
    <t>TAHUN 2021</t>
  </si>
  <si>
    <t>CILACAP, 31 DESEMBER 2021</t>
  </si>
  <si>
    <t>KUASA PENGGUNA ANGGARAN</t>
  </si>
  <si>
    <t>CILACAP, 31 DESEMBER 2022</t>
  </si>
  <si>
    <t>PER 31 DESEMBER 2022 DAN 2021</t>
  </si>
  <si>
    <t>TAHUN 2022</t>
  </si>
  <si>
    <t>Setor ke Kas Daerah</t>
  </si>
  <si>
    <t>Catatan :</t>
  </si>
  <si>
    <t>Selisih Rp 2.900,00 merupakan biaya administrasi pemindahbukuan dari Bank Jateng ke BRI</t>
  </si>
  <si>
    <t>Penerimaan Pendapatan BLUD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</si>
</sst>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#,##0.00_ ;\-#,##0.00\ 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right" vertical="center" wrapText="1"/>
    </xf>
    <xf numFmtId="4" fontId="6" fillId="0" borderId="5" xfId="2" applyNumberFormat="1" applyFont="1" applyBorder="1" applyAlignment="1">
      <alignment horizontal="right" vertical="center" wrapText="1"/>
    </xf>
    <xf numFmtId="0" fontId="5" fillId="0" borderId="4" xfId="2" applyFont="1" applyBorder="1" applyAlignment="1">
      <alignment horizontal="right" vertical="center" wrapText="1"/>
    </xf>
    <xf numFmtId="4" fontId="5" fillId="0" borderId="5" xfId="2" applyNumberFormat="1" applyFont="1" applyBorder="1" applyAlignment="1">
      <alignment horizontal="right" vertical="center" wrapText="1"/>
    </xf>
    <xf numFmtId="2" fontId="6" fillId="0" borderId="5" xfId="2" applyNumberFormat="1" applyFont="1" applyBorder="1" applyAlignment="1">
      <alignment horizontal="right" vertical="center" wrapText="1"/>
    </xf>
    <xf numFmtId="0" fontId="5" fillId="4" borderId="5" xfId="2" applyFont="1" applyFill="1" applyBorder="1" applyAlignment="1">
      <alignment horizontal="center" vertical="center" wrapText="1"/>
    </xf>
    <xf numFmtId="4" fontId="5" fillId="4" borderId="5" xfId="2" applyNumberFormat="1" applyFont="1" applyFill="1" applyBorder="1" applyAlignment="1">
      <alignment horizontal="right" vertical="center" wrapText="1"/>
    </xf>
    <xf numFmtId="0" fontId="5" fillId="5" borderId="4" xfId="2" applyFont="1" applyFill="1" applyBorder="1" applyAlignment="1">
      <alignment horizontal="left" vertical="center" wrapText="1"/>
    </xf>
    <xf numFmtId="0" fontId="5" fillId="5" borderId="5" xfId="2" applyFont="1" applyFill="1" applyBorder="1" applyAlignment="1">
      <alignment horizontal="center" vertical="center" wrapText="1"/>
    </xf>
    <xf numFmtId="4" fontId="5" fillId="5" borderId="5" xfId="2" applyNumberFormat="1" applyFont="1" applyFill="1" applyBorder="1" applyAlignment="1">
      <alignment horizontal="right" vertical="center" wrapText="1"/>
    </xf>
    <xf numFmtId="2" fontId="5" fillId="0" borderId="5" xfId="2" applyNumberFormat="1" applyFont="1" applyBorder="1" applyAlignment="1">
      <alignment horizontal="right" vertical="center" wrapText="1"/>
    </xf>
    <xf numFmtId="164" fontId="0" fillId="0" borderId="0" xfId="3" applyFont="1"/>
    <xf numFmtId="4" fontId="2" fillId="0" borderId="0" xfId="2" applyNumberFormat="1"/>
    <xf numFmtId="0" fontId="7" fillId="0" borderId="0" xfId="2" applyFont="1"/>
    <xf numFmtId="0" fontId="7" fillId="0" borderId="0" xfId="2" applyFont="1" applyAlignment="1">
      <alignment horizont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43" fontId="6" fillId="0" borderId="5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43" fontId="2" fillId="0" borderId="0" xfId="2" applyNumberFormat="1"/>
    <xf numFmtId="4" fontId="11" fillId="0" borderId="0" xfId="2" applyNumberFormat="1" applyFont="1"/>
    <xf numFmtId="43" fontId="2" fillId="0" borderId="0" xfId="1" applyFont="1"/>
    <xf numFmtId="0" fontId="7" fillId="0" borderId="0" xfId="2" applyFont="1" applyAlignment="1">
      <alignment horizontal="center"/>
    </xf>
    <xf numFmtId="43" fontId="6" fillId="0" borderId="5" xfId="1" applyFont="1" applyBorder="1" applyAlignment="1">
      <alignment horizontal="right" vertical="center" wrapText="1"/>
    </xf>
    <xf numFmtId="0" fontId="7" fillId="0" borderId="0" xfId="2" applyFont="1" applyAlignment="1"/>
    <xf numFmtId="0" fontId="8" fillId="0" borderId="0" xfId="2" applyFont="1" applyAlignment="1"/>
    <xf numFmtId="0" fontId="13" fillId="0" borderId="0" xfId="2" applyFont="1"/>
    <xf numFmtId="0" fontId="13" fillId="0" borderId="0" xfId="2" applyFont="1" applyAlignment="1">
      <alignment wrapText="1"/>
    </xf>
    <xf numFmtId="43" fontId="14" fillId="0" borderId="0" xfId="1" applyFont="1"/>
    <xf numFmtId="0" fontId="14" fillId="0" borderId="0" xfId="2" applyFont="1"/>
    <xf numFmtId="43" fontId="14" fillId="0" borderId="0" xfId="2" applyNumberFormat="1" applyFont="1"/>
    <xf numFmtId="4" fontId="14" fillId="0" borderId="0" xfId="2" applyNumberFormat="1" applyFont="1"/>
    <xf numFmtId="4" fontId="15" fillId="0" borderId="0" xfId="2" applyNumberFormat="1" applyFont="1"/>
    <xf numFmtId="4" fontId="12" fillId="0" borderId="0" xfId="2" applyNumberFormat="1" applyFont="1"/>
    <xf numFmtId="43" fontId="16" fillId="0" borderId="5" xfId="1" applyFont="1" applyBorder="1" applyAlignment="1">
      <alignment horizontal="center" vertical="center" wrapText="1"/>
    </xf>
    <xf numFmtId="4" fontId="5" fillId="0" borderId="5" xfId="2" applyNumberFormat="1" applyFont="1" applyFill="1" applyBorder="1" applyAlignment="1">
      <alignment horizontal="right"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Comma" xfId="1" builtinId="3"/>
    <cellStyle name="Comma [0]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563564</xdr:colOff>
      <xdr:row>92</xdr:row>
      <xdr:rowOff>39687</xdr:rowOff>
    </xdr:from>
    <xdr:to>
      <xdr:col>4</xdr:col>
      <xdr:colOff>6287</xdr:colOff>
      <xdr:row>98</xdr:row>
      <xdr:rowOff>134938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564" y="19200812"/>
          <a:ext cx="2197036" cy="123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587375</xdr:colOff>
      <xdr:row>92</xdr:row>
      <xdr:rowOff>23812</xdr:rowOff>
    </xdr:from>
    <xdr:to>
      <xdr:col>3</xdr:col>
      <xdr:colOff>930865</xdr:colOff>
      <xdr:row>98</xdr:row>
      <xdr:rowOff>31750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375" y="19065875"/>
          <a:ext cx="2042115" cy="115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zoomScale="120" zoomScaleNormal="120" zoomScaleSheetLayoutView="100" workbookViewId="0">
      <selection activeCell="B8" sqref="B8"/>
    </sheetView>
  </sheetViews>
  <sheetFormatPr defaultRowHeight="15" x14ac:dyDescent="0.25"/>
  <cols>
    <col min="1" max="1" width="40" style="1" customWidth="1"/>
    <col min="2" max="2" width="9.140625" style="1"/>
    <col min="3" max="3" width="15.85546875" style="1" customWidth="1"/>
    <col min="4" max="4" width="16.28515625" style="1" customWidth="1"/>
    <col min="5" max="5" width="17.140625" style="1" hidden="1" customWidth="1"/>
    <col min="6" max="6" width="18.28515625" style="1" hidden="1" customWidth="1"/>
    <col min="7" max="7" width="9.140625" style="1"/>
    <col min="8" max="8" width="20" style="1" bestFit="1" customWidth="1"/>
    <col min="9" max="9" width="19" style="1" bestFit="1" customWidth="1"/>
    <col min="10" max="10" width="9.140625" style="1"/>
    <col min="11" max="11" width="12.5703125" style="1" bestFit="1" customWidth="1"/>
    <col min="12" max="16384" width="9.140625" style="1"/>
  </cols>
  <sheetData>
    <row r="1" spans="1:8" x14ac:dyDescent="0.25">
      <c r="A1" s="51" t="s">
        <v>0</v>
      </c>
      <c r="B1" s="51"/>
      <c r="C1" s="51"/>
      <c r="D1" s="51"/>
      <c r="E1" s="51"/>
      <c r="F1" s="51"/>
    </row>
    <row r="2" spans="1:8" x14ac:dyDescent="0.25">
      <c r="A2" s="51" t="s">
        <v>1</v>
      </c>
      <c r="B2" s="51"/>
      <c r="C2" s="51"/>
      <c r="D2" s="51"/>
      <c r="E2" s="51"/>
      <c r="F2" s="51"/>
    </row>
    <row r="3" spans="1:8" x14ac:dyDescent="0.25">
      <c r="A3" s="51" t="s">
        <v>2</v>
      </c>
      <c r="B3" s="51"/>
      <c r="C3" s="51"/>
      <c r="D3" s="51"/>
      <c r="E3" s="51"/>
      <c r="F3" s="51"/>
    </row>
    <row r="4" spans="1:8" ht="15.75" thickBot="1" x14ac:dyDescent="0.3">
      <c r="A4" s="52" t="s">
        <v>84</v>
      </c>
      <c r="B4" s="52"/>
      <c r="C4" s="52"/>
      <c r="D4" s="52"/>
      <c r="E4" s="52"/>
      <c r="F4" s="52"/>
    </row>
    <row r="5" spans="1:8" ht="15.75" thickBot="1" x14ac:dyDescent="0.3">
      <c r="A5" s="30"/>
      <c r="B5" s="30"/>
      <c r="C5" s="30"/>
      <c r="D5" s="30"/>
      <c r="E5" s="30"/>
      <c r="F5" s="30"/>
    </row>
    <row r="6" spans="1:8" x14ac:dyDescent="0.25">
      <c r="A6" s="53" t="s">
        <v>3</v>
      </c>
      <c r="B6" s="53" t="s">
        <v>4</v>
      </c>
      <c r="C6" s="26" t="s">
        <v>85</v>
      </c>
      <c r="D6" s="26" t="s">
        <v>80</v>
      </c>
      <c r="E6" s="2" t="s">
        <v>5</v>
      </c>
      <c r="F6" s="2" t="s">
        <v>6</v>
      </c>
    </row>
    <row r="7" spans="1:8" ht="15.75" thickBot="1" x14ac:dyDescent="0.3">
      <c r="A7" s="54"/>
      <c r="B7" s="54"/>
      <c r="C7" s="27" t="s">
        <v>7</v>
      </c>
      <c r="D7" s="27" t="s">
        <v>7</v>
      </c>
      <c r="E7" s="3" t="s">
        <v>7</v>
      </c>
      <c r="F7" s="3" t="s">
        <v>7</v>
      </c>
    </row>
    <row r="8" spans="1:8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4</v>
      </c>
      <c r="F8" s="5">
        <v>4</v>
      </c>
    </row>
    <row r="9" spans="1:8" ht="22.5" customHeight="1" thickBot="1" x14ac:dyDescent="0.3">
      <c r="A9" s="6" t="s">
        <v>8</v>
      </c>
      <c r="B9" s="7" t="s">
        <v>9</v>
      </c>
      <c r="C9" s="7"/>
      <c r="D9" s="7"/>
      <c r="E9" s="8"/>
      <c r="F9" s="8"/>
    </row>
    <row r="10" spans="1:8" ht="18" customHeight="1" thickBot="1" x14ac:dyDescent="0.3">
      <c r="A10" s="9" t="s">
        <v>10</v>
      </c>
      <c r="B10" s="10" t="s">
        <v>11</v>
      </c>
      <c r="C10" s="10"/>
      <c r="D10" s="10"/>
      <c r="E10" s="11"/>
      <c r="F10" s="11"/>
    </row>
    <row r="11" spans="1:8" ht="18" customHeight="1" thickBot="1" x14ac:dyDescent="0.3">
      <c r="A11" s="9" t="s">
        <v>89</v>
      </c>
      <c r="B11" s="10"/>
      <c r="C11" s="28">
        <v>168606239118.28</v>
      </c>
      <c r="D11" s="28">
        <v>228939642892</v>
      </c>
      <c r="E11" s="12">
        <v>130289290001</v>
      </c>
      <c r="F11" s="12">
        <v>131180317603</v>
      </c>
      <c r="H11" s="31"/>
    </row>
    <row r="12" spans="1:8" ht="15.75" thickBot="1" x14ac:dyDescent="0.3">
      <c r="A12" s="9" t="s">
        <v>16</v>
      </c>
      <c r="B12" s="10"/>
      <c r="C12" s="12">
        <v>0</v>
      </c>
      <c r="D12" s="12">
        <v>0</v>
      </c>
      <c r="E12" s="12">
        <v>68105772</v>
      </c>
      <c r="F12" s="12">
        <v>0</v>
      </c>
    </row>
    <row r="13" spans="1:8" ht="15.75" thickBot="1" x14ac:dyDescent="0.3">
      <c r="A13" s="9" t="s">
        <v>17</v>
      </c>
      <c r="B13" s="10"/>
      <c r="C13" s="28">
        <v>29376654060</v>
      </c>
      <c r="D13" s="28">
        <v>46134466495</v>
      </c>
      <c r="E13" s="12">
        <v>43686952013</v>
      </c>
      <c r="F13" s="12">
        <v>53614864522</v>
      </c>
    </row>
    <row r="14" spans="1:8" ht="15.75" thickBot="1" x14ac:dyDescent="0.3">
      <c r="A14" s="13" t="s">
        <v>18</v>
      </c>
      <c r="B14" s="7"/>
      <c r="C14" s="14">
        <f>SUM(C11:C13)</f>
        <v>197982893178.28</v>
      </c>
      <c r="D14" s="14">
        <f>SUM(D11:D13)</f>
        <v>275074109387</v>
      </c>
      <c r="E14" s="14">
        <f>SUM(E11:E13)</f>
        <v>174044347786</v>
      </c>
      <c r="F14" s="14">
        <f>SUM(F11:F13)</f>
        <v>184795182125</v>
      </c>
    </row>
    <row r="15" spans="1:8" ht="15.75" thickBot="1" x14ac:dyDescent="0.3">
      <c r="A15" s="13"/>
      <c r="B15" s="7"/>
      <c r="C15" s="29"/>
      <c r="D15" s="29"/>
      <c r="E15" s="8"/>
      <c r="F15" s="8"/>
    </row>
    <row r="16" spans="1:8" ht="15.75" thickBot="1" x14ac:dyDescent="0.3">
      <c r="A16" s="9" t="s">
        <v>19</v>
      </c>
      <c r="B16" s="10" t="s">
        <v>20</v>
      </c>
      <c r="C16" s="28"/>
      <c r="D16" s="28"/>
      <c r="E16" s="11"/>
      <c r="F16" s="11"/>
    </row>
    <row r="17" spans="1:6" ht="17.25" customHeight="1" thickBot="1" x14ac:dyDescent="0.3">
      <c r="A17" s="9" t="s">
        <v>21</v>
      </c>
      <c r="B17" s="10"/>
      <c r="C17" s="28">
        <v>40690700155</v>
      </c>
      <c r="D17" s="28">
        <v>63878123637</v>
      </c>
      <c r="E17" s="12">
        <v>25241857638</v>
      </c>
      <c r="F17" s="12">
        <v>24423892357</v>
      </c>
    </row>
    <row r="18" spans="1:6" ht="18.75" customHeight="1" thickBot="1" x14ac:dyDescent="0.3">
      <c r="A18" s="9" t="s">
        <v>22</v>
      </c>
      <c r="B18" s="10"/>
      <c r="C18" s="28">
        <v>142396065914</v>
      </c>
      <c r="D18" s="28">
        <v>110724000828</v>
      </c>
      <c r="E18" s="12">
        <v>117792181339</v>
      </c>
      <c r="F18" s="12">
        <v>121493153782</v>
      </c>
    </row>
    <row r="19" spans="1:6" ht="15.75" thickBot="1" x14ac:dyDescent="0.3">
      <c r="A19" s="9" t="s">
        <v>23</v>
      </c>
      <c r="B19" s="10"/>
      <c r="C19" s="12">
        <v>0</v>
      </c>
      <c r="D19" s="12">
        <v>0</v>
      </c>
      <c r="E19" s="12">
        <v>64474868</v>
      </c>
      <c r="F19" s="12">
        <v>0</v>
      </c>
    </row>
    <row r="20" spans="1:6" ht="15.75" thickBot="1" x14ac:dyDescent="0.3">
      <c r="A20" s="13" t="s">
        <v>24</v>
      </c>
      <c r="B20" s="7"/>
      <c r="C20" s="14">
        <f>SUM(C17:C19)</f>
        <v>183086766069</v>
      </c>
      <c r="D20" s="14">
        <f>SUM(D17:D19)</f>
        <v>174602124465</v>
      </c>
      <c r="E20" s="14">
        <f>SUM(E17:E19)</f>
        <v>143098513845</v>
      </c>
      <c r="F20" s="14">
        <f>SUM(F17:F19)</f>
        <v>145917046139</v>
      </c>
    </row>
    <row r="21" spans="1:6" ht="21.75" customHeight="1" thickBot="1" x14ac:dyDescent="0.3">
      <c r="A21" s="6" t="s">
        <v>25</v>
      </c>
      <c r="B21" s="7"/>
      <c r="C21" s="47">
        <f>C14-C20</f>
        <v>14896127109.279999</v>
      </c>
      <c r="D21" s="14">
        <f>D14-D20</f>
        <v>100471984922</v>
      </c>
      <c r="E21" s="14">
        <f>E14-E20</f>
        <v>30945833941</v>
      </c>
      <c r="F21" s="14">
        <f>F14-F20</f>
        <v>38878135986</v>
      </c>
    </row>
    <row r="22" spans="1:6" ht="15.75" thickBot="1" x14ac:dyDescent="0.3">
      <c r="A22" s="9"/>
      <c r="B22" s="10"/>
      <c r="C22" s="28"/>
      <c r="D22" s="28"/>
      <c r="E22" s="11"/>
      <c r="F22" s="11"/>
    </row>
    <row r="23" spans="1:6" ht="18" customHeight="1" thickBot="1" x14ac:dyDescent="0.3">
      <c r="A23" s="6" t="s">
        <v>26</v>
      </c>
      <c r="B23" s="10" t="s">
        <v>27</v>
      </c>
      <c r="C23" s="28"/>
      <c r="D23" s="28"/>
      <c r="E23" s="8"/>
      <c r="F23" s="8"/>
    </row>
    <row r="24" spans="1:6" ht="15.75" thickBot="1" x14ac:dyDescent="0.3">
      <c r="A24" s="9" t="s">
        <v>10</v>
      </c>
      <c r="B24" s="10" t="s">
        <v>28</v>
      </c>
      <c r="C24" s="28"/>
      <c r="D24" s="28"/>
      <c r="E24" s="11"/>
      <c r="F24" s="11"/>
    </row>
    <row r="25" spans="1:6" ht="15.75" thickBot="1" x14ac:dyDescent="0.3">
      <c r="A25" s="9" t="s">
        <v>29</v>
      </c>
      <c r="B25" s="10"/>
      <c r="C25" s="15">
        <v>0</v>
      </c>
      <c r="D25" s="15">
        <v>0</v>
      </c>
      <c r="E25" s="15">
        <v>0</v>
      </c>
      <c r="F25" s="15">
        <v>0</v>
      </c>
    </row>
    <row r="26" spans="1:6" ht="15.75" thickBot="1" x14ac:dyDescent="0.3">
      <c r="A26" s="9" t="s">
        <v>30</v>
      </c>
      <c r="B26" s="10"/>
      <c r="C26" s="15">
        <v>0</v>
      </c>
      <c r="D26" s="15">
        <v>0</v>
      </c>
      <c r="E26" s="15">
        <v>0</v>
      </c>
      <c r="F26" s="15">
        <v>0</v>
      </c>
    </row>
    <row r="27" spans="1:6" ht="15.75" thickBot="1" x14ac:dyDescent="0.3">
      <c r="A27" s="9" t="s">
        <v>31</v>
      </c>
      <c r="B27" s="10"/>
      <c r="C27" s="15">
        <v>0</v>
      </c>
      <c r="D27" s="15">
        <v>0</v>
      </c>
      <c r="E27" s="15">
        <v>0</v>
      </c>
      <c r="F27" s="15">
        <v>0</v>
      </c>
    </row>
    <row r="28" spans="1:6" ht="15.75" thickBot="1" x14ac:dyDescent="0.3">
      <c r="A28" s="9" t="s">
        <v>32</v>
      </c>
      <c r="B28" s="10"/>
      <c r="C28" s="15">
        <v>0</v>
      </c>
      <c r="D28" s="15">
        <v>0</v>
      </c>
      <c r="E28" s="15">
        <v>0</v>
      </c>
      <c r="F28" s="15">
        <v>0</v>
      </c>
    </row>
    <row r="29" spans="1:6" ht="15.75" thickBot="1" x14ac:dyDescent="0.3">
      <c r="A29" s="9" t="s">
        <v>33</v>
      </c>
      <c r="B29" s="10"/>
      <c r="C29" s="15">
        <v>0</v>
      </c>
      <c r="D29" s="15">
        <v>0</v>
      </c>
      <c r="E29" s="15">
        <v>0</v>
      </c>
      <c r="F29" s="15">
        <v>0</v>
      </c>
    </row>
    <row r="30" spans="1:6" ht="15.75" thickBot="1" x14ac:dyDescent="0.3">
      <c r="A30" s="9" t="s">
        <v>34</v>
      </c>
      <c r="B30" s="10"/>
      <c r="C30" s="15">
        <v>0</v>
      </c>
      <c r="D30" s="15">
        <v>0</v>
      </c>
      <c r="E30" s="15">
        <v>0</v>
      </c>
      <c r="F30" s="15">
        <v>0</v>
      </c>
    </row>
    <row r="31" spans="1:6" ht="15.75" thickBot="1" x14ac:dyDescent="0.3">
      <c r="A31" s="9" t="s">
        <v>35</v>
      </c>
      <c r="B31" s="10"/>
      <c r="C31" s="15">
        <v>0</v>
      </c>
      <c r="D31" s="15">
        <v>0</v>
      </c>
      <c r="E31" s="15">
        <v>0</v>
      </c>
      <c r="F31" s="15">
        <v>0</v>
      </c>
    </row>
    <row r="32" spans="1:6" ht="15.75" thickBot="1" x14ac:dyDescent="0.3">
      <c r="A32" s="13" t="s">
        <v>18</v>
      </c>
      <c r="B32" s="16"/>
      <c r="C32" s="17">
        <f>SUM(C25:C31)</f>
        <v>0</v>
      </c>
      <c r="D32" s="17">
        <f>SUM(D25:D31)</f>
        <v>0</v>
      </c>
      <c r="E32" s="17">
        <f>SUM(E25:E31)</f>
        <v>0</v>
      </c>
      <c r="F32" s="17">
        <f>SUM(F25:F31)</f>
        <v>0</v>
      </c>
    </row>
    <row r="33" spans="1:6" ht="15.75" thickBot="1" x14ac:dyDescent="0.3">
      <c r="A33" s="9"/>
      <c r="B33" s="10"/>
      <c r="C33" s="28"/>
      <c r="D33" s="28"/>
      <c r="E33" s="11"/>
      <c r="F33" s="11"/>
    </row>
    <row r="34" spans="1:6" ht="15.75" thickBot="1" x14ac:dyDescent="0.3">
      <c r="A34" s="9" t="s">
        <v>19</v>
      </c>
      <c r="B34" s="10" t="s">
        <v>36</v>
      </c>
      <c r="C34" s="28"/>
      <c r="D34" s="28"/>
      <c r="E34" s="11"/>
      <c r="F34" s="11"/>
    </row>
    <row r="35" spans="1:6" ht="15.75" thickBot="1" x14ac:dyDescent="0.3">
      <c r="A35" s="9" t="s">
        <v>37</v>
      </c>
      <c r="B35" s="10"/>
      <c r="C35" s="12">
        <v>0</v>
      </c>
      <c r="D35" s="12">
        <v>0</v>
      </c>
      <c r="E35" s="12">
        <v>0</v>
      </c>
      <c r="F35" s="12">
        <v>0</v>
      </c>
    </row>
    <row r="36" spans="1:6" ht="15.75" thickBot="1" x14ac:dyDescent="0.3">
      <c r="A36" s="9" t="s">
        <v>38</v>
      </c>
      <c r="B36" s="10"/>
      <c r="C36" s="28">
        <v>31011133332</v>
      </c>
      <c r="D36" s="28">
        <v>15876326131</v>
      </c>
      <c r="E36" s="12">
        <v>10111015373</v>
      </c>
      <c r="F36" s="12">
        <v>9462039907</v>
      </c>
    </row>
    <row r="37" spans="1:6" ht="15.75" thickBot="1" x14ac:dyDescent="0.3">
      <c r="A37" s="9" t="s">
        <v>39</v>
      </c>
      <c r="B37" s="10"/>
      <c r="C37" s="28">
        <v>22110626000</v>
      </c>
      <c r="D37" s="28">
        <v>12386025000</v>
      </c>
      <c r="E37" s="12">
        <v>10913816273</v>
      </c>
      <c r="F37" s="12">
        <v>30708294050</v>
      </c>
    </row>
    <row r="38" spans="1:6" ht="15.75" thickBot="1" x14ac:dyDescent="0.3">
      <c r="A38" s="9" t="s">
        <v>40</v>
      </c>
      <c r="B38" s="10"/>
      <c r="C38" s="28">
        <v>946037590</v>
      </c>
      <c r="D38" s="28">
        <v>2312708100</v>
      </c>
      <c r="E38" s="12">
        <v>1070589534</v>
      </c>
      <c r="F38" s="12">
        <v>885023790</v>
      </c>
    </row>
    <row r="39" spans="1:6" ht="15.75" thickBot="1" x14ac:dyDescent="0.3">
      <c r="A39" s="9" t="s">
        <v>41</v>
      </c>
      <c r="B39" s="10"/>
      <c r="C39" s="12">
        <v>1218786500</v>
      </c>
      <c r="D39" s="12">
        <v>0</v>
      </c>
      <c r="E39" s="12">
        <v>0</v>
      </c>
      <c r="F39" s="12">
        <v>7647750</v>
      </c>
    </row>
    <row r="40" spans="1:6" ht="15.75" thickBot="1" x14ac:dyDescent="0.3">
      <c r="A40" s="9" t="s">
        <v>42</v>
      </c>
      <c r="B40" s="10"/>
      <c r="C40" s="12">
        <v>0</v>
      </c>
      <c r="D40" s="28">
        <v>1044167700</v>
      </c>
      <c r="E40" s="12">
        <v>0</v>
      </c>
      <c r="F40" s="12">
        <v>0</v>
      </c>
    </row>
    <row r="41" spans="1:6" ht="15.75" thickBot="1" x14ac:dyDescent="0.3">
      <c r="A41" s="13" t="s">
        <v>24</v>
      </c>
      <c r="B41" s="7"/>
      <c r="C41" s="14">
        <f>SUM(C35:C40)</f>
        <v>55286583422</v>
      </c>
      <c r="D41" s="14">
        <f>SUM(D35:D40)</f>
        <v>31619226931</v>
      </c>
      <c r="E41" s="14">
        <f>SUM(E35:E40)</f>
        <v>22095421180</v>
      </c>
      <c r="F41" s="14">
        <f>SUM(F35:F40)</f>
        <v>41063005497</v>
      </c>
    </row>
    <row r="42" spans="1:6" ht="15.75" thickBot="1" x14ac:dyDescent="0.3">
      <c r="A42" s="18" t="s">
        <v>43</v>
      </c>
      <c r="B42" s="19"/>
      <c r="C42" s="47">
        <f>C32-C41</f>
        <v>-55286583422</v>
      </c>
      <c r="D42" s="20">
        <f>D32-D41</f>
        <v>-31619226931</v>
      </c>
      <c r="E42" s="20">
        <f>E32-E41</f>
        <v>-22095421180</v>
      </c>
      <c r="F42" s="20">
        <f>F32-F41</f>
        <v>-41063005497</v>
      </c>
    </row>
    <row r="43" spans="1:6" ht="15.75" thickBot="1" x14ac:dyDescent="0.3">
      <c r="A43" s="9"/>
      <c r="B43" s="10"/>
      <c r="C43" s="28"/>
      <c r="D43" s="28"/>
      <c r="E43" s="11"/>
      <c r="F43" s="11"/>
    </row>
    <row r="44" spans="1:6" ht="15.75" thickBot="1" x14ac:dyDescent="0.3">
      <c r="A44" s="6" t="s">
        <v>44</v>
      </c>
      <c r="B44" s="10" t="s">
        <v>45</v>
      </c>
      <c r="C44" s="28"/>
      <c r="D44" s="28"/>
      <c r="E44" s="8"/>
      <c r="F44" s="8"/>
    </row>
    <row r="45" spans="1:6" ht="15.75" thickBot="1" x14ac:dyDescent="0.3">
      <c r="A45" s="9" t="s">
        <v>10</v>
      </c>
      <c r="B45" s="10"/>
      <c r="C45" s="28"/>
      <c r="D45" s="28"/>
      <c r="E45" s="11"/>
      <c r="F45" s="11"/>
    </row>
    <row r="46" spans="1:6" ht="15.75" thickBot="1" x14ac:dyDescent="0.3">
      <c r="A46" s="9" t="s">
        <v>46</v>
      </c>
      <c r="B46" s="10"/>
      <c r="C46" s="15">
        <v>0</v>
      </c>
      <c r="D46" s="15">
        <v>0</v>
      </c>
      <c r="E46" s="15">
        <v>0</v>
      </c>
      <c r="F46" s="15">
        <v>0</v>
      </c>
    </row>
    <row r="47" spans="1:6" ht="15.75" thickBot="1" x14ac:dyDescent="0.3">
      <c r="A47" s="9" t="s">
        <v>47</v>
      </c>
      <c r="B47" s="10"/>
      <c r="C47" s="15">
        <v>0</v>
      </c>
      <c r="D47" s="15">
        <v>0</v>
      </c>
      <c r="E47" s="15">
        <v>0</v>
      </c>
      <c r="F47" s="15">
        <v>0</v>
      </c>
    </row>
    <row r="48" spans="1:6" ht="15.75" thickBot="1" x14ac:dyDescent="0.3">
      <c r="A48" s="9" t="s">
        <v>48</v>
      </c>
      <c r="B48" s="10"/>
      <c r="C48" s="15">
        <v>0</v>
      </c>
      <c r="D48" s="15">
        <v>0</v>
      </c>
      <c r="E48" s="15">
        <v>0</v>
      </c>
      <c r="F48" s="15">
        <v>0</v>
      </c>
    </row>
    <row r="49" spans="1:6" ht="15.75" thickBot="1" x14ac:dyDescent="0.3">
      <c r="A49" s="9" t="s">
        <v>49</v>
      </c>
      <c r="B49" s="10"/>
      <c r="C49" s="15">
        <v>0</v>
      </c>
      <c r="D49" s="15">
        <v>0</v>
      </c>
      <c r="E49" s="15">
        <v>0</v>
      </c>
      <c r="F49" s="15">
        <v>0</v>
      </c>
    </row>
    <row r="50" spans="1:6" ht="15.75" thickBot="1" x14ac:dyDescent="0.3">
      <c r="A50" s="9" t="s">
        <v>50</v>
      </c>
      <c r="B50" s="10"/>
      <c r="C50" s="15">
        <v>0</v>
      </c>
      <c r="D50" s="15">
        <v>0</v>
      </c>
      <c r="E50" s="15">
        <v>0</v>
      </c>
      <c r="F50" s="15">
        <v>0</v>
      </c>
    </row>
    <row r="51" spans="1:6" ht="15.75" thickBot="1" x14ac:dyDescent="0.3">
      <c r="A51" s="9" t="s">
        <v>51</v>
      </c>
      <c r="B51" s="10"/>
      <c r="C51" s="15">
        <v>0</v>
      </c>
      <c r="D51" s="15">
        <v>0</v>
      </c>
      <c r="E51" s="15">
        <v>0</v>
      </c>
      <c r="F51" s="15">
        <v>0</v>
      </c>
    </row>
    <row r="52" spans="1:6" ht="15.75" thickBot="1" x14ac:dyDescent="0.3">
      <c r="A52" s="13" t="s">
        <v>18</v>
      </c>
      <c r="B52" s="7"/>
      <c r="C52" s="21">
        <f>SUM(C46:C51)</f>
        <v>0</v>
      </c>
      <c r="D52" s="21">
        <f>SUM(D46:D51)</f>
        <v>0</v>
      </c>
      <c r="E52" s="21">
        <f>SUM(E46:E51)</f>
        <v>0</v>
      </c>
      <c r="F52" s="21">
        <f>SUM(F46:F51)</f>
        <v>0</v>
      </c>
    </row>
    <row r="53" spans="1:6" ht="15.75" thickBot="1" x14ac:dyDescent="0.3">
      <c r="A53" s="9"/>
      <c r="B53" s="10"/>
      <c r="C53" s="28"/>
      <c r="D53" s="28"/>
      <c r="E53" s="11"/>
      <c r="F53" s="11"/>
    </row>
    <row r="54" spans="1:6" ht="15.75" thickBot="1" x14ac:dyDescent="0.3">
      <c r="A54" s="9" t="s">
        <v>19</v>
      </c>
      <c r="B54" s="10"/>
      <c r="C54" s="28"/>
      <c r="D54" s="28"/>
      <c r="E54" s="11"/>
      <c r="F54" s="11"/>
    </row>
    <row r="55" spans="1:6" ht="15.75" thickBot="1" x14ac:dyDescent="0.3">
      <c r="A55" s="9" t="s">
        <v>52</v>
      </c>
      <c r="B55" s="10"/>
      <c r="C55" s="15">
        <v>0</v>
      </c>
      <c r="D55" s="15">
        <v>0</v>
      </c>
      <c r="E55" s="15">
        <v>0</v>
      </c>
      <c r="F55" s="15">
        <v>0</v>
      </c>
    </row>
    <row r="56" spans="1:6" ht="19.5" customHeight="1" thickBot="1" x14ac:dyDescent="0.3">
      <c r="A56" s="9" t="s">
        <v>53</v>
      </c>
      <c r="B56" s="10"/>
      <c r="C56" s="15">
        <v>0</v>
      </c>
      <c r="D56" s="15">
        <v>0</v>
      </c>
      <c r="E56" s="15">
        <v>0</v>
      </c>
      <c r="F56" s="15">
        <v>0</v>
      </c>
    </row>
    <row r="57" spans="1:6" ht="21.75" customHeight="1" thickBot="1" x14ac:dyDescent="0.3">
      <c r="A57" s="9" t="s">
        <v>54</v>
      </c>
      <c r="B57" s="10"/>
      <c r="C57" s="15">
        <v>0</v>
      </c>
      <c r="D57" s="15">
        <v>0</v>
      </c>
      <c r="E57" s="15">
        <v>0</v>
      </c>
      <c r="F57" s="15">
        <v>0</v>
      </c>
    </row>
    <row r="58" spans="1:6" ht="26.25" thickBot="1" x14ac:dyDescent="0.3">
      <c r="A58" s="9" t="s">
        <v>55</v>
      </c>
      <c r="B58" s="10"/>
      <c r="C58" s="15">
        <v>0</v>
      </c>
      <c r="D58" s="15">
        <v>0</v>
      </c>
      <c r="E58" s="15">
        <v>0</v>
      </c>
      <c r="F58" s="15">
        <v>0</v>
      </c>
    </row>
    <row r="59" spans="1:6" ht="15.75" thickBot="1" x14ac:dyDescent="0.3">
      <c r="A59" s="9" t="s">
        <v>56</v>
      </c>
      <c r="B59" s="10"/>
      <c r="C59" s="15">
        <v>0</v>
      </c>
      <c r="D59" s="15">
        <v>0</v>
      </c>
      <c r="E59" s="15">
        <v>0</v>
      </c>
      <c r="F59" s="15">
        <v>0</v>
      </c>
    </row>
    <row r="60" spans="1:6" ht="15.75" thickBot="1" x14ac:dyDescent="0.3">
      <c r="A60" s="9" t="s">
        <v>57</v>
      </c>
      <c r="B60" s="10"/>
      <c r="C60" s="15">
        <v>0</v>
      </c>
      <c r="D60" s="15">
        <v>0</v>
      </c>
      <c r="E60" s="15">
        <v>0</v>
      </c>
      <c r="F60" s="15">
        <v>0</v>
      </c>
    </row>
    <row r="61" spans="1:6" ht="15.75" thickBot="1" x14ac:dyDescent="0.3">
      <c r="A61" s="9" t="s">
        <v>58</v>
      </c>
      <c r="B61" s="10"/>
      <c r="C61" s="15">
        <v>0</v>
      </c>
      <c r="D61" s="15">
        <v>0</v>
      </c>
      <c r="E61" s="15">
        <v>0</v>
      </c>
      <c r="F61" s="15">
        <v>0</v>
      </c>
    </row>
    <row r="62" spans="1:6" ht="15.75" thickBot="1" x14ac:dyDescent="0.3">
      <c r="A62" s="13" t="s">
        <v>24</v>
      </c>
      <c r="B62" s="7"/>
      <c r="C62" s="21">
        <f>SUM(C55:C61)</f>
        <v>0</v>
      </c>
      <c r="D62" s="21">
        <f>SUM(D55:D61)</f>
        <v>0</v>
      </c>
      <c r="E62" s="21">
        <f>SUM(E55:E61)</f>
        <v>0</v>
      </c>
      <c r="F62" s="21">
        <f>SUM(F55:F61)</f>
        <v>0</v>
      </c>
    </row>
    <row r="63" spans="1:6" ht="15.75" thickBot="1" x14ac:dyDescent="0.3">
      <c r="A63" s="6" t="s">
        <v>59</v>
      </c>
      <c r="B63" s="7"/>
      <c r="C63" s="48">
        <f>C52-C62</f>
        <v>0</v>
      </c>
      <c r="D63" s="21">
        <f>D52+D62</f>
        <v>0</v>
      </c>
      <c r="E63" s="21">
        <f>E52+E62</f>
        <v>0</v>
      </c>
      <c r="F63" s="21">
        <f>F52+F62</f>
        <v>0</v>
      </c>
    </row>
    <row r="64" spans="1:6" ht="15.75" thickBot="1" x14ac:dyDescent="0.3">
      <c r="A64" s="9"/>
      <c r="B64" s="10"/>
      <c r="C64" s="28"/>
      <c r="D64" s="28"/>
      <c r="E64" s="11"/>
      <c r="F64" s="11"/>
    </row>
    <row r="65" spans="1:11" ht="15.75" thickBot="1" x14ac:dyDescent="0.3">
      <c r="A65" s="6" t="s">
        <v>60</v>
      </c>
      <c r="B65" s="10" t="s">
        <v>61</v>
      </c>
      <c r="C65" s="28"/>
      <c r="D65" s="28"/>
      <c r="E65" s="8"/>
      <c r="F65" s="8"/>
    </row>
    <row r="66" spans="1:11" ht="15.75" thickBot="1" x14ac:dyDescent="0.3">
      <c r="A66" s="9" t="s">
        <v>10</v>
      </c>
      <c r="B66" s="10" t="s">
        <v>62</v>
      </c>
      <c r="C66" s="28"/>
      <c r="D66" s="28"/>
      <c r="E66" s="11"/>
      <c r="F66" s="11"/>
    </row>
    <row r="67" spans="1:11" ht="15.75" thickBot="1" x14ac:dyDescent="0.3">
      <c r="A67" s="9" t="s">
        <v>63</v>
      </c>
      <c r="B67" s="10"/>
      <c r="C67" s="28">
        <v>17691630397</v>
      </c>
      <c r="D67" s="28">
        <f>11589009032+1407182206</f>
        <v>12996191238</v>
      </c>
      <c r="E67" s="12">
        <f>2380043178+9055216532</f>
        <v>11435259710</v>
      </c>
      <c r="F67" s="12">
        <v>3536587514</v>
      </c>
      <c r="H67" s="40">
        <f>51725204+77364435+17562538540+2218</f>
        <v>17691630397</v>
      </c>
      <c r="I67" s="40">
        <f>51725204+77364435+101530290</f>
        <v>230619929</v>
      </c>
      <c r="K67" s="22"/>
    </row>
    <row r="68" spans="1:11" ht="15.75" thickBot="1" x14ac:dyDescent="0.3">
      <c r="A68" s="13" t="s">
        <v>18</v>
      </c>
      <c r="B68" s="7"/>
      <c r="C68" s="14">
        <f>C67</f>
        <v>17691630397</v>
      </c>
      <c r="D68" s="14">
        <f>D67</f>
        <v>12996191238</v>
      </c>
      <c r="E68" s="14">
        <f>E67</f>
        <v>11435259710</v>
      </c>
      <c r="F68" s="14">
        <f>F67</f>
        <v>3536587514</v>
      </c>
      <c r="H68" s="40">
        <f>108428991+17562538540</f>
        <v>17670967531</v>
      </c>
      <c r="I68" s="40">
        <f>108428991</f>
        <v>108428991</v>
      </c>
      <c r="K68" s="22"/>
    </row>
    <row r="69" spans="1:11" ht="15.75" thickBot="1" x14ac:dyDescent="0.3">
      <c r="A69" s="13"/>
      <c r="B69" s="7"/>
      <c r="C69" s="29"/>
      <c r="D69" s="29"/>
      <c r="E69" s="8"/>
      <c r="F69" s="8"/>
      <c r="H69" s="40">
        <f>H67-H68</f>
        <v>20662866</v>
      </c>
      <c r="I69" s="42">
        <f>I67-I68</f>
        <v>122190938</v>
      </c>
      <c r="K69" s="22"/>
    </row>
    <row r="70" spans="1:11" ht="15.75" thickBot="1" x14ac:dyDescent="0.3">
      <c r="A70" s="9" t="s">
        <v>19</v>
      </c>
      <c r="B70" s="10" t="s">
        <v>64</v>
      </c>
      <c r="C70" s="28"/>
      <c r="D70" s="28"/>
      <c r="E70" s="11"/>
      <c r="F70" s="11"/>
      <c r="H70" s="40"/>
      <c r="I70" s="42">
        <f>I69-H69</f>
        <v>101528072</v>
      </c>
      <c r="K70" s="22"/>
    </row>
    <row r="71" spans="1:11" ht="15.75" thickBot="1" x14ac:dyDescent="0.3">
      <c r="A71" s="9" t="s">
        <v>65</v>
      </c>
      <c r="B71" s="10"/>
      <c r="C71" s="28">
        <v>17670967531</v>
      </c>
      <c r="D71" s="28">
        <f>11589009032+1305651916</f>
        <v>12894660948</v>
      </c>
      <c r="E71" s="12">
        <f>2321447966+9055216532</f>
        <v>11376664498</v>
      </c>
      <c r="F71" s="12">
        <v>3372733978</v>
      </c>
      <c r="H71" s="40"/>
      <c r="I71" s="41"/>
      <c r="K71" s="22"/>
    </row>
    <row r="72" spans="1:11" ht="15.75" thickBot="1" x14ac:dyDescent="0.3">
      <c r="A72" s="9" t="s">
        <v>86</v>
      </c>
      <c r="B72" s="10"/>
      <c r="C72" s="35">
        <v>25000000000</v>
      </c>
      <c r="D72" s="28"/>
      <c r="E72" s="12"/>
      <c r="F72" s="12"/>
      <c r="H72" s="40"/>
      <c r="I72" s="41"/>
      <c r="K72" s="22"/>
    </row>
    <row r="73" spans="1:11" ht="15.75" thickBot="1" x14ac:dyDescent="0.3">
      <c r="A73" s="13" t="s">
        <v>24</v>
      </c>
      <c r="B73" s="7"/>
      <c r="C73" s="14">
        <f>C71+C72</f>
        <v>42670967531</v>
      </c>
      <c r="D73" s="14">
        <f>D71</f>
        <v>12894660948</v>
      </c>
      <c r="E73" s="14">
        <f>E71</f>
        <v>11376664498</v>
      </c>
      <c r="F73" s="14">
        <f>F71</f>
        <v>3372733978</v>
      </c>
      <c r="H73" s="41"/>
      <c r="I73" s="41"/>
    </row>
    <row r="74" spans="1:11" ht="15.75" thickBot="1" x14ac:dyDescent="0.3">
      <c r="A74" s="6" t="s">
        <v>66</v>
      </c>
      <c r="B74" s="7"/>
      <c r="C74" s="47">
        <f>C68-C73</f>
        <v>-24979337134</v>
      </c>
      <c r="D74" s="14">
        <f>D68-D73</f>
        <v>101530290</v>
      </c>
      <c r="E74" s="14">
        <f>E68-E73</f>
        <v>58595212</v>
      </c>
      <c r="F74" s="14">
        <f>F68-F73</f>
        <v>163853536</v>
      </c>
      <c r="H74" s="40"/>
      <c r="I74" s="41"/>
    </row>
    <row r="75" spans="1:11" ht="15.75" thickBot="1" x14ac:dyDescent="0.3">
      <c r="A75" s="9"/>
      <c r="B75" s="10"/>
      <c r="C75" s="28"/>
      <c r="D75" s="28"/>
      <c r="E75" s="11"/>
      <c r="F75" s="11"/>
      <c r="H75" s="41"/>
      <c r="I75" s="41"/>
    </row>
    <row r="76" spans="1:11" ht="15.75" thickBot="1" x14ac:dyDescent="0.3">
      <c r="A76" s="6" t="s">
        <v>67</v>
      </c>
      <c r="B76" s="10"/>
      <c r="C76" s="14">
        <f>C74+C63+C21+C42</f>
        <v>-65369793446.720001</v>
      </c>
      <c r="D76" s="14">
        <f>D74+D63+D21+D42</f>
        <v>68954288281</v>
      </c>
      <c r="E76" s="14">
        <f>E74+E63+E21+E42</f>
        <v>8909007973</v>
      </c>
      <c r="F76" s="14">
        <f>F74+F63+F21+F42</f>
        <v>-2021015975</v>
      </c>
      <c r="H76" s="41"/>
      <c r="I76" s="41"/>
    </row>
    <row r="77" spans="1:11" ht="15.75" thickBot="1" x14ac:dyDescent="0.3">
      <c r="A77" s="6" t="s">
        <v>68</v>
      </c>
      <c r="B77" s="10"/>
      <c r="C77" s="46">
        <v>86278201012</v>
      </c>
      <c r="D77" s="29">
        <v>17425443021</v>
      </c>
      <c r="E77" s="14">
        <v>6854675123</v>
      </c>
      <c r="F77" s="14">
        <v>7599546693</v>
      </c>
      <c r="H77" s="43">
        <f>D85-D74</f>
        <v>86278201012</v>
      </c>
      <c r="I77" s="41"/>
    </row>
    <row r="78" spans="1:11" ht="15.75" thickBot="1" x14ac:dyDescent="0.3">
      <c r="A78" s="6" t="s">
        <v>69</v>
      </c>
      <c r="B78" s="10"/>
      <c r="C78" s="14">
        <v>0</v>
      </c>
      <c r="D78" s="14">
        <v>0</v>
      </c>
      <c r="E78" s="14">
        <v>0</v>
      </c>
      <c r="F78" s="14">
        <v>0</v>
      </c>
      <c r="H78" s="41"/>
      <c r="I78" s="41"/>
    </row>
    <row r="79" spans="1:11" ht="15.75" thickBot="1" x14ac:dyDescent="0.3">
      <c r="A79" s="6" t="s">
        <v>70</v>
      </c>
      <c r="B79" s="10"/>
      <c r="C79" s="14">
        <v>0</v>
      </c>
      <c r="D79" s="14">
        <v>0</v>
      </c>
      <c r="E79" s="14">
        <v>0</v>
      </c>
      <c r="F79" s="14">
        <v>0</v>
      </c>
      <c r="H79" s="41"/>
      <c r="I79" s="41"/>
    </row>
    <row r="80" spans="1:11" ht="26.25" thickBot="1" x14ac:dyDescent="0.3">
      <c r="A80" s="6" t="s">
        <v>71</v>
      </c>
      <c r="B80" s="10"/>
      <c r="C80" s="14">
        <f>C77+C79+C78</f>
        <v>86278201012</v>
      </c>
      <c r="D80" s="14">
        <f>D77+D79+D78</f>
        <v>17425443021</v>
      </c>
      <c r="E80" s="14">
        <f>E77+E79+E78</f>
        <v>6854675123</v>
      </c>
      <c r="F80" s="14">
        <f>F77+F79+F78</f>
        <v>7599546693</v>
      </c>
      <c r="H80" s="41"/>
      <c r="I80" s="41"/>
    </row>
    <row r="81" spans="1:9" ht="15.75" thickBot="1" x14ac:dyDescent="0.3">
      <c r="A81" s="6" t="s">
        <v>72</v>
      </c>
      <c r="B81" s="10"/>
      <c r="C81" s="14">
        <v>0</v>
      </c>
      <c r="D81" s="14">
        <v>0</v>
      </c>
      <c r="E81" s="14">
        <v>0</v>
      </c>
      <c r="F81" s="14">
        <v>0</v>
      </c>
      <c r="H81" s="41"/>
      <c r="I81" s="41"/>
    </row>
    <row r="82" spans="1:9" ht="15.75" thickBot="1" x14ac:dyDescent="0.3">
      <c r="A82" s="6" t="s">
        <v>73</v>
      </c>
      <c r="B82" s="10"/>
      <c r="C82" s="14">
        <v>0</v>
      </c>
      <c r="D82" s="14">
        <v>0</v>
      </c>
      <c r="E82" s="14">
        <v>0</v>
      </c>
      <c r="F82" s="14">
        <v>0</v>
      </c>
      <c r="H82" s="41"/>
      <c r="I82" s="41"/>
    </row>
    <row r="83" spans="1:9" ht="15.75" thickBot="1" x14ac:dyDescent="0.3">
      <c r="A83" s="6" t="s">
        <v>74</v>
      </c>
      <c r="B83" s="10"/>
      <c r="C83" s="14">
        <v>20908404665.279999</v>
      </c>
      <c r="D83" s="14">
        <v>86379731302</v>
      </c>
      <c r="E83" s="14">
        <v>17484038233</v>
      </c>
      <c r="F83" s="14">
        <v>7018528659</v>
      </c>
    </row>
    <row r="84" spans="1:9" ht="26.25" thickBot="1" x14ac:dyDescent="0.3">
      <c r="A84" s="6" t="s">
        <v>75</v>
      </c>
      <c r="B84" s="10" t="s">
        <v>76</v>
      </c>
      <c r="C84" s="14">
        <f>C81+C82+C83</f>
        <v>20908404665.279999</v>
      </c>
      <c r="D84" s="14">
        <f>D81+D82+D83</f>
        <v>86379731302</v>
      </c>
      <c r="E84" s="14">
        <f>E81+E82+E83</f>
        <v>17484038233</v>
      </c>
      <c r="F84" s="14">
        <f>F81+F83+F82</f>
        <v>7018528659</v>
      </c>
      <c r="H84" s="40">
        <f>E85-E74-H86</f>
        <v>17425443021</v>
      </c>
      <c r="I84" s="41"/>
    </row>
    <row r="85" spans="1:9" ht="15.75" thickBot="1" x14ac:dyDescent="0.3">
      <c r="A85" s="6" t="s">
        <v>77</v>
      </c>
      <c r="B85" s="10"/>
      <c r="C85" s="14">
        <f>C76+C80</f>
        <v>20908407565.279999</v>
      </c>
      <c r="D85" s="14">
        <f>D76+D80</f>
        <v>86379731302</v>
      </c>
      <c r="E85" s="14">
        <f>E76+E80</f>
        <v>15763683096</v>
      </c>
      <c r="F85" s="14">
        <f>F76+F80</f>
        <v>5578530718</v>
      </c>
      <c r="H85" s="40">
        <f>E85-D77</f>
        <v>-1661759925</v>
      </c>
      <c r="I85" s="41"/>
    </row>
    <row r="86" spans="1:9" x14ac:dyDescent="0.25">
      <c r="C86" s="44"/>
      <c r="D86" s="32"/>
      <c r="E86" s="23"/>
      <c r="H86" s="42">
        <f>H85-E74</f>
        <v>-1720355137</v>
      </c>
      <c r="I86" s="41"/>
    </row>
    <row r="87" spans="1:9" x14ac:dyDescent="0.25">
      <c r="A87" s="38" t="s">
        <v>87</v>
      </c>
      <c r="H87" s="43">
        <f>D85-D74</f>
        <v>86278201012</v>
      </c>
      <c r="I87" s="41"/>
    </row>
    <row r="88" spans="1:9" ht="25.5" x14ac:dyDescent="0.25">
      <c r="A88" s="39" t="s">
        <v>88</v>
      </c>
      <c r="C88" s="45">
        <f>C85-C84</f>
        <v>2900</v>
      </c>
      <c r="H88" s="40">
        <v>20908404665.279999</v>
      </c>
      <c r="I88" s="40">
        <v>20908404665.279999</v>
      </c>
    </row>
    <row r="89" spans="1:9" x14ac:dyDescent="0.25">
      <c r="H89" s="42">
        <f>C85-H88</f>
        <v>2900</v>
      </c>
      <c r="I89" s="41"/>
    </row>
    <row r="90" spans="1:9" x14ac:dyDescent="0.25">
      <c r="B90" s="50" t="s">
        <v>83</v>
      </c>
      <c r="C90" s="50"/>
      <c r="D90" s="50"/>
      <c r="E90" s="36"/>
      <c r="F90" s="36"/>
      <c r="H90" s="41"/>
      <c r="I90" s="41"/>
    </row>
    <row r="91" spans="1:9" x14ac:dyDescent="0.25">
      <c r="B91" s="50" t="s">
        <v>82</v>
      </c>
      <c r="C91" s="50"/>
      <c r="D91" s="50"/>
      <c r="E91" s="36"/>
      <c r="F91" s="36"/>
    </row>
    <row r="92" spans="1:9" x14ac:dyDescent="0.25">
      <c r="B92" s="50" t="s">
        <v>78</v>
      </c>
      <c r="C92" s="50"/>
      <c r="D92" s="50"/>
      <c r="E92" s="36"/>
      <c r="F92" s="36"/>
    </row>
    <row r="93" spans="1:9" x14ac:dyDescent="0.25">
      <c r="B93" s="24"/>
      <c r="C93" s="24"/>
      <c r="D93" s="24"/>
      <c r="E93" s="34"/>
      <c r="F93" s="34"/>
    </row>
    <row r="94" spans="1:9" x14ac:dyDescent="0.25">
      <c r="B94" s="24"/>
      <c r="C94" s="24"/>
      <c r="D94" s="24"/>
      <c r="E94" s="34"/>
      <c r="F94" s="34"/>
    </row>
    <row r="95" spans="1:9" x14ac:dyDescent="0.25">
      <c r="B95" s="24"/>
      <c r="C95" s="24"/>
      <c r="D95" s="24"/>
      <c r="E95" s="34"/>
      <c r="F95" s="34"/>
    </row>
    <row r="96" spans="1:9" x14ac:dyDescent="0.25">
      <c r="B96" s="49"/>
      <c r="C96" s="49"/>
      <c r="D96" s="49"/>
      <c r="E96" s="37"/>
      <c r="F96" s="37"/>
    </row>
    <row r="97" spans="2:6" x14ac:dyDescent="0.25">
      <c r="B97" s="50"/>
      <c r="C97" s="50"/>
      <c r="D97" s="50"/>
      <c r="E97" s="36"/>
      <c r="F97" s="36"/>
    </row>
  </sheetData>
  <sheetProtection algorithmName="SHA-512" hashValue="flxfQagZLJjOqEVkUXz2/dCjv1hiEM1sutTssKtO6C5NsfvUdFFZb7YDal/skg8qAmmNZ25xEACdGghfEY/gkg==" saltValue="3gxG0A/WhSdD8md2TmWJmw==" spinCount="100000" sheet="1" objects="1" scenarios="1" formatCells="0" deleteColumns="0" selectLockedCells="1" selectUnlockedCells="1"/>
  <mergeCells count="11">
    <mergeCell ref="B96:D96"/>
    <mergeCell ref="B97:D97"/>
    <mergeCell ref="A1:F1"/>
    <mergeCell ref="A2:F2"/>
    <mergeCell ref="A3:F3"/>
    <mergeCell ref="A4:F4"/>
    <mergeCell ref="A6:A7"/>
    <mergeCell ref="B6:B7"/>
    <mergeCell ref="B90:D90"/>
    <mergeCell ref="B91:D91"/>
    <mergeCell ref="B92:D92"/>
  </mergeCells>
  <pageMargins left="0.9055118110236221" right="0.70866141732283472" top="0.74803149606299213" bottom="0.94488188976377963" header="0.31496062992125984" footer="0.31496062992125984"/>
  <pageSetup paperSize="5" orientation="portrait" r:id="rId1"/>
  <rowBreaks count="1" manualBreakCount="1">
    <brk id="5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7"/>
  <sheetViews>
    <sheetView tabSelected="1" zoomScale="120" zoomScaleNormal="120" zoomScaleSheetLayoutView="100" workbookViewId="0">
      <selection activeCell="G96" sqref="G96"/>
    </sheetView>
  </sheetViews>
  <sheetFormatPr defaultRowHeight="15" x14ac:dyDescent="0.25"/>
  <cols>
    <col min="1" max="1" width="40" style="1" customWidth="1"/>
    <col min="2" max="2" width="9.140625" style="1"/>
    <col min="3" max="3" width="16.28515625" style="1" customWidth="1"/>
    <col min="4" max="4" width="17.140625" style="1" customWidth="1"/>
    <col min="5" max="5" width="18.28515625" style="1" hidden="1" customWidth="1"/>
    <col min="6" max="6" width="9.140625" style="1"/>
    <col min="7" max="7" width="20" style="1" bestFit="1" customWidth="1"/>
    <col min="8" max="9" width="9.140625" style="1"/>
    <col min="10" max="10" width="12.5703125" style="1" bestFit="1" customWidth="1"/>
    <col min="11" max="16384" width="9.140625" style="1"/>
  </cols>
  <sheetData>
    <row r="1" spans="1:7" x14ac:dyDescent="0.25">
      <c r="A1" s="51" t="s">
        <v>0</v>
      </c>
      <c r="B1" s="51"/>
      <c r="C1" s="51"/>
      <c r="D1" s="51"/>
      <c r="E1" s="51"/>
    </row>
    <row r="2" spans="1:7" x14ac:dyDescent="0.25">
      <c r="A2" s="51" t="s">
        <v>1</v>
      </c>
      <c r="B2" s="51"/>
      <c r="C2" s="51"/>
      <c r="D2" s="51"/>
      <c r="E2" s="51"/>
    </row>
    <row r="3" spans="1:7" x14ac:dyDescent="0.25">
      <c r="A3" s="51" t="s">
        <v>2</v>
      </c>
      <c r="B3" s="51"/>
      <c r="C3" s="51"/>
      <c r="D3" s="51"/>
      <c r="E3" s="51"/>
    </row>
    <row r="4" spans="1:7" ht="15.75" thickBot="1" x14ac:dyDescent="0.3">
      <c r="A4" s="52" t="s">
        <v>79</v>
      </c>
      <c r="B4" s="52"/>
      <c r="C4" s="52"/>
      <c r="D4" s="52"/>
      <c r="E4" s="52"/>
    </row>
    <row r="5" spans="1:7" ht="15.75" thickBot="1" x14ac:dyDescent="0.3">
      <c r="A5" s="30"/>
      <c r="B5" s="30"/>
      <c r="C5" s="30"/>
      <c r="D5" s="30"/>
      <c r="E5" s="30"/>
    </row>
    <row r="6" spans="1:7" x14ac:dyDescent="0.25">
      <c r="A6" s="53" t="s">
        <v>3</v>
      </c>
      <c r="B6" s="53" t="s">
        <v>4</v>
      </c>
      <c r="C6" s="26" t="s">
        <v>80</v>
      </c>
      <c r="D6" s="2" t="s">
        <v>5</v>
      </c>
      <c r="E6" s="2" t="s">
        <v>6</v>
      </c>
    </row>
    <row r="7" spans="1:7" ht="15.75" thickBot="1" x14ac:dyDescent="0.3">
      <c r="A7" s="54"/>
      <c r="B7" s="54"/>
      <c r="C7" s="27" t="s">
        <v>7</v>
      </c>
      <c r="D7" s="3" t="s">
        <v>7</v>
      </c>
      <c r="E7" s="3" t="s">
        <v>7</v>
      </c>
    </row>
    <row r="8" spans="1:7" ht="15.75" thickBot="1" x14ac:dyDescent="0.3">
      <c r="A8" s="4">
        <v>1</v>
      </c>
      <c r="B8" s="5">
        <v>2</v>
      </c>
      <c r="C8" s="5">
        <v>3</v>
      </c>
      <c r="D8" s="5">
        <v>4</v>
      </c>
      <c r="E8" s="5">
        <v>4</v>
      </c>
    </row>
    <row r="9" spans="1:7" ht="22.5" customHeight="1" thickBot="1" x14ac:dyDescent="0.3">
      <c r="A9" s="6" t="s">
        <v>8</v>
      </c>
      <c r="B9" s="7" t="s">
        <v>9</v>
      </c>
      <c r="C9" s="7"/>
      <c r="D9" s="8"/>
      <c r="E9" s="8"/>
    </row>
    <row r="10" spans="1:7" ht="18" customHeight="1" thickBot="1" x14ac:dyDescent="0.3">
      <c r="A10" s="9" t="s">
        <v>10</v>
      </c>
      <c r="B10" s="10" t="s">
        <v>11</v>
      </c>
      <c r="C10" s="10"/>
      <c r="D10" s="11"/>
      <c r="E10" s="11"/>
    </row>
    <row r="11" spans="1:7" ht="18" customHeight="1" thickBot="1" x14ac:dyDescent="0.3">
      <c r="A11" s="9" t="s">
        <v>12</v>
      </c>
      <c r="B11" s="10"/>
      <c r="C11" s="28">
        <v>228939642892</v>
      </c>
      <c r="D11" s="12">
        <v>130289290001</v>
      </c>
      <c r="E11" s="12">
        <v>131180317603</v>
      </c>
      <c r="G11" s="31"/>
    </row>
    <row r="12" spans="1:7" ht="15.75" thickBot="1" x14ac:dyDescent="0.3">
      <c r="A12" s="9" t="s">
        <v>13</v>
      </c>
      <c r="B12" s="10"/>
      <c r="C12" s="12">
        <v>0</v>
      </c>
      <c r="D12" s="12">
        <v>173531000</v>
      </c>
      <c r="E12" s="12">
        <v>402410650</v>
      </c>
    </row>
    <row r="13" spans="1:7" ht="15.75" thickBot="1" x14ac:dyDescent="0.3">
      <c r="A13" s="9" t="s">
        <v>14</v>
      </c>
      <c r="B13" s="10"/>
      <c r="C13" s="12">
        <v>0</v>
      </c>
      <c r="D13" s="12">
        <v>0</v>
      </c>
      <c r="E13" s="12"/>
    </row>
    <row r="14" spans="1:7" ht="15.75" thickBot="1" x14ac:dyDescent="0.3">
      <c r="A14" s="9" t="s">
        <v>15</v>
      </c>
      <c r="B14" s="10"/>
      <c r="C14" s="12">
        <v>0</v>
      </c>
      <c r="D14" s="12">
        <v>1550455041</v>
      </c>
      <c r="E14" s="12">
        <v>1037587291</v>
      </c>
    </row>
    <row r="15" spans="1:7" ht="15.75" thickBot="1" x14ac:dyDescent="0.3">
      <c r="A15" s="9" t="s">
        <v>16</v>
      </c>
      <c r="B15" s="10"/>
      <c r="C15" s="12">
        <v>0</v>
      </c>
      <c r="D15" s="12">
        <v>68105772</v>
      </c>
      <c r="E15" s="12">
        <v>0</v>
      </c>
    </row>
    <row r="16" spans="1:7" ht="15.75" thickBot="1" x14ac:dyDescent="0.3">
      <c r="A16" s="9" t="s">
        <v>17</v>
      </c>
      <c r="B16" s="10"/>
      <c r="C16" s="28">
        <v>46134466495</v>
      </c>
      <c r="D16" s="12">
        <v>43686952013</v>
      </c>
      <c r="E16" s="12">
        <v>53614864522</v>
      </c>
    </row>
    <row r="17" spans="1:5" ht="15.75" thickBot="1" x14ac:dyDescent="0.3">
      <c r="A17" s="13" t="s">
        <v>18</v>
      </c>
      <c r="B17" s="7"/>
      <c r="C17" s="14">
        <f>SUM(C11:C16)</f>
        <v>275074109387</v>
      </c>
      <c r="D17" s="14">
        <f>SUM(D11:D16)</f>
        <v>175768333827</v>
      </c>
      <c r="E17" s="14">
        <f>SUM(E11:E16)</f>
        <v>186235180066</v>
      </c>
    </row>
    <row r="18" spans="1:5" ht="15.75" thickBot="1" x14ac:dyDescent="0.3">
      <c r="A18" s="13"/>
      <c r="B18" s="7"/>
      <c r="C18" s="29"/>
      <c r="D18" s="8"/>
      <c r="E18" s="8"/>
    </row>
    <row r="19" spans="1:5" ht="15.75" thickBot="1" x14ac:dyDescent="0.3">
      <c r="A19" s="9" t="s">
        <v>19</v>
      </c>
      <c r="B19" s="10" t="s">
        <v>20</v>
      </c>
      <c r="C19" s="28"/>
      <c r="D19" s="11"/>
      <c r="E19" s="11"/>
    </row>
    <row r="20" spans="1:5" ht="17.25" customHeight="1" thickBot="1" x14ac:dyDescent="0.3">
      <c r="A20" s="9" t="s">
        <v>21</v>
      </c>
      <c r="B20" s="10"/>
      <c r="C20" s="28">
        <v>63878123637</v>
      </c>
      <c r="D20" s="12">
        <v>25241857638</v>
      </c>
      <c r="E20" s="12">
        <v>24423892357</v>
      </c>
    </row>
    <row r="21" spans="1:5" ht="18.75" customHeight="1" thickBot="1" x14ac:dyDescent="0.3">
      <c r="A21" s="9" t="s">
        <v>22</v>
      </c>
      <c r="B21" s="10"/>
      <c r="C21" s="28">
        <v>110724000828</v>
      </c>
      <c r="D21" s="12">
        <v>117792181339</v>
      </c>
      <c r="E21" s="12">
        <v>121493153782</v>
      </c>
    </row>
    <row r="22" spans="1:5" ht="15.75" thickBot="1" x14ac:dyDescent="0.3">
      <c r="A22" s="9" t="s">
        <v>23</v>
      </c>
      <c r="B22" s="10"/>
      <c r="C22" s="12">
        <v>0</v>
      </c>
      <c r="D22" s="12">
        <v>64474868</v>
      </c>
      <c r="E22" s="12">
        <v>0</v>
      </c>
    </row>
    <row r="23" spans="1:5" ht="15.75" thickBot="1" x14ac:dyDescent="0.3">
      <c r="A23" s="13" t="s">
        <v>24</v>
      </c>
      <c r="B23" s="7"/>
      <c r="C23" s="14">
        <f>SUM(C20:C22)</f>
        <v>174602124465</v>
      </c>
      <c r="D23" s="14">
        <f>SUM(D20:D22)</f>
        <v>143098513845</v>
      </c>
      <c r="E23" s="14">
        <f>SUM(E20:E22)</f>
        <v>145917046139</v>
      </c>
    </row>
    <row r="24" spans="1:5" ht="21.75" customHeight="1" thickBot="1" x14ac:dyDescent="0.3">
      <c r="A24" s="6" t="s">
        <v>25</v>
      </c>
      <c r="B24" s="7"/>
      <c r="C24" s="14">
        <f>C17-C23</f>
        <v>100471984922</v>
      </c>
      <c r="D24" s="14">
        <f>D17-D23</f>
        <v>32669819982</v>
      </c>
      <c r="E24" s="14">
        <f>E17-E23</f>
        <v>40318133927</v>
      </c>
    </row>
    <row r="25" spans="1:5" ht="15.75" thickBot="1" x14ac:dyDescent="0.3">
      <c r="A25" s="9"/>
      <c r="B25" s="10"/>
      <c r="C25" s="28"/>
      <c r="D25" s="11"/>
      <c r="E25" s="11"/>
    </row>
    <row r="26" spans="1:5" ht="18" customHeight="1" thickBot="1" x14ac:dyDescent="0.3">
      <c r="A26" s="6" t="s">
        <v>26</v>
      </c>
      <c r="B26" s="10" t="s">
        <v>27</v>
      </c>
      <c r="C26" s="28"/>
      <c r="D26" s="8"/>
      <c r="E26" s="8"/>
    </row>
    <row r="27" spans="1:5" ht="15.75" thickBot="1" x14ac:dyDescent="0.3">
      <c r="A27" s="9" t="s">
        <v>10</v>
      </c>
      <c r="B27" s="10" t="s">
        <v>28</v>
      </c>
      <c r="C27" s="28"/>
      <c r="D27" s="11"/>
      <c r="E27" s="11"/>
    </row>
    <row r="28" spans="1:5" ht="15.75" thickBot="1" x14ac:dyDescent="0.3">
      <c r="A28" s="9" t="s">
        <v>29</v>
      </c>
      <c r="B28" s="10"/>
      <c r="C28" s="15">
        <v>0</v>
      </c>
      <c r="D28" s="15">
        <v>0</v>
      </c>
      <c r="E28" s="15">
        <v>0</v>
      </c>
    </row>
    <row r="29" spans="1:5" ht="15.75" thickBot="1" x14ac:dyDescent="0.3">
      <c r="A29" s="9" t="s">
        <v>30</v>
      </c>
      <c r="B29" s="10"/>
      <c r="C29" s="15">
        <v>0</v>
      </c>
      <c r="D29" s="15">
        <v>0</v>
      </c>
      <c r="E29" s="15">
        <v>0</v>
      </c>
    </row>
    <row r="30" spans="1:5" ht="15.75" thickBot="1" x14ac:dyDescent="0.3">
      <c r="A30" s="9" t="s">
        <v>31</v>
      </c>
      <c r="B30" s="10"/>
      <c r="C30" s="15">
        <v>0</v>
      </c>
      <c r="D30" s="15">
        <v>0</v>
      </c>
      <c r="E30" s="15">
        <v>0</v>
      </c>
    </row>
    <row r="31" spans="1:5" ht="15.75" thickBot="1" x14ac:dyDescent="0.3">
      <c r="A31" s="9" t="s">
        <v>32</v>
      </c>
      <c r="B31" s="10"/>
      <c r="C31" s="15">
        <v>0</v>
      </c>
      <c r="D31" s="15">
        <v>0</v>
      </c>
      <c r="E31" s="15">
        <v>0</v>
      </c>
    </row>
    <row r="32" spans="1:5" ht="15.75" thickBot="1" x14ac:dyDescent="0.3">
      <c r="A32" s="9" t="s">
        <v>33</v>
      </c>
      <c r="B32" s="10"/>
      <c r="C32" s="15">
        <v>0</v>
      </c>
      <c r="D32" s="15">
        <v>0</v>
      </c>
      <c r="E32" s="15">
        <v>0</v>
      </c>
    </row>
    <row r="33" spans="1:5" ht="15.75" thickBot="1" x14ac:dyDescent="0.3">
      <c r="A33" s="9" t="s">
        <v>34</v>
      </c>
      <c r="B33" s="10"/>
      <c r="C33" s="15">
        <v>0</v>
      </c>
      <c r="D33" s="15">
        <v>0</v>
      </c>
      <c r="E33" s="15">
        <v>0</v>
      </c>
    </row>
    <row r="34" spans="1:5" ht="15.75" thickBot="1" x14ac:dyDescent="0.3">
      <c r="A34" s="9" t="s">
        <v>35</v>
      </c>
      <c r="B34" s="10"/>
      <c r="C34" s="15">
        <v>0</v>
      </c>
      <c r="D34" s="15">
        <v>0</v>
      </c>
      <c r="E34" s="15">
        <v>0</v>
      </c>
    </row>
    <row r="35" spans="1:5" ht="15.75" thickBot="1" x14ac:dyDescent="0.3">
      <c r="A35" s="13" t="s">
        <v>18</v>
      </c>
      <c r="B35" s="16"/>
      <c r="C35" s="17">
        <f>SUM(C28:C34)</f>
        <v>0</v>
      </c>
      <c r="D35" s="17">
        <f>SUM(D28:D34)</f>
        <v>0</v>
      </c>
      <c r="E35" s="17">
        <f>SUM(E28:E34)</f>
        <v>0</v>
      </c>
    </row>
    <row r="36" spans="1:5" ht="15.75" thickBot="1" x14ac:dyDescent="0.3">
      <c r="A36" s="9"/>
      <c r="B36" s="10"/>
      <c r="C36" s="28"/>
      <c r="D36" s="11"/>
      <c r="E36" s="11"/>
    </row>
    <row r="37" spans="1:5" ht="15.75" thickBot="1" x14ac:dyDescent="0.3">
      <c r="A37" s="9" t="s">
        <v>19</v>
      </c>
      <c r="B37" s="10" t="s">
        <v>36</v>
      </c>
      <c r="C37" s="28"/>
      <c r="D37" s="11"/>
      <c r="E37" s="11"/>
    </row>
    <row r="38" spans="1:5" ht="15.75" thickBot="1" x14ac:dyDescent="0.3">
      <c r="A38" s="9" t="s">
        <v>37</v>
      </c>
      <c r="B38" s="10"/>
      <c r="C38" s="12">
        <v>0</v>
      </c>
      <c r="D38" s="12">
        <v>0</v>
      </c>
      <c r="E38" s="12">
        <v>0</v>
      </c>
    </row>
    <row r="39" spans="1:5" ht="15.75" thickBot="1" x14ac:dyDescent="0.3">
      <c r="A39" s="9" t="s">
        <v>38</v>
      </c>
      <c r="B39" s="10"/>
      <c r="C39" s="28">
        <v>15876326131</v>
      </c>
      <c r="D39" s="12">
        <v>10111015373</v>
      </c>
      <c r="E39" s="12">
        <v>9462039907</v>
      </c>
    </row>
    <row r="40" spans="1:5" ht="15.75" thickBot="1" x14ac:dyDescent="0.3">
      <c r="A40" s="9" t="s">
        <v>39</v>
      </c>
      <c r="B40" s="10"/>
      <c r="C40" s="28">
        <v>12386025000</v>
      </c>
      <c r="D40" s="12">
        <v>10913816273</v>
      </c>
      <c r="E40" s="12">
        <v>30708294050</v>
      </c>
    </row>
    <row r="41" spans="1:5" ht="15.75" thickBot="1" x14ac:dyDescent="0.3">
      <c r="A41" s="9" t="s">
        <v>40</v>
      </c>
      <c r="B41" s="10"/>
      <c r="C41" s="28">
        <v>2312708100</v>
      </c>
      <c r="D41" s="12">
        <v>1070589534</v>
      </c>
      <c r="E41" s="12">
        <v>885023790</v>
      </c>
    </row>
    <row r="42" spans="1:5" ht="15.75" thickBot="1" x14ac:dyDescent="0.3">
      <c r="A42" s="9" t="s">
        <v>41</v>
      </c>
      <c r="B42" s="10"/>
      <c r="C42" s="12">
        <v>0</v>
      </c>
      <c r="D42" s="12">
        <v>0</v>
      </c>
      <c r="E42" s="12">
        <v>7647750</v>
      </c>
    </row>
    <row r="43" spans="1:5" ht="15.75" thickBot="1" x14ac:dyDescent="0.3">
      <c r="A43" s="9" t="s">
        <v>42</v>
      </c>
      <c r="B43" s="10"/>
      <c r="C43" s="28">
        <v>1044167700</v>
      </c>
      <c r="D43" s="12">
        <v>0</v>
      </c>
      <c r="E43" s="12">
        <v>0</v>
      </c>
    </row>
    <row r="44" spans="1:5" ht="15.75" thickBot="1" x14ac:dyDescent="0.3">
      <c r="A44" s="13" t="s">
        <v>24</v>
      </c>
      <c r="B44" s="7"/>
      <c r="C44" s="14">
        <f>SUM(C38:C43)</f>
        <v>31619226931</v>
      </c>
      <c r="D44" s="14">
        <f>SUM(D38:D43)</f>
        <v>22095421180</v>
      </c>
      <c r="E44" s="14">
        <f>SUM(E38:E43)</f>
        <v>41063005497</v>
      </c>
    </row>
    <row r="45" spans="1:5" ht="15.75" thickBot="1" x14ac:dyDescent="0.3">
      <c r="A45" s="18" t="s">
        <v>43</v>
      </c>
      <c r="B45" s="19"/>
      <c r="C45" s="20">
        <f>C35-C44</f>
        <v>-31619226931</v>
      </c>
      <c r="D45" s="20">
        <f>D35-D44</f>
        <v>-22095421180</v>
      </c>
      <c r="E45" s="20">
        <f>E35-E44</f>
        <v>-41063005497</v>
      </c>
    </row>
    <row r="46" spans="1:5" ht="15.75" thickBot="1" x14ac:dyDescent="0.3">
      <c r="A46" s="9"/>
      <c r="B46" s="10"/>
      <c r="C46" s="28"/>
      <c r="D46" s="11"/>
      <c r="E46" s="11"/>
    </row>
    <row r="47" spans="1:5" ht="15.75" thickBot="1" x14ac:dyDescent="0.3">
      <c r="A47" s="6" t="s">
        <v>44</v>
      </c>
      <c r="B47" s="10" t="s">
        <v>45</v>
      </c>
      <c r="C47" s="28"/>
      <c r="D47" s="8"/>
      <c r="E47" s="8"/>
    </row>
    <row r="48" spans="1:5" ht="15.75" thickBot="1" x14ac:dyDescent="0.3">
      <c r="A48" s="9" t="s">
        <v>10</v>
      </c>
      <c r="B48" s="10"/>
      <c r="C48" s="28"/>
      <c r="D48" s="11"/>
      <c r="E48" s="11"/>
    </row>
    <row r="49" spans="1:5" ht="15.75" thickBot="1" x14ac:dyDescent="0.3">
      <c r="A49" s="9" t="s">
        <v>46</v>
      </c>
      <c r="B49" s="10"/>
      <c r="C49" s="15">
        <v>0</v>
      </c>
      <c r="D49" s="15">
        <v>0</v>
      </c>
      <c r="E49" s="15">
        <v>0</v>
      </c>
    </row>
    <row r="50" spans="1:5" ht="15.75" thickBot="1" x14ac:dyDescent="0.3">
      <c r="A50" s="9" t="s">
        <v>47</v>
      </c>
      <c r="B50" s="10"/>
      <c r="C50" s="15">
        <v>0</v>
      </c>
      <c r="D50" s="15">
        <v>0</v>
      </c>
      <c r="E50" s="15">
        <v>0</v>
      </c>
    </row>
    <row r="51" spans="1:5" ht="15.75" thickBot="1" x14ac:dyDescent="0.3">
      <c r="A51" s="9" t="s">
        <v>48</v>
      </c>
      <c r="B51" s="10"/>
      <c r="C51" s="15">
        <v>0</v>
      </c>
      <c r="D51" s="15">
        <v>0</v>
      </c>
      <c r="E51" s="15">
        <v>0</v>
      </c>
    </row>
    <row r="52" spans="1:5" ht="15.75" thickBot="1" x14ac:dyDescent="0.3">
      <c r="A52" s="9" t="s">
        <v>49</v>
      </c>
      <c r="B52" s="10"/>
      <c r="C52" s="15">
        <v>0</v>
      </c>
      <c r="D52" s="15">
        <v>0</v>
      </c>
      <c r="E52" s="15">
        <v>0</v>
      </c>
    </row>
    <row r="53" spans="1:5" ht="15.75" thickBot="1" x14ac:dyDescent="0.3">
      <c r="A53" s="9" t="s">
        <v>50</v>
      </c>
      <c r="B53" s="10"/>
      <c r="C53" s="15">
        <v>0</v>
      </c>
      <c r="D53" s="15">
        <v>0</v>
      </c>
      <c r="E53" s="15">
        <v>0</v>
      </c>
    </row>
    <row r="54" spans="1:5" ht="15.75" thickBot="1" x14ac:dyDescent="0.3">
      <c r="A54" s="9" t="s">
        <v>51</v>
      </c>
      <c r="B54" s="10"/>
      <c r="C54" s="15">
        <v>0</v>
      </c>
      <c r="D54" s="15">
        <v>0</v>
      </c>
      <c r="E54" s="15">
        <v>0</v>
      </c>
    </row>
    <row r="55" spans="1:5" ht="15.75" thickBot="1" x14ac:dyDescent="0.3">
      <c r="A55" s="13" t="s">
        <v>18</v>
      </c>
      <c r="B55" s="7"/>
      <c r="C55" s="21">
        <f>SUM(C49:C54)</f>
        <v>0</v>
      </c>
      <c r="D55" s="21">
        <f>SUM(D49:D54)</f>
        <v>0</v>
      </c>
      <c r="E55" s="21">
        <f>SUM(E49:E54)</f>
        <v>0</v>
      </c>
    </row>
    <row r="56" spans="1:5" ht="15.75" thickBot="1" x14ac:dyDescent="0.3">
      <c r="A56" s="9"/>
      <c r="B56" s="10"/>
      <c r="C56" s="28"/>
      <c r="D56" s="11"/>
      <c r="E56" s="11"/>
    </row>
    <row r="57" spans="1:5" ht="15.75" thickBot="1" x14ac:dyDescent="0.3">
      <c r="A57" s="9" t="s">
        <v>19</v>
      </c>
      <c r="B57" s="10"/>
      <c r="C57" s="28"/>
      <c r="D57" s="11"/>
      <c r="E57" s="11"/>
    </row>
    <row r="58" spans="1:5" ht="15.75" thickBot="1" x14ac:dyDescent="0.3">
      <c r="A58" s="9" t="s">
        <v>52</v>
      </c>
      <c r="B58" s="10"/>
      <c r="C58" s="15">
        <v>0</v>
      </c>
      <c r="D58" s="15">
        <v>0</v>
      </c>
      <c r="E58" s="15">
        <v>0</v>
      </c>
    </row>
    <row r="59" spans="1:5" ht="19.5" customHeight="1" thickBot="1" x14ac:dyDescent="0.3">
      <c r="A59" s="9" t="s">
        <v>53</v>
      </c>
      <c r="B59" s="10"/>
      <c r="C59" s="15">
        <v>0</v>
      </c>
      <c r="D59" s="15">
        <v>0</v>
      </c>
      <c r="E59" s="15">
        <v>0</v>
      </c>
    </row>
    <row r="60" spans="1:5" ht="21.75" customHeight="1" thickBot="1" x14ac:dyDescent="0.3">
      <c r="A60" s="9" t="s">
        <v>54</v>
      </c>
      <c r="B60" s="10"/>
      <c r="C60" s="15">
        <v>0</v>
      </c>
      <c r="D60" s="15">
        <v>0</v>
      </c>
      <c r="E60" s="15">
        <v>0</v>
      </c>
    </row>
    <row r="61" spans="1:5" ht="26.25" thickBot="1" x14ac:dyDescent="0.3">
      <c r="A61" s="9" t="s">
        <v>55</v>
      </c>
      <c r="B61" s="10"/>
      <c r="C61" s="15">
        <v>0</v>
      </c>
      <c r="D61" s="15">
        <v>0</v>
      </c>
      <c r="E61" s="15">
        <v>0</v>
      </c>
    </row>
    <row r="62" spans="1:5" ht="15.75" thickBot="1" x14ac:dyDescent="0.3">
      <c r="A62" s="9" t="s">
        <v>56</v>
      </c>
      <c r="B62" s="10"/>
      <c r="C62" s="15">
        <v>0</v>
      </c>
      <c r="D62" s="15">
        <v>0</v>
      </c>
      <c r="E62" s="15">
        <v>0</v>
      </c>
    </row>
    <row r="63" spans="1:5" ht="15.75" thickBot="1" x14ac:dyDescent="0.3">
      <c r="A63" s="9" t="s">
        <v>57</v>
      </c>
      <c r="B63" s="10"/>
      <c r="C63" s="15">
        <v>0</v>
      </c>
      <c r="D63" s="15">
        <v>0</v>
      </c>
      <c r="E63" s="15">
        <v>0</v>
      </c>
    </row>
    <row r="64" spans="1:5" ht="15.75" thickBot="1" x14ac:dyDescent="0.3">
      <c r="A64" s="9" t="s">
        <v>58</v>
      </c>
      <c r="B64" s="10"/>
      <c r="C64" s="15">
        <v>0</v>
      </c>
      <c r="D64" s="15">
        <v>0</v>
      </c>
      <c r="E64" s="15">
        <v>0</v>
      </c>
    </row>
    <row r="65" spans="1:10" ht="15.75" thickBot="1" x14ac:dyDescent="0.3">
      <c r="A65" s="13" t="s">
        <v>24</v>
      </c>
      <c r="B65" s="7"/>
      <c r="C65" s="21">
        <f>SUM(C58:C64)</f>
        <v>0</v>
      </c>
      <c r="D65" s="21">
        <f>SUM(D58:D64)</f>
        <v>0</v>
      </c>
      <c r="E65" s="21">
        <f>SUM(E58:E64)</f>
        <v>0</v>
      </c>
    </row>
    <row r="66" spans="1:10" ht="15.75" thickBot="1" x14ac:dyDescent="0.3">
      <c r="A66" s="6" t="s">
        <v>59</v>
      </c>
      <c r="B66" s="7"/>
      <c r="C66" s="21">
        <f>C55+C65</f>
        <v>0</v>
      </c>
      <c r="D66" s="21">
        <f>D55+D65</f>
        <v>0</v>
      </c>
      <c r="E66" s="21">
        <f>E55+E65</f>
        <v>0</v>
      </c>
    </row>
    <row r="67" spans="1:10" ht="15.75" thickBot="1" x14ac:dyDescent="0.3">
      <c r="A67" s="9"/>
      <c r="B67" s="10"/>
      <c r="C67" s="28"/>
      <c r="D67" s="11"/>
      <c r="E67" s="11"/>
    </row>
    <row r="68" spans="1:10" ht="15.75" thickBot="1" x14ac:dyDescent="0.3">
      <c r="A68" s="6" t="s">
        <v>60</v>
      </c>
      <c r="B68" s="10" t="s">
        <v>61</v>
      </c>
      <c r="C68" s="28"/>
      <c r="D68" s="8"/>
      <c r="E68" s="8"/>
    </row>
    <row r="69" spans="1:10" ht="15.75" thickBot="1" x14ac:dyDescent="0.3">
      <c r="A69" s="9" t="s">
        <v>10</v>
      </c>
      <c r="B69" s="10" t="s">
        <v>62</v>
      </c>
      <c r="C69" s="28"/>
      <c r="D69" s="11"/>
      <c r="E69" s="11"/>
    </row>
    <row r="70" spans="1:10" ht="15.75" thickBot="1" x14ac:dyDescent="0.3">
      <c r="A70" s="9" t="s">
        <v>63</v>
      </c>
      <c r="B70" s="10"/>
      <c r="C70" s="28">
        <f>11589009032+1407182206</f>
        <v>12996191238</v>
      </c>
      <c r="D70" s="12">
        <f>2380043178+9055216532</f>
        <v>11435259710</v>
      </c>
      <c r="E70" s="12">
        <v>3536587514</v>
      </c>
      <c r="J70" s="22"/>
    </row>
    <row r="71" spans="1:10" ht="15.75" thickBot="1" x14ac:dyDescent="0.3">
      <c r="A71" s="13" t="s">
        <v>18</v>
      </c>
      <c r="B71" s="7"/>
      <c r="C71" s="14">
        <f>C70</f>
        <v>12996191238</v>
      </c>
      <c r="D71" s="14">
        <f>D70</f>
        <v>11435259710</v>
      </c>
      <c r="E71" s="14">
        <f>E70</f>
        <v>3536587514</v>
      </c>
      <c r="J71" s="22"/>
    </row>
    <row r="72" spans="1:10" ht="15.75" thickBot="1" x14ac:dyDescent="0.3">
      <c r="A72" s="13"/>
      <c r="B72" s="7"/>
      <c r="C72" s="29"/>
      <c r="D72" s="8"/>
      <c r="E72" s="8"/>
      <c r="J72" s="22"/>
    </row>
    <row r="73" spans="1:10" ht="15.75" thickBot="1" x14ac:dyDescent="0.3">
      <c r="A73" s="9" t="s">
        <v>19</v>
      </c>
      <c r="B73" s="10" t="s">
        <v>64</v>
      </c>
      <c r="C73" s="28"/>
      <c r="D73" s="11"/>
      <c r="E73" s="11"/>
      <c r="J73" s="22"/>
    </row>
    <row r="74" spans="1:10" ht="15.75" thickBot="1" x14ac:dyDescent="0.3">
      <c r="A74" s="9" t="s">
        <v>65</v>
      </c>
      <c r="B74" s="10"/>
      <c r="C74" s="28">
        <f>11589009032+1305651916</f>
        <v>12894660948</v>
      </c>
      <c r="D74" s="12">
        <f>2321447966+9055216532</f>
        <v>11376664498</v>
      </c>
      <c r="E74" s="12">
        <v>3372733978</v>
      </c>
      <c r="J74" s="22"/>
    </row>
    <row r="75" spans="1:10" ht="15.75" thickBot="1" x14ac:dyDescent="0.3">
      <c r="A75" s="13" t="s">
        <v>24</v>
      </c>
      <c r="B75" s="7"/>
      <c r="C75" s="14">
        <f>C74</f>
        <v>12894660948</v>
      </c>
      <c r="D75" s="14">
        <f>D74</f>
        <v>11376664498</v>
      </c>
      <c r="E75" s="14">
        <f>E74</f>
        <v>3372733978</v>
      </c>
    </row>
    <row r="76" spans="1:10" ht="15.75" thickBot="1" x14ac:dyDescent="0.3">
      <c r="A76" s="6" t="s">
        <v>66</v>
      </c>
      <c r="B76" s="7"/>
      <c r="C76" s="14">
        <f>C71-C75</f>
        <v>101530290</v>
      </c>
      <c r="D76" s="14">
        <f>D71-D75</f>
        <v>58595212</v>
      </c>
      <c r="E76" s="14">
        <f>E71-E75</f>
        <v>163853536</v>
      </c>
      <c r="G76" s="33"/>
    </row>
    <row r="77" spans="1:10" ht="15.75" thickBot="1" x14ac:dyDescent="0.3">
      <c r="A77" s="9"/>
      <c r="B77" s="10"/>
      <c r="C77" s="28"/>
      <c r="D77" s="11"/>
      <c r="E77" s="11"/>
    </row>
    <row r="78" spans="1:10" ht="15.75" thickBot="1" x14ac:dyDescent="0.3">
      <c r="A78" s="6" t="s">
        <v>67</v>
      </c>
      <c r="B78" s="10"/>
      <c r="C78" s="14">
        <f>C76+C66+C24+C45</f>
        <v>68954288281</v>
      </c>
      <c r="D78" s="14">
        <f>D76+D66+D24+D45</f>
        <v>10632994014</v>
      </c>
      <c r="E78" s="14">
        <f>E76+E66+E24+E45</f>
        <v>-581018034</v>
      </c>
    </row>
    <row r="79" spans="1:10" ht="15.75" thickBot="1" x14ac:dyDescent="0.3">
      <c r="A79" s="6" t="s">
        <v>68</v>
      </c>
      <c r="B79" s="10"/>
      <c r="C79" s="29">
        <v>17425443021</v>
      </c>
      <c r="D79" s="14">
        <v>6854675123</v>
      </c>
      <c r="E79" s="14">
        <v>7599546693</v>
      </c>
    </row>
    <row r="80" spans="1:10" ht="15.75" thickBot="1" x14ac:dyDescent="0.3">
      <c r="A80" s="6" t="s">
        <v>69</v>
      </c>
      <c r="B80" s="10"/>
      <c r="C80" s="14">
        <v>0</v>
      </c>
      <c r="D80" s="14">
        <v>0</v>
      </c>
      <c r="E80" s="14">
        <v>0</v>
      </c>
    </row>
    <row r="81" spans="1:7" ht="15.75" thickBot="1" x14ac:dyDescent="0.3">
      <c r="A81" s="6" t="s">
        <v>70</v>
      </c>
      <c r="B81" s="10"/>
      <c r="C81" s="14">
        <v>0</v>
      </c>
      <c r="D81" s="14">
        <v>0</v>
      </c>
      <c r="E81" s="14">
        <v>0</v>
      </c>
    </row>
    <row r="82" spans="1:7" ht="26.25" thickBot="1" x14ac:dyDescent="0.3">
      <c r="A82" s="6" t="s">
        <v>71</v>
      </c>
      <c r="B82" s="10"/>
      <c r="C82" s="14">
        <f>C79+C81+C80</f>
        <v>17425443021</v>
      </c>
      <c r="D82" s="14">
        <f>D79+D81+D80</f>
        <v>6854675123</v>
      </c>
      <c r="E82" s="14">
        <f>E79+E81+E80</f>
        <v>7599546693</v>
      </c>
    </row>
    <row r="83" spans="1:7" ht="15.75" thickBot="1" x14ac:dyDescent="0.3">
      <c r="A83" s="6" t="s">
        <v>72</v>
      </c>
      <c r="B83" s="10"/>
      <c r="C83" s="14">
        <v>0</v>
      </c>
      <c r="D83" s="14">
        <v>0</v>
      </c>
      <c r="E83" s="14">
        <v>0</v>
      </c>
    </row>
    <row r="84" spans="1:7" ht="15.75" thickBot="1" x14ac:dyDescent="0.3">
      <c r="A84" s="6" t="s">
        <v>73</v>
      </c>
      <c r="B84" s="10"/>
      <c r="C84" s="14">
        <v>0</v>
      </c>
      <c r="D84" s="14">
        <v>0</v>
      </c>
      <c r="E84" s="14">
        <v>0</v>
      </c>
    </row>
    <row r="85" spans="1:7" ht="15.75" thickBot="1" x14ac:dyDescent="0.3">
      <c r="A85" s="6" t="s">
        <v>74</v>
      </c>
      <c r="B85" s="10"/>
      <c r="C85" s="14">
        <v>86379731302</v>
      </c>
      <c r="D85" s="14">
        <v>17484038233</v>
      </c>
      <c r="E85" s="14">
        <v>7018528659</v>
      </c>
    </row>
    <row r="86" spans="1:7" ht="26.25" thickBot="1" x14ac:dyDescent="0.3">
      <c r="A86" s="6" t="s">
        <v>75</v>
      </c>
      <c r="B86" s="10" t="s">
        <v>76</v>
      </c>
      <c r="C86" s="14">
        <f>C83+C84+C85</f>
        <v>86379731302</v>
      </c>
      <c r="D86" s="14">
        <f>D83+D84+D85</f>
        <v>17484038233</v>
      </c>
      <c r="E86" s="14">
        <f>E83+E85+E84</f>
        <v>7018528659</v>
      </c>
      <c r="G86" s="33"/>
    </row>
    <row r="87" spans="1:7" ht="15.75" thickBot="1" x14ac:dyDescent="0.3">
      <c r="A87" s="6" t="s">
        <v>77</v>
      </c>
      <c r="B87" s="10"/>
      <c r="C87" s="14">
        <f>C78+C82</f>
        <v>86379731302</v>
      </c>
      <c r="D87" s="14">
        <f>D78+D82</f>
        <v>17487669137</v>
      </c>
      <c r="E87" s="14">
        <f>E78+E82</f>
        <v>7018528659</v>
      </c>
      <c r="G87" s="33"/>
    </row>
    <row r="88" spans="1:7" x14ac:dyDescent="0.25">
      <c r="C88" s="32"/>
      <c r="D88" s="23"/>
    </row>
    <row r="89" spans="1:7" x14ac:dyDescent="0.25">
      <c r="B89" s="50" t="s">
        <v>81</v>
      </c>
      <c r="C89" s="50"/>
      <c r="D89" s="50"/>
      <c r="E89" s="50"/>
    </row>
    <row r="90" spans="1:7" x14ac:dyDescent="0.25">
      <c r="B90" s="24"/>
      <c r="C90" s="24"/>
      <c r="D90" s="24"/>
      <c r="E90" s="24"/>
    </row>
    <row r="91" spans="1:7" x14ac:dyDescent="0.25">
      <c r="B91" s="50" t="s">
        <v>82</v>
      </c>
      <c r="C91" s="50"/>
      <c r="D91" s="50"/>
      <c r="E91" s="50"/>
    </row>
    <row r="92" spans="1:7" x14ac:dyDescent="0.25">
      <c r="B92" s="50" t="s">
        <v>78</v>
      </c>
      <c r="C92" s="50"/>
      <c r="D92" s="50"/>
      <c r="E92" s="50"/>
    </row>
    <row r="93" spans="1:7" x14ac:dyDescent="0.25">
      <c r="B93" s="24"/>
      <c r="C93" s="24"/>
      <c r="D93" s="25"/>
      <c r="E93" s="25"/>
    </row>
    <row r="94" spans="1:7" x14ac:dyDescent="0.25">
      <c r="B94" s="24"/>
      <c r="C94" s="24"/>
      <c r="D94" s="25"/>
      <c r="E94" s="25"/>
    </row>
    <row r="95" spans="1:7" x14ac:dyDescent="0.25">
      <c r="B95" s="24"/>
      <c r="C95" s="24"/>
      <c r="D95" s="25"/>
      <c r="E95" s="25"/>
    </row>
    <row r="96" spans="1:7" x14ac:dyDescent="0.25">
      <c r="B96" s="49"/>
      <c r="C96" s="49"/>
      <c r="D96" s="49"/>
      <c r="E96" s="49"/>
    </row>
    <row r="97" spans="2:5" x14ac:dyDescent="0.25">
      <c r="B97" s="50"/>
      <c r="C97" s="50"/>
      <c r="D97" s="50"/>
      <c r="E97" s="50"/>
    </row>
  </sheetData>
  <sheetProtection algorithmName="SHA-512" hashValue="o70stPuHGCIGrWBfZxPEtJxNpnB1xSBVqIf1yMysS8dTNeiSbAX1x8wpRV+oIVLa6bNUogPga2ss+M+U+Grz7Q==" saltValue="tRTJSgl6wxq0aaDEpk0QoQ==" spinCount="100000" sheet="1" objects="1" scenarios="1" formatCells="0" deleteColumns="0" selectLockedCells="1" selectUnlockedCells="1"/>
  <mergeCells count="11">
    <mergeCell ref="B89:E89"/>
    <mergeCell ref="B91:E91"/>
    <mergeCell ref="B92:E92"/>
    <mergeCell ref="B96:E96"/>
    <mergeCell ref="B97:E97"/>
    <mergeCell ref="A1:E1"/>
    <mergeCell ref="A2:E2"/>
    <mergeCell ref="A3:E3"/>
    <mergeCell ref="A4:E4"/>
    <mergeCell ref="A6:A7"/>
    <mergeCell ref="B6:B7"/>
  </mergeCells>
  <pageMargins left="0.9055118110236221" right="0.70866141732283472" top="0.74803149606299213" bottom="0.94488188976377963" header="0.31496062992125984" footer="0.31496062992125984"/>
  <pageSetup paperSize="5" orientation="portrait" r:id="rId1"/>
  <rowBreaks count="1" manualBreakCount="1">
    <brk id="5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</vt:lpstr>
      <vt:lpstr>2021</vt:lpstr>
      <vt:lpstr>'2022'!Print_Area</vt:lpstr>
      <vt:lpstr>'2021'!Print_Titles</vt:lpstr>
      <vt:lpstr>'2022'!Print_Titles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PROGBANG TIA</cp:lastModifiedBy>
  <cp:lastPrinted>2023-06-15T00:53:09Z</cp:lastPrinted>
  <dcterms:created xsi:type="dcterms:W3CDTF">2022-02-02T01:38:34Z</dcterms:created>
  <dcterms:modified xsi:type="dcterms:W3CDTF">2023-10-01T13:24:37Z</dcterms:modified>
</cp:coreProperties>
</file>